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vip/projektstyrning/P0814/Projektdokument/Dokument/Arbetsdokument/Statistikinsamling 2019/Tabellfiler per mål/Ariun och AK/"/>
    </mc:Choice>
  </mc:AlternateContent>
  <bookViews>
    <workbookView xWindow="0" yWindow="0" windowWidth="15360" windowHeight="6720"/>
  </bookViews>
  <sheets>
    <sheet name="9.1.2" sheetId="10" r:id="rId1"/>
    <sheet name="9.1.3(N)" sheetId="3" r:id="rId2"/>
    <sheet name="9.2.1" sheetId="14" r:id="rId3"/>
    <sheet name="9.2.2" sheetId="15" r:id="rId4"/>
    <sheet name="9.3.1" sheetId="6" r:id="rId5"/>
    <sheet name="9.3.2" sheetId="7" r:id="rId6"/>
    <sheet name="9.4.1" sheetId="16" r:id="rId7"/>
    <sheet name="9.4.2(N)" sheetId="17" r:id="rId8"/>
    <sheet name="9.4.3(N)" sheetId="18" r:id="rId9"/>
    <sheet name="9.5.1" sheetId="9" r:id="rId10"/>
    <sheet name="9.5.2" sheetId="11" r:id="rId11"/>
    <sheet name="9.a.1" sheetId="12" r:id="rId12"/>
    <sheet name="9.b.1" sheetId="8" r:id="rId13"/>
    <sheet name="9.c.1" sheetId="13" r:id="rId14"/>
  </sheets>
  <definedNames>
    <definedName name="OLE_LINK1" localSheetId="1">'9.1.3(N)'!$B$37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3" l="1"/>
  <c r="E14" i="13"/>
  <c r="F13" i="13"/>
  <c r="E13" i="13"/>
  <c r="D13" i="13"/>
  <c r="F12" i="13"/>
  <c r="E12" i="13"/>
  <c r="D12" i="13"/>
  <c r="H13" i="12" l="1"/>
  <c r="G13" i="12"/>
  <c r="F13" i="12"/>
  <c r="E13" i="12"/>
</calcChain>
</file>

<file path=xl/comments1.xml><?xml version="1.0" encoding="utf-8"?>
<comments xmlns="http://schemas.openxmlformats.org/spreadsheetml/2006/main">
  <authors>
    <author/>
  </authors>
  <commentList>
    <comment ref="E13" authorId="0" shapeId="0">
      <text>
        <r>
          <rPr>
            <sz val="10"/>
            <rFont val="Arial"/>
            <family val="2"/>
          </rPr>
          <t>Break in series: Methodology revised
[B] Break in series</t>
        </r>
      </text>
    </comment>
  </commentList>
</comments>
</file>

<file path=xl/sharedStrings.xml><?xml version="1.0" encoding="utf-8"?>
<sst xmlns="http://schemas.openxmlformats.org/spreadsheetml/2006/main" count="260" uniqueCount="145">
  <si>
    <t>Avvikelse från globala indikatorn:</t>
  </si>
  <si>
    <t>Indikator som presenteras nedan:</t>
  </si>
  <si>
    <t>Persontransportarbete, miljoner personkilometer.</t>
  </si>
  <si>
    <t>Totallt</t>
  </si>
  <si>
    <t>År</t>
  </si>
  <si>
    <t>Vägtrafik</t>
  </si>
  <si>
    <t>Bantrafik</t>
  </si>
  <si>
    <t>Sjöfart</t>
  </si>
  <si>
    <t>Luftfart</t>
  </si>
  <si>
    <t>Totalt</t>
  </si>
  <si>
    <t>1)</t>
  </si>
  <si>
    <t>2)</t>
  </si>
  <si>
    <t xml:space="preserve">   av antalet resor och transportarbete vilket medför att förändringar mellan åren bör tolkas med försiktighet.</t>
  </si>
  <si>
    <t>Godstransportarbete, miljoner tonkilometer.</t>
  </si>
  <si>
    <t>Antal och andelar (%)</t>
  </si>
  <si>
    <t>Andelar (%)</t>
  </si>
  <si>
    <t>År 2017</t>
  </si>
  <si>
    <t>Antal</t>
  </si>
  <si>
    <t>Andelar</t>
  </si>
  <si>
    <t>Län</t>
  </si>
  <si>
    <t>kvinnor</t>
  </si>
  <si>
    <t>män</t>
  </si>
  <si>
    <t>Kvinnor</t>
  </si>
  <si>
    <t>Män</t>
  </si>
  <si>
    <t>Stockholms län</t>
  </si>
  <si>
    <t>Uppsala län</t>
  </si>
  <si>
    <t>Södermanlands län</t>
  </si>
  <si>
    <t>Östergötlands län</t>
  </si>
  <si>
    <t>Jönköpings län</t>
  </si>
  <si>
    <t>Källa: SCB</t>
  </si>
  <si>
    <t>Kronobergs län</t>
  </si>
  <si>
    <t>Kalmar län</t>
  </si>
  <si>
    <t>* Tillgång till kollektivtrafikhållplats inom 500 meter från bostaden med minst en avgång i timmen vardagar mellan 06:00 och 20:00</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</si>
  <si>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</si>
  <si>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</si>
  <si>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</si>
  <si>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</si>
  <si>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</si>
  <si>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</si>
  <si>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</si>
  <si>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</si>
  <si>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</si>
  <si>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</si>
  <si>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</si>
  <si>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</si>
  <si>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</si>
  <si>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</si>
  <si>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9..3.1 Andel småskaliga industriföretag av industrins totala förädlingsvärde</t>
  </si>
  <si>
    <t>Andel småskaliga industriföretag av industrins totala förädlingsvärde</t>
  </si>
  <si>
    <t>Andel småföretag med lån eller kreditram</t>
  </si>
  <si>
    <t>9.5.1 Utgifter för forskning och utveckling som andel av BNP</t>
  </si>
  <si>
    <t>9.5.2 Forskare per miljon invånare</t>
  </si>
  <si>
    <t>9.a.1 Totala offentliga flöden (offentligt utvecklingsbistånd plus andra offentliga flöden) till infrastruktur</t>
  </si>
  <si>
    <t>Den globala indikatorn har fastställts av OECD och beräknas för Sverige. Indikatorn baseras på underlag från Sida som sammanställer Sveriges rapportering av det totala svenska offentliga utvecklingsbiståndet (ODA) samt andra offentliga flöden (OOF) till OECD. Indikatorn avser nettobeloppet av det offentliga utvecklingsbiståndet och andra offentliga flöden till utvecklingsländer som går till följande sektorkoder som OECD definierar som ”200 Economic Infrastructure ”. Den globala indikatorn avser bruttoflöden.</t>
  </si>
  <si>
    <t>Offentliga flöden till infrastruktur, mnkr</t>
  </si>
  <si>
    <t>Offentligt utvecklingsbistånd</t>
  </si>
  <si>
    <t>Andra offentliga flöden</t>
  </si>
  <si>
    <t>Källa: Sidas årliga rapportering till OECD/DAC</t>
  </si>
  <si>
    <t>Använder den procentuella tillgången för hushåll istället för befolkning.</t>
  </si>
  <si>
    <t>Andel av alla hushåll som täcks av mobilnät fördelat på teknik</t>
  </si>
  <si>
    <t>Andel med tillgång till fast bredband via HSPA (3G) per 100 hushåll</t>
  </si>
  <si>
    <t>Andel med tillgång till fast bredband via LTE (4G) per 100 hushåll</t>
  </si>
  <si>
    <t>Andel med tillgång till fast telefoni via GSM (2G) per 100 hushåll (inkluderar även enklare datatjänster)</t>
  </si>
  <si>
    <t>..</t>
  </si>
  <si>
    <t>Källa: Post- och telestyrelsen, PTS mobiltäcknings- och bredbandskartläggning 2018.</t>
  </si>
  <si>
    <t>9.4.1 Koldioxidutsläpp per enhet förädlingsvärde</t>
  </si>
  <si>
    <t>Koldioxidutsläpp per enhet förädlingsvärde</t>
  </si>
  <si>
    <t>Indikatorn är nationell</t>
  </si>
  <si>
    <t>Miljöskyddsinvesteringar, miljoner kronor</t>
  </si>
  <si>
    <t>2001</t>
  </si>
  <si>
    <t>2002</t>
  </si>
  <si>
    <t>2003</t>
  </si>
  <si>
    <t>2004</t>
  </si>
  <si>
    <t>2005</t>
  </si>
  <si>
    <t>2006</t>
  </si>
  <si>
    <t>2007</t>
  </si>
  <si>
    <t>2008</t>
  </si>
  <si>
    <t>2009</t>
  </si>
  <si>
    <t>2010</t>
  </si>
  <si>
    <t>2011</t>
  </si>
  <si>
    <t>2012</t>
  </si>
  <si>
    <t>2013</t>
  </si>
  <si>
    <t>2014</t>
  </si>
  <si>
    <t>2015</t>
  </si>
  <si>
    <t>2016</t>
  </si>
  <si>
    <t>2017</t>
  </si>
  <si>
    <t>- därav biodiveristet och landskap</t>
  </si>
  <si>
    <t>- mark och grundvatten</t>
  </si>
  <si>
    <t>Andel av befolkningen som har enkel* tillgång till kollektivtrafik</t>
  </si>
  <si>
    <t>Andel av befolkningen per län som har enkel* tillgång till kollektivtrafik</t>
  </si>
  <si>
    <t>9.2.2 Sysselsatta inom tillverkningsindustrin som andel av den totala sysselsättningen</t>
  </si>
  <si>
    <t>-</t>
  </si>
  <si>
    <t>Källa:SCB</t>
  </si>
  <si>
    <t>Kommentar: Andelen förädlingsvärde för små företag (&lt; 20 anställda) inom industrin (SNI 10-33) i förhållande till förädlingsvärdet för totala industrin (SNI 10-33)</t>
  </si>
  <si>
    <t>Ingen avvikelse</t>
  </si>
  <si>
    <t xml:space="preserve">Avvikelse från globala indikatorn: </t>
  </si>
  <si>
    <t>Ingen</t>
  </si>
  <si>
    <r>
      <t xml:space="preserve">Kommentar: </t>
    </r>
    <r>
      <rPr>
        <sz val="8"/>
        <color rgb="FF000000"/>
        <rFont val="Roboto"/>
      </rPr>
      <t>Observera att det för 2016 finns två värden för sjöfart</t>
    </r>
  </si>
  <si>
    <r>
      <rPr>
        <vertAlign val="superscript"/>
        <sz val="8"/>
        <color theme="1"/>
        <rFont val="Roboto"/>
      </rPr>
      <t>1)</t>
    </r>
    <r>
      <rPr>
        <sz val="8"/>
        <color theme="1"/>
        <rFont val="Roboto"/>
      </rPr>
      <t xml:space="preserve"> Tidsseriebrott. Avståndsberäkningarna för sjöfart utförs med en uppdaterad avståndsmatris som bygger på geografiska positioner i AIS-data.</t>
    </r>
  </si>
  <si>
    <r>
      <rPr>
        <vertAlign val="superscript"/>
        <sz val="8"/>
        <color theme="1"/>
        <rFont val="Roboto"/>
      </rPr>
      <t xml:space="preserve">2) </t>
    </r>
    <r>
      <rPr>
        <sz val="8"/>
        <color theme="1"/>
        <rFont val="Roboto"/>
      </rPr>
      <t xml:space="preserve">Tidsseriebrott. Mellan åren 2016 och 2017 har förändrade metoder av skattningar av resandet, hos vissa uppgiftslämnare, resulterat i ökningar.  </t>
    </r>
  </si>
  <si>
    <r>
      <rPr>
        <vertAlign val="superscript"/>
        <sz val="8"/>
        <color theme="1"/>
        <rFont val="Roboto"/>
      </rPr>
      <t xml:space="preserve">2) </t>
    </r>
    <r>
      <rPr>
        <sz val="8"/>
        <color theme="1"/>
        <rFont val="Roboto"/>
      </rPr>
      <t xml:space="preserve">Tidsseriebrott. På grund av förändrade insamlings- och bearbetningsmetoder är statistiken för 2018 inte jämförbar med tidigare år och skattas till högre nivåer än tidigare. </t>
    </r>
  </si>
  <si>
    <t>Källa: Transportarbete, Trafikanalys</t>
  </si>
  <si>
    <t xml:space="preserve">Källa: Transportarbete, Trafikanalys </t>
  </si>
  <si>
    <t>9.2.1 Tillverkningsindustrins förädlingsvärde som andel av BNP och per capita</t>
  </si>
  <si>
    <t>Industrins förädlingsvärde per capita</t>
  </si>
  <si>
    <t>Andel av BNP</t>
  </si>
  <si>
    <t xml:space="preserve">År </t>
  </si>
  <si>
    <t>Per capita</t>
  </si>
  <si>
    <t>Tillverkningsindustrins andel av BNP</t>
  </si>
  <si>
    <t>Andel</t>
  </si>
  <si>
    <t xml:space="preserve">Sysselsatta inom tillverkningsindustrin som andel av den totala sysselsättningen </t>
  </si>
  <si>
    <t>Kommentar:</t>
  </si>
  <si>
    <t>Tidsseriebrott 2008 p g a metodförändringar</t>
  </si>
  <si>
    <t>Kommentar: Andelen små företag (&lt; 20 anställda) med skulder av totala antalet småföretag (SNI 05-96 exkl. 64-66 och 84)</t>
  </si>
  <si>
    <t xml:space="preserve"> Utgifter för forskning och utveckling som andel av BNP</t>
  </si>
  <si>
    <t>Andelen förädlingsvärde för medel- och högteknologiska företag till totala näringslivets förädlingsvärdet</t>
  </si>
  <si>
    <t>Högteknologisk tillverkning (SNI 20+25.4+27+28+29+30-30.1.-30.3+32.5). Totala näringslivet (SNI 05-96 exkl. 64-66 och 84)</t>
  </si>
  <si>
    <t>Utsläpp av CO2 Koldoxid (tusen ton)</t>
  </si>
  <si>
    <t>Förädlingsvärde, fasta priser (milj. kr)</t>
  </si>
  <si>
    <t>Forskare per miljoner invånare</t>
  </si>
  <si>
    <t>Samtliga miljöområden</t>
  </si>
  <si>
    <t>Luft</t>
  </si>
  <si>
    <t>Vatten</t>
  </si>
  <si>
    <t>Avfall</t>
  </si>
  <si>
    <t>Annat miljöområde än luft, vatten eller avfall</t>
  </si>
  <si>
    <t>Förvärvsarbetande inom miljösektorn i Sverige fördelat på kön</t>
  </si>
  <si>
    <t xml:space="preserve">Det finns skillnader mellan officiella statistik och data från International Civil Aviation Organization (ICAO) för indikator 9.1.2. Beräkningsmetoderna för ICAO-data är okända.                                                                                                                                                                                                               </t>
  </si>
  <si>
    <t>Fr o m år 2016 redovisas biodiversitet och landskap samt mark och grundvatten separat, tidigare ingick dessa miljöområden i kategorin annat  miljöområde än luft, vatten eller avfall.</t>
  </si>
  <si>
    <t>9.c.1 Andel av befolkningen som har tillgång till mobiltelefonnät</t>
  </si>
  <si>
    <t>Global indikator, som den uttrycks i det globala indikatorramverket:</t>
  </si>
  <si>
    <t xml:space="preserve"> 9.1.2 Passagerar- och godsvolymer fördelat på transportsätt</t>
  </si>
  <si>
    <t>9.1.2 Passagerar- och godsvolymer fördelat på transportsätt</t>
  </si>
  <si>
    <t>9.1.3(N) Andel av befolkningen som har enkel tillgång till kollektivtrafik</t>
  </si>
  <si>
    <t>9.2.1 Sysselsatta inom tillverkningsindustrin som andel av den totala sysselsättningen</t>
  </si>
  <si>
    <t>9.3.1 Andel småskaliga industriföretag av industrins totala förädlingsvärde</t>
  </si>
  <si>
    <t>Indikator:Indikator som presenteras nedan:</t>
  </si>
  <si>
    <t>9.3.2 Andel småskaliga företag med lån eller kreditram av totala antalet småföretag</t>
  </si>
  <si>
    <t xml:space="preserve">9.4.2(N) Antal arbetsställen, omsättning, export och förvärvsarbetande inom miljösektorn i Sverige </t>
  </si>
  <si>
    <t>9.4.3(N) Industrins investeringar i miljöskydd per miljöområde</t>
  </si>
  <si>
    <t>9.5.2 Forskare (motsvarande heltid) per miljoner invånare</t>
  </si>
  <si>
    <t xml:space="preserve">Indikator som presenteras nedan: </t>
  </si>
  <si>
    <t>9.a.1 Totala offentligt utvecklingsbistånd till infrastruktur</t>
  </si>
  <si>
    <t>9.b.1 Andelen förädlingsvärde för medel- och högteknologiska företag till totala näringslivets förädlingsvärde</t>
  </si>
  <si>
    <t xml:space="preserve"> Ingen</t>
  </si>
  <si>
    <t>9.c.1 Andel av alla hushåll som täcks av mobilnät fördelat på teknik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</si>
</sst>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000"/>
  </numFmts>
  <fonts count="27" x14ac:knownFonts="1">
    <font>
      <sz val="11"/>
      <color theme="1"/>
      <name val="Calibri"/>
      <family val="2"/>
      <scheme val="minor"/>
    </font>
    <font>
      <sz val="12"/>
      <color theme="1"/>
      <name val="Times New Roman"/>
      <family val="2"/>
    </font>
    <font>
      <sz val="8"/>
      <color theme="1"/>
      <name val="Roboto"/>
    </font>
    <font>
      <sz val="11"/>
      <color theme="1"/>
      <name val="Calibri"/>
      <family val="2"/>
      <scheme val="minor"/>
    </font>
    <font>
      <sz val="10"/>
      <color theme="1"/>
      <name val="Corbel"/>
      <family val="2"/>
    </font>
    <font>
      <sz val="10"/>
      <color theme="1"/>
      <name val="Roboto"/>
    </font>
    <font>
      <b/>
      <sz val="10"/>
      <color theme="1"/>
      <name val="Roboto"/>
    </font>
    <font>
      <sz val="10"/>
      <name val="Roboto"/>
    </font>
    <font>
      <i/>
      <sz val="10"/>
      <color rgb="FF0000FF"/>
      <name val="Roboto"/>
    </font>
    <font>
      <b/>
      <sz val="8"/>
      <color rgb="FF000000"/>
      <name val="Roboto"/>
    </font>
    <font>
      <sz val="8"/>
      <color rgb="FF000000"/>
      <name val="Roboto"/>
    </font>
    <font>
      <b/>
      <sz val="11"/>
      <color theme="1"/>
      <name val="Calibri"/>
      <family val="2"/>
      <scheme val="minor"/>
    </font>
    <font>
      <b/>
      <sz val="8"/>
      <color theme="1"/>
      <name val="Roboto"/>
    </font>
    <font>
      <sz val="8"/>
      <name val="Roboto"/>
    </font>
    <font>
      <b/>
      <sz val="8"/>
      <color rgb="FFFF0000"/>
      <name val="Roboto"/>
    </font>
    <font>
      <sz val="8"/>
      <color rgb="FFFF0000"/>
      <name val="Roboto"/>
    </font>
    <font>
      <b/>
      <sz val="10"/>
      <name val="Roboto"/>
    </font>
    <font>
      <b/>
      <sz val="14"/>
      <color theme="1"/>
      <name val="Calibri"/>
      <family val="2"/>
      <scheme val="minor"/>
    </font>
    <font>
      <sz val="10"/>
      <color theme="1"/>
      <name val="PT Serif"/>
      <family val="1"/>
    </font>
    <font>
      <sz val="9"/>
      <name val="Arial"/>
      <family val="2"/>
    </font>
    <font>
      <sz val="10"/>
      <name val="Arial"/>
      <family val="2"/>
    </font>
    <font>
      <sz val="11"/>
      <color theme="1"/>
      <name val="Roboto"/>
    </font>
    <font>
      <vertAlign val="superscript"/>
      <sz val="8"/>
      <color rgb="FF000000"/>
      <name val="Roboto"/>
    </font>
    <font>
      <vertAlign val="superscript"/>
      <sz val="8"/>
      <color theme="1"/>
      <name val="Roboto"/>
    </font>
    <font>
      <b/>
      <sz val="8"/>
      <name val="Roboto"/>
    </font>
    <font>
      <sz val="10"/>
      <color theme="1"/>
      <name val="Calibri"/>
      <family val="2"/>
      <scheme val="minor"/>
    </font>
    <font>
      <sz val="10"/>
      <color rgb="FF0000FF"/>
      <name val="Roboto"/>
    </font>
  </fonts>
  <fills count="4">
    <fill>
      <patternFill patternType="none"/>
    </fill>
    <fill>
      <patternFill patternType="gray125"/>
    </fill>
    <fill>
      <patternFill patternType="solid">
        <fgColor theme="0"/>
        <bgColor indexed="64"/>
      </patternFill>
    </fill>
    <fill>
      <patternFill patternType="solid">
        <fgColor theme="0"/>
        <bgColor rgb="FFFFA07A"/>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3" fillId="0" borderId="0"/>
    <xf numFmtId="9" fontId="3" fillId="0" borderId="0" applyFont="0" applyFill="0" applyBorder="0" applyAlignment="0" applyProtection="0"/>
  </cellStyleXfs>
  <cellXfs count="153">
    <xf numFmtId="0" fontId="0" fillId="0" borderId="0" xfId="0"/>
    <xf numFmtId="0" fontId="2" fillId="0" borderId="0" xfId="0" applyFont="1"/>
    <xf numFmtId="0" fontId="4" fillId="0" borderId="0" xfId="0" applyFont="1"/>
    <xf numFmtId="0" fontId="4" fillId="0" borderId="0" xfId="2" applyFont="1"/>
    <xf numFmtId="0" fontId="9" fillId="0" borderId="0" xfId="2" applyFont="1" applyFill="1" applyAlignment="1">
      <alignment vertical="center"/>
    </xf>
    <xf numFmtId="0" fontId="9" fillId="0" borderId="0" xfId="2" applyFont="1" applyFill="1" applyAlignment="1">
      <alignment vertical="center" wrapText="1"/>
    </xf>
    <xf numFmtId="0" fontId="2" fillId="0" borderId="0" xfId="2" applyFont="1" applyFill="1"/>
    <xf numFmtId="0" fontId="2" fillId="0" borderId="0" xfId="2" applyFont="1"/>
    <xf numFmtId="0" fontId="2" fillId="0" borderId="0" xfId="2" applyFont="1" applyFill="1" applyBorder="1" applyAlignment="1">
      <alignment vertical="center"/>
    </xf>
    <xf numFmtId="0" fontId="2" fillId="0" borderId="0" xfId="2" applyFont="1" applyFill="1" applyAlignment="1">
      <alignment vertical="center"/>
    </xf>
    <xf numFmtId="0" fontId="2" fillId="0" borderId="0" xfId="2" applyFont="1" applyFill="1" applyAlignment="1">
      <alignment vertical="center" wrapText="1"/>
    </xf>
    <xf numFmtId="0" fontId="2" fillId="0" borderId="7" xfId="2" applyFont="1" applyFill="1" applyBorder="1" applyAlignment="1">
      <alignment vertical="center" wrapText="1"/>
    </xf>
    <xf numFmtId="0" fontId="2" fillId="0" borderId="0" xfId="2" applyFont="1" applyFill="1" applyBorder="1" applyAlignment="1">
      <alignment horizontal="center" vertical="center" wrapText="1"/>
    </xf>
    <xf numFmtId="0" fontId="2" fillId="0" borderId="9" xfId="2" applyFont="1" applyFill="1" applyBorder="1" applyAlignment="1">
      <alignment horizontal="center" vertical="center"/>
    </xf>
    <xf numFmtId="164" fontId="2" fillId="0" borderId="0" xfId="2" applyNumberFormat="1" applyFont="1" applyAlignment="1">
      <alignment horizontal="center"/>
    </xf>
    <xf numFmtId="0" fontId="2" fillId="0" borderId="0" xfId="2" applyFont="1" applyFill="1" applyAlignment="1">
      <alignment horizontal="center" vertical="center" wrapText="1"/>
    </xf>
    <xf numFmtId="3" fontId="2" fillId="0" borderId="0" xfId="2" applyNumberFormat="1" applyFont="1" applyAlignment="1">
      <alignment horizontal="center"/>
    </xf>
    <xf numFmtId="0" fontId="2" fillId="0" borderId="7" xfId="2" applyFont="1" applyFill="1" applyBorder="1" applyAlignment="1">
      <alignment horizontal="center" vertical="center" wrapText="1"/>
    </xf>
    <xf numFmtId="3" fontId="2" fillId="0" borderId="7" xfId="2" applyNumberFormat="1" applyFont="1" applyBorder="1" applyAlignment="1">
      <alignment horizontal="center"/>
    </xf>
    <xf numFmtId="0" fontId="2" fillId="0" borderId="7" xfId="2" applyFont="1" applyFill="1" applyBorder="1" applyAlignment="1">
      <alignment horizontal="center" vertical="center"/>
    </xf>
    <xf numFmtId="0" fontId="10" fillId="0" borderId="0" xfId="2" applyFont="1" applyFill="1" applyAlignment="1">
      <alignment vertical="center"/>
    </xf>
    <xf numFmtId="0" fontId="2" fillId="0" borderId="0" xfId="2" applyFont="1" applyFill="1" applyBorder="1"/>
    <xf numFmtId="3" fontId="2" fillId="0" borderId="0" xfId="2" applyNumberFormat="1" applyFont="1"/>
    <xf numFmtId="0" fontId="5" fillId="0" borderId="0" xfId="0" applyFont="1"/>
    <xf numFmtId="0" fontId="5" fillId="0" borderId="0" xfId="0" applyFont="1" applyAlignment="1">
      <alignment vertical="center"/>
    </xf>
    <xf numFmtId="0" fontId="0" fillId="0" borderId="0" xfId="0" applyAlignment="1">
      <alignment wrapText="1"/>
    </xf>
    <xf numFmtId="0" fontId="11" fillId="0" borderId="0" xfId="0" applyFont="1"/>
    <xf numFmtId="0" fontId="0" fillId="0" borderId="0" xfId="0" applyAlignment="1">
      <alignment vertical="center"/>
    </xf>
    <xf numFmtId="0" fontId="12" fillId="0" borderId="0" xfId="0" applyFont="1"/>
    <xf numFmtId="0" fontId="2" fillId="0" borderId="2" xfId="0" applyFont="1" applyBorder="1"/>
    <xf numFmtId="0" fontId="2" fillId="0" borderId="7" xfId="0" applyFont="1" applyBorder="1"/>
    <xf numFmtId="0" fontId="12" fillId="0" borderId="7" xfId="0" applyFont="1" applyBorder="1"/>
    <xf numFmtId="0" fontId="12" fillId="0" borderId="0" xfId="0" applyFont="1" applyBorder="1"/>
    <xf numFmtId="164" fontId="2" fillId="0" borderId="0" xfId="0" applyNumberFormat="1" applyFont="1" applyBorder="1"/>
    <xf numFmtId="0" fontId="2" fillId="0" borderId="0" xfId="0" applyFont="1" applyBorder="1"/>
    <xf numFmtId="164" fontId="13" fillId="0" borderId="7" xfId="0" applyNumberFormat="1" applyFont="1" applyBorder="1"/>
    <xf numFmtId="164" fontId="2" fillId="0" borderId="7" xfId="0" applyNumberFormat="1" applyFont="1" applyBorder="1"/>
    <xf numFmtId="0" fontId="2" fillId="0" borderId="0" xfId="0" applyFont="1" applyBorder="1" applyAlignment="1">
      <alignment horizontal="left"/>
    </xf>
    <xf numFmtId="0" fontId="14" fillId="0" borderId="0" xfId="0" applyFont="1"/>
    <xf numFmtId="2" fontId="2" fillId="0" borderId="0" xfId="0" applyNumberFormat="1" applyFont="1"/>
    <xf numFmtId="0" fontId="15" fillId="0" borderId="0" xfId="0" applyFont="1"/>
    <xf numFmtId="0" fontId="13" fillId="0" borderId="0" xfId="0" applyFont="1"/>
    <xf numFmtId="0" fontId="2" fillId="0" borderId="9" xfId="0" applyFont="1" applyBorder="1"/>
    <xf numFmtId="0" fontId="12" fillId="0" borderId="9" xfId="0" applyFont="1" applyBorder="1"/>
    <xf numFmtId="166" fontId="2" fillId="0" borderId="0" xfId="0" applyNumberFormat="1" applyFont="1"/>
    <xf numFmtId="0" fontId="2" fillId="0" borderId="7" xfId="0" applyFont="1" applyBorder="1" applyAlignment="1">
      <alignment horizontal="center"/>
    </xf>
    <xf numFmtId="166" fontId="2" fillId="0" borderId="7" xfId="0" applyNumberFormat="1" applyFont="1" applyBorder="1" applyAlignment="1">
      <alignment horizontal="center"/>
    </xf>
    <xf numFmtId="166" fontId="2" fillId="0" borderId="7" xfId="0" applyNumberFormat="1" applyFont="1" applyBorder="1"/>
    <xf numFmtId="0" fontId="17" fillId="0" borderId="0" xfId="0" applyFont="1"/>
    <xf numFmtId="0" fontId="18" fillId="0" borderId="0" xfId="0" applyFont="1" applyAlignment="1">
      <alignment vertical="center"/>
    </xf>
    <xf numFmtId="0" fontId="19" fillId="0" borderId="0" xfId="0" applyFont="1" applyAlignment="1">
      <alignment horizontal="left"/>
    </xf>
    <xf numFmtId="0" fontId="0" fillId="0" borderId="0" xfId="0" applyAlignment="1">
      <alignment horizontal="right"/>
    </xf>
    <xf numFmtId="165" fontId="2" fillId="0" borderId="0" xfId="3" applyNumberFormat="1" applyFont="1" applyAlignment="1">
      <alignment wrapText="1"/>
    </xf>
    <xf numFmtId="0" fontId="10" fillId="0" borderId="2" xfId="2" applyFont="1" applyBorder="1" applyAlignment="1">
      <alignment horizontal="center" vertical="center"/>
    </xf>
    <xf numFmtId="0" fontId="10" fillId="0" borderId="9" xfId="2" applyFont="1" applyBorder="1" applyAlignment="1">
      <alignment horizontal="center" vertical="center"/>
    </xf>
    <xf numFmtId="0" fontId="2" fillId="0" borderId="9" xfId="2" applyFont="1" applyBorder="1"/>
    <xf numFmtId="0" fontId="10" fillId="0" borderId="0" xfId="2" applyFont="1" applyAlignment="1">
      <alignment vertical="center"/>
    </xf>
    <xf numFmtId="3" fontId="10" fillId="0" borderId="0" xfId="2" applyNumberFormat="1" applyFont="1" applyAlignment="1">
      <alignment horizontal="right" vertical="center"/>
    </xf>
    <xf numFmtId="3" fontId="22" fillId="0" borderId="0" xfId="2" applyNumberFormat="1" applyFont="1" applyAlignment="1">
      <alignment horizontal="right" vertical="center"/>
    </xf>
    <xf numFmtId="0" fontId="2" fillId="0" borderId="0" xfId="2" applyFont="1" applyAlignment="1">
      <alignment vertical="center"/>
    </xf>
    <xf numFmtId="3" fontId="2" fillId="0" borderId="0" xfId="2" applyNumberFormat="1" applyFont="1" applyAlignment="1">
      <alignment horizontal="right" vertical="center"/>
    </xf>
    <xf numFmtId="0" fontId="2" fillId="0" borderId="0" xfId="2" applyFont="1" applyAlignment="1">
      <alignment horizontal="right" vertical="center"/>
    </xf>
    <xf numFmtId="0" fontId="2" fillId="0" borderId="7" xfId="2" applyFont="1" applyBorder="1" applyAlignment="1">
      <alignment vertical="center"/>
    </xf>
    <xf numFmtId="3" fontId="10" fillId="0" borderId="7" xfId="2" applyNumberFormat="1" applyFont="1" applyBorder="1" applyAlignment="1">
      <alignment horizontal="right" vertical="center"/>
    </xf>
    <xf numFmtId="0" fontId="9" fillId="0" borderId="0" xfId="2" applyFont="1" applyAlignment="1">
      <alignment vertical="center"/>
    </xf>
    <xf numFmtId="0" fontId="2" fillId="0" borderId="0" xfId="0" applyFont="1" applyAlignment="1"/>
    <xf numFmtId="0" fontId="9" fillId="0" borderId="0" xfId="0" applyFont="1" applyAlignment="1">
      <alignment vertical="center"/>
    </xf>
    <xf numFmtId="0" fontId="9" fillId="0" borderId="9" xfId="0" applyFont="1" applyBorder="1" applyAlignment="1">
      <alignment horizontal="center" vertical="top"/>
    </xf>
    <xf numFmtId="0" fontId="9" fillId="0" borderId="9" xfId="0" applyFont="1" applyBorder="1" applyAlignment="1">
      <alignment horizontal="center" vertical="center"/>
    </xf>
    <xf numFmtId="0" fontId="2" fillId="0" borderId="0" xfId="0" applyFont="1" applyBorder="1" applyAlignment="1">
      <alignment horizontal="center" vertical="top"/>
    </xf>
    <xf numFmtId="164" fontId="10" fillId="0" borderId="0" xfId="0" applyNumberFormat="1" applyFont="1" applyBorder="1" applyAlignment="1">
      <alignment horizontal="center" vertical="top"/>
    </xf>
    <xf numFmtId="164" fontId="10" fillId="0" borderId="0" xfId="0" applyNumberFormat="1" applyFont="1" applyBorder="1" applyAlignment="1">
      <alignment horizontal="center" vertical="center"/>
    </xf>
    <xf numFmtId="0" fontId="2" fillId="0" borderId="7" xfId="0" applyFont="1" applyBorder="1" applyAlignment="1">
      <alignment horizontal="center" vertical="top"/>
    </xf>
    <xf numFmtId="164" fontId="10" fillId="0" borderId="7" xfId="0" applyNumberFormat="1" applyFont="1" applyBorder="1" applyAlignment="1">
      <alignment horizontal="center" vertical="top"/>
    </xf>
    <xf numFmtId="164" fontId="10" fillId="0" borderId="7" xfId="0" applyNumberFormat="1" applyFont="1" applyBorder="1" applyAlignment="1">
      <alignment horizontal="center" vertical="center"/>
    </xf>
    <xf numFmtId="0" fontId="13" fillId="0" borderId="0" xfId="0" applyFont="1" applyAlignment="1">
      <alignment horizontal="left"/>
    </xf>
    <xf numFmtId="0" fontId="2" fillId="0" borderId="0" xfId="0" applyFont="1" applyAlignment="1">
      <alignment horizontal="right"/>
    </xf>
    <xf numFmtId="0" fontId="13" fillId="0" borderId="9" xfId="0" applyFont="1" applyBorder="1" applyAlignment="1">
      <alignment horizontal="left"/>
    </xf>
    <xf numFmtId="0" fontId="2" fillId="0" borderId="9" xfId="0" applyFont="1" applyBorder="1" applyAlignment="1">
      <alignment horizontal="right"/>
    </xf>
    <xf numFmtId="0" fontId="24" fillId="0" borderId="0" xfId="0" applyFont="1" applyAlignment="1">
      <alignment horizontal="left"/>
    </xf>
    <xf numFmtId="0" fontId="10" fillId="0" borderId="7" xfId="0" applyFont="1" applyFill="1" applyBorder="1" applyProtection="1"/>
    <xf numFmtId="1" fontId="2" fillId="0" borderId="0" xfId="0" applyNumberFormat="1" applyFont="1" applyFill="1" applyBorder="1" applyProtection="1"/>
    <xf numFmtId="0" fontId="12" fillId="0" borderId="2" xfId="0" applyFont="1" applyBorder="1"/>
    <xf numFmtId="0" fontId="2" fillId="3" borderId="0" xfId="0" applyFont="1" applyFill="1" applyBorder="1" applyAlignment="1" applyProtection="1">
      <alignment horizontal="right"/>
    </xf>
    <xf numFmtId="0" fontId="2" fillId="0" borderId="0" xfId="0" applyFont="1" applyAlignment="1">
      <alignment wrapText="1"/>
    </xf>
    <xf numFmtId="0" fontId="6" fillId="2" borderId="0" xfId="1" applyFont="1" applyFill="1" applyBorder="1" applyAlignment="1">
      <alignment horizontal="left" vertical="center" wrapText="1" indent="1"/>
    </xf>
    <xf numFmtId="0" fontId="6" fillId="2" borderId="5" xfId="1" applyFont="1" applyFill="1" applyBorder="1" applyAlignment="1">
      <alignment horizontal="left" vertical="center" wrapText="1" indent="1"/>
    </xf>
    <xf numFmtId="3" fontId="2" fillId="0" borderId="0" xfId="0" applyNumberFormat="1" applyFont="1"/>
    <xf numFmtId="3" fontId="2" fillId="0" borderId="0" xfId="0" applyNumberFormat="1" applyFont="1" applyAlignment="1">
      <alignment horizontal="right"/>
    </xf>
    <xf numFmtId="0" fontId="13" fillId="0" borderId="9" xfId="0" applyFont="1" applyBorder="1" applyAlignment="1">
      <alignment horizontal="right"/>
    </xf>
    <xf numFmtId="0" fontId="2" fillId="0" borderId="0" xfId="0" applyFont="1" applyAlignment="1">
      <alignment horizontal="center"/>
    </xf>
    <xf numFmtId="0" fontId="2" fillId="0" borderId="0" xfId="0" applyFont="1" applyAlignment="1">
      <alignment horizontal="center" vertical="center"/>
    </xf>
    <xf numFmtId="0" fontId="12" fillId="0" borderId="9" xfId="0" applyFont="1" applyBorder="1" applyAlignment="1">
      <alignment horizontal="center" vertical="center"/>
    </xf>
    <xf numFmtId="0" fontId="2" fillId="0" borderId="7" xfId="0" applyFont="1" applyBorder="1" applyAlignment="1">
      <alignment horizontal="center" vertical="center"/>
    </xf>
    <xf numFmtId="0" fontId="12" fillId="0" borderId="9" xfId="0" applyFont="1" applyBorder="1" applyAlignment="1">
      <alignment horizontal="center"/>
    </xf>
    <xf numFmtId="1" fontId="12" fillId="0" borderId="9" xfId="0" applyNumberFormat="1" applyFont="1" applyBorder="1" applyAlignment="1">
      <alignment horizontal="center"/>
    </xf>
    <xf numFmtId="0" fontId="24" fillId="0" borderId="9" xfId="0" applyFont="1" applyBorder="1" applyAlignment="1">
      <alignment horizontal="left"/>
    </xf>
    <xf numFmtId="1" fontId="2" fillId="0" borderId="7" xfId="0" applyNumberFormat="1" applyFont="1" applyFill="1" applyBorder="1" applyProtection="1"/>
    <xf numFmtId="1" fontId="12" fillId="0" borderId="7" xfId="0" applyNumberFormat="1" applyFont="1" applyFill="1" applyBorder="1" applyProtection="1"/>
    <xf numFmtId="0" fontId="2" fillId="0" borderId="7" xfId="0" applyFont="1" applyFill="1" applyBorder="1" applyProtection="1"/>
    <xf numFmtId="0" fontId="10" fillId="0" borderId="0" xfId="0" applyFont="1" applyFill="1" applyBorder="1" applyProtection="1"/>
    <xf numFmtId="0" fontId="5" fillId="2" borderId="4" xfId="1" applyFont="1" applyFill="1" applyBorder="1" applyAlignment="1">
      <alignment horizontal="left" vertical="center" wrapText="1" indent="1"/>
    </xf>
    <xf numFmtId="0" fontId="9" fillId="0" borderId="0" xfId="2" applyFont="1" applyAlignment="1">
      <alignment vertical="center"/>
    </xf>
    <xf numFmtId="0" fontId="10" fillId="0" borderId="0" xfId="2" applyFont="1" applyAlignment="1">
      <alignment vertical="center"/>
    </xf>
    <xf numFmtId="0" fontId="2" fillId="0" borderId="0" xfId="0" applyFont="1" applyAlignment="1"/>
    <xf numFmtId="0" fontId="6" fillId="2" borderId="4" xfId="1" applyFont="1" applyFill="1" applyBorder="1" applyAlignment="1">
      <alignment horizontal="left" vertical="center" wrapText="1" indent="1"/>
    </xf>
    <xf numFmtId="0" fontId="6" fillId="2" borderId="0" xfId="1" applyFont="1" applyFill="1" applyBorder="1" applyAlignment="1">
      <alignment horizontal="left" vertical="center" wrapText="1" indent="1"/>
    </xf>
    <xf numFmtId="0" fontId="6" fillId="2" borderId="5" xfId="1" applyFont="1" applyFill="1" applyBorder="1" applyAlignment="1">
      <alignment horizontal="left" vertical="center" wrapText="1" indent="1"/>
    </xf>
    <xf numFmtId="0" fontId="7" fillId="2" borderId="6" xfId="1" applyFont="1" applyFill="1" applyBorder="1" applyAlignment="1">
      <alignment horizontal="left" vertical="top" wrapText="1" indent="1"/>
    </xf>
    <xf numFmtId="0" fontId="26" fillId="2" borderId="7" xfId="1" applyFont="1" applyFill="1" applyBorder="1" applyAlignment="1">
      <alignment horizontal="left" vertical="top" wrapText="1" indent="1"/>
    </xf>
    <xf numFmtId="0" fontId="26" fillId="2" borderId="8" xfId="1" applyFont="1" applyFill="1" applyBorder="1" applyAlignment="1">
      <alignment horizontal="left" vertical="top" wrapText="1" indent="1"/>
    </xf>
    <xf numFmtId="0" fontId="21" fillId="2" borderId="1" xfId="0" applyFont="1" applyFill="1" applyBorder="1" applyAlignment="1">
      <alignment horizontal="left" wrapText="1" indent="1"/>
    </xf>
    <xf numFmtId="0" fontId="21" fillId="2" borderId="2" xfId="0" applyFont="1" applyFill="1" applyBorder="1" applyAlignment="1">
      <alignment horizontal="left" wrapText="1" indent="1"/>
    </xf>
    <xf numFmtId="0" fontId="21" fillId="2" borderId="3" xfId="0" applyFont="1" applyFill="1" applyBorder="1" applyAlignment="1">
      <alignment horizontal="left" wrapText="1" indent="1"/>
    </xf>
    <xf numFmtId="0" fontId="5" fillId="2" borderId="4" xfId="1" applyFont="1" applyFill="1" applyBorder="1" applyAlignment="1">
      <alignment horizontal="left" vertical="center" wrapText="1" indent="1"/>
    </xf>
    <xf numFmtId="0" fontId="25" fillId="0" borderId="0" xfId="0" applyFont="1" applyAlignment="1">
      <alignment horizontal="left" vertical="center" wrapText="1" indent="1"/>
    </xf>
    <xf numFmtId="0" fontId="25" fillId="0" borderId="5" xfId="0" applyFont="1" applyBorder="1" applyAlignment="1">
      <alignment horizontal="left" vertical="center" wrapText="1" indent="1"/>
    </xf>
    <xf numFmtId="0" fontId="7" fillId="2" borderId="4" xfId="1" applyFont="1" applyFill="1" applyBorder="1" applyAlignment="1">
      <alignment horizontal="left" vertical="top" wrapText="1" indent="1"/>
    </xf>
    <xf numFmtId="0" fontId="26" fillId="2" borderId="0" xfId="1" applyFont="1" applyFill="1" applyBorder="1" applyAlignment="1">
      <alignment horizontal="left" vertical="top" wrapText="1" indent="1"/>
    </xf>
    <xf numFmtId="0" fontId="26" fillId="2" borderId="5" xfId="1" applyFont="1" applyFill="1" applyBorder="1" applyAlignment="1">
      <alignment horizontal="left" vertical="top" wrapText="1" indent="1"/>
    </xf>
    <xf numFmtId="0" fontId="5" fillId="2" borderId="1" xfId="0" applyFont="1" applyFill="1" applyBorder="1" applyAlignment="1">
      <alignment horizontal="left" wrapText="1" indent="1"/>
    </xf>
    <xf numFmtId="0" fontId="5" fillId="2" borderId="2" xfId="0" applyFont="1" applyFill="1" applyBorder="1" applyAlignment="1">
      <alignment horizontal="left" wrapText="1" indent="1"/>
    </xf>
    <xf numFmtId="0" fontId="5" fillId="2" borderId="3" xfId="0" applyFont="1" applyFill="1" applyBorder="1" applyAlignment="1">
      <alignment horizontal="left" wrapText="1" indent="1"/>
    </xf>
    <xf numFmtId="0" fontId="7" fillId="2" borderId="0" xfId="1" applyFont="1" applyFill="1" applyBorder="1" applyAlignment="1">
      <alignment horizontal="left" vertical="top" wrapText="1" indent="1"/>
    </xf>
    <xf numFmtId="0" fontId="7" fillId="2" borderId="5" xfId="1" applyFont="1" applyFill="1" applyBorder="1" applyAlignment="1">
      <alignment horizontal="left" vertical="top" wrapText="1" indent="1"/>
    </xf>
    <xf numFmtId="0" fontId="2" fillId="0" borderId="9" xfId="2" applyFont="1" applyFill="1" applyBorder="1" applyAlignment="1">
      <alignment horizontal="center" vertical="center" wrapText="1"/>
    </xf>
    <xf numFmtId="0" fontId="0" fillId="0" borderId="9" xfId="0" applyBorder="1" applyAlignment="1">
      <alignment horizontal="center" vertical="center" wrapText="1"/>
    </xf>
    <xf numFmtId="0" fontId="8" fillId="2" borderId="0" xfId="1" applyFont="1" applyFill="1" applyBorder="1" applyAlignment="1">
      <alignment horizontal="left" vertical="top" wrapText="1" indent="1"/>
    </xf>
    <xf numFmtId="0" fontId="8" fillId="2" borderId="5" xfId="1" applyFont="1" applyFill="1" applyBorder="1" applyAlignment="1">
      <alignment horizontal="left" vertical="top" wrapText="1" indent="1"/>
    </xf>
    <xf numFmtId="0" fontId="8" fillId="2" borderId="6" xfId="1" applyFont="1" applyFill="1" applyBorder="1" applyAlignment="1">
      <alignment horizontal="left" vertical="top" wrapText="1" indent="1"/>
    </xf>
    <xf numFmtId="0" fontId="8" fillId="2" borderId="7" xfId="1" applyFont="1" applyFill="1" applyBorder="1" applyAlignment="1">
      <alignment horizontal="left" vertical="top" wrapText="1" indent="1"/>
    </xf>
    <xf numFmtId="0" fontId="8" fillId="2" borderId="8" xfId="1" applyFont="1" applyFill="1" applyBorder="1" applyAlignment="1">
      <alignment horizontal="left" vertical="top" wrapText="1" indent="1"/>
    </xf>
    <xf numFmtId="0" fontId="7" fillId="2" borderId="4" xfId="1" quotePrefix="1" applyFont="1" applyFill="1" applyBorder="1" applyAlignment="1">
      <alignment horizontal="left" vertical="top" wrapText="1" indent="1"/>
    </xf>
    <xf numFmtId="0" fontId="16" fillId="2" borderId="4" xfId="1" applyFont="1" applyFill="1" applyBorder="1" applyAlignment="1">
      <alignment horizontal="left" vertical="top" wrapText="1" indent="1"/>
    </xf>
    <xf numFmtId="0" fontId="6" fillId="2" borderId="1" xfId="1" applyFont="1" applyFill="1" applyBorder="1" applyAlignment="1">
      <alignment horizontal="left" vertical="center" wrapText="1" indent="1"/>
    </xf>
    <xf numFmtId="0" fontId="6" fillId="2" borderId="2" xfId="1" applyFont="1" applyFill="1" applyBorder="1" applyAlignment="1">
      <alignment horizontal="left" vertical="center" wrapText="1" indent="1"/>
    </xf>
    <xf numFmtId="0" fontId="6" fillId="2" borderId="3" xfId="1" applyFont="1" applyFill="1" applyBorder="1" applyAlignment="1">
      <alignment horizontal="left" vertical="center" wrapText="1" indent="1"/>
    </xf>
    <xf numFmtId="0" fontId="12" fillId="0" borderId="2" xfId="0" applyFont="1" applyBorder="1" applyAlignment="1">
      <alignment horizontal="center"/>
    </xf>
    <xf numFmtId="0" fontId="7" fillId="2" borderId="1" xfId="0" applyFont="1" applyFill="1" applyBorder="1" applyAlignment="1">
      <alignment horizontal="left" wrapText="1" indent="1"/>
    </xf>
    <xf numFmtId="0" fontId="7" fillId="2" borderId="2" xfId="0" applyFont="1" applyFill="1" applyBorder="1" applyAlignment="1">
      <alignment horizontal="left" wrapText="1" indent="1"/>
    </xf>
    <xf numFmtId="0" fontId="7" fillId="2" borderId="3" xfId="0" applyFont="1" applyFill="1" applyBorder="1" applyAlignment="1">
      <alignment horizontal="left" wrapText="1" indent="1"/>
    </xf>
    <xf numFmtId="0" fontId="16" fillId="2" borderId="4" xfId="1" applyFont="1" applyFill="1" applyBorder="1" applyAlignment="1">
      <alignment horizontal="left" vertical="center" wrapText="1" indent="1"/>
    </xf>
    <xf numFmtId="0" fontId="16" fillId="2" borderId="0" xfId="1" applyFont="1" applyFill="1" applyBorder="1" applyAlignment="1">
      <alignment horizontal="left" vertical="center" wrapText="1" indent="1"/>
    </xf>
    <xf numFmtId="0" fontId="16" fillId="2" borderId="5" xfId="1" applyFont="1" applyFill="1" applyBorder="1" applyAlignment="1">
      <alignment horizontal="left" vertical="center" wrapText="1" indent="1"/>
    </xf>
    <xf numFmtId="0" fontId="7" fillId="2" borderId="7" xfId="1" applyFont="1" applyFill="1" applyBorder="1" applyAlignment="1">
      <alignment horizontal="left" vertical="top" wrapText="1" indent="1"/>
    </xf>
    <xf numFmtId="0" fontId="7" fillId="2" borderId="8" xfId="1" applyFont="1" applyFill="1" applyBorder="1" applyAlignment="1">
      <alignment horizontal="left" vertical="top" wrapText="1" indent="1"/>
    </xf>
    <xf numFmtId="0" fontId="6" fillId="2" borderId="4" xfId="1" applyFont="1" applyFill="1" applyBorder="1" applyAlignment="1">
      <alignment horizontal="left" vertical="center" indent="1"/>
    </xf>
    <xf numFmtId="0" fontId="6" fillId="2" borderId="0" xfId="1" applyFont="1" applyFill="1" applyBorder="1" applyAlignment="1">
      <alignment horizontal="left" vertical="center" indent="1"/>
    </xf>
    <xf numFmtId="0" fontId="6" fillId="2" borderId="5" xfId="1" applyFont="1" applyFill="1" applyBorder="1" applyAlignment="1">
      <alignment horizontal="left" vertical="center" indent="1"/>
    </xf>
    <xf numFmtId="0" fontId="6" fillId="2" borderId="1" xfId="0" applyFont="1" applyFill="1" applyBorder="1" applyAlignment="1">
      <alignment horizontal="left" wrapText="1" indent="1"/>
    </xf>
    <xf numFmtId="0" fontId="6" fillId="2" borderId="2" xfId="0" applyFont="1" applyFill="1" applyBorder="1" applyAlignment="1">
      <alignment horizontal="left" wrapText="1" indent="1"/>
    </xf>
    <xf numFmtId="0" fontId="6" fillId="2" borderId="3" xfId="0" applyFont="1" applyFill="1" applyBorder="1" applyAlignment="1">
      <alignment horizontal="left" wrapText="1" indent="1"/>
    </xf>
    <xf numFmtId="0" fontId="7" fillId="2" borderId="4" xfId="1" applyFont="1" applyFill="1" applyBorder="1" applyAlignment="1">
      <alignment horizontal="left" vertical="center" wrapText="1" indent="1"/>
    </xf>
  </cellXfs>
  <cellStyles count="4">
    <cellStyle name="Normal" xfId="0" builtinId="0"/>
    <cellStyle name="Normal 17" xfId="1"/>
    <cellStyle name="Normal 2" xfId="2"/>
    <cellStyle name="Pro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70"/>
  <sheetViews>
    <sheetView tabSelected="1" zoomScaleNormal="100" workbookViewId="0"/>
  </sheetViews>
  <sheetFormatPr defaultColWidth="9.109375" defaultRowHeight="12" x14ac:dyDescent="0.3"/>
  <cols>
    <col min="1" max="5" width="9.109375" style="1"/>
    <col min="6" max="6" width="2" style="1" bestFit="1" customWidth="1"/>
    <col min="7" max="7" width="9.109375" style="1"/>
    <col min="8" max="8" width="2" style="1" bestFit="1" customWidth="1"/>
    <col min="9" max="16384" width="9.109375" style="1"/>
  </cols>
  <sheetData>
    <row r="1" spans="2:14" s="2" customFormat="1" ht="13.8" x14ac:dyDescent="0.3"/>
    <row r="2" spans="2:14" s="23" customFormat="1" ht="15.6" x14ac:dyDescent="0.35">
      <c r="B2" s="111"/>
      <c r="C2" s="112"/>
      <c r="D2" s="112"/>
      <c r="E2" s="112"/>
      <c r="F2" s="112"/>
      <c r="G2" s="112"/>
      <c r="H2" s="112"/>
      <c r="I2" s="112"/>
      <c r="J2" s="112"/>
      <c r="K2" s="112"/>
      <c r="L2" s="112"/>
      <c r="M2" s="112"/>
      <c r="N2" s="113"/>
    </row>
    <row r="3" spans="2:14" ht="15" x14ac:dyDescent="0.3">
      <c r="B3" s="105" t="s">
        <v>140</v>
      </c>
      <c r="C3" s="106"/>
      <c r="D3" s="106"/>
      <c r="E3" s="106"/>
      <c r="F3" s="106"/>
      <c r="G3" s="106"/>
      <c r="H3" s="106"/>
      <c r="I3" s="106"/>
      <c r="J3" s="106"/>
      <c r="K3" s="106"/>
      <c r="L3" s="106"/>
      <c r="M3" s="106"/>
      <c r="N3" s="107"/>
    </row>
    <row r="4" spans="2:14" ht="13.8" x14ac:dyDescent="0.3">
      <c r="B4" s="114" t="s">
        <v>130</v>
      </c>
      <c r="C4" s="115"/>
      <c r="D4" s="115"/>
      <c r="E4" s="115"/>
      <c r="F4" s="115"/>
      <c r="G4" s="115"/>
      <c r="H4" s="115"/>
      <c r="I4" s="115"/>
      <c r="J4" s="115"/>
      <c r="K4" s="115"/>
      <c r="L4" s="115"/>
      <c r="M4" s="115"/>
      <c r="N4" s="116"/>
    </row>
    <row r="5" spans="2:14" ht="15" x14ac:dyDescent="0.3">
      <c r="B5" s="105" t="s">
        <v>0</v>
      </c>
      <c r="C5" s="106"/>
      <c r="D5" s="106"/>
      <c r="E5" s="106"/>
      <c r="F5" s="106"/>
      <c r="G5" s="106"/>
      <c r="H5" s="106"/>
      <c r="I5" s="106"/>
      <c r="J5" s="106"/>
      <c r="K5" s="106"/>
      <c r="L5" s="106"/>
      <c r="M5" s="106"/>
      <c r="N5" s="107"/>
    </row>
    <row r="6" spans="2:14" ht="29.4" customHeight="1" x14ac:dyDescent="0.3">
      <c r="B6" s="117" t="s">
        <v>126</v>
      </c>
      <c r="C6" s="118"/>
      <c r="D6" s="118"/>
      <c r="E6" s="118"/>
      <c r="F6" s="118"/>
      <c r="G6" s="118"/>
      <c r="H6" s="118"/>
      <c r="I6" s="118"/>
      <c r="J6" s="118"/>
      <c r="K6" s="118"/>
      <c r="L6" s="118"/>
      <c r="M6" s="118"/>
      <c r="N6" s="119"/>
    </row>
    <row r="7" spans="2:14" ht="15" x14ac:dyDescent="0.3">
      <c r="B7" s="105" t="s">
        <v>129</v>
      </c>
      <c r="C7" s="106"/>
      <c r="D7" s="106"/>
      <c r="E7" s="106"/>
      <c r="F7" s="106"/>
      <c r="G7" s="106"/>
      <c r="H7" s="106"/>
      <c r="I7" s="106"/>
      <c r="J7" s="106"/>
      <c r="K7" s="106"/>
      <c r="L7" s="106"/>
      <c r="M7" s="106"/>
      <c r="N7" s="107"/>
    </row>
    <row r="8" spans="2:14" ht="19.95" customHeight="1" x14ac:dyDescent="0.3">
      <c r="B8" s="108" t="s">
        <v>131</v>
      </c>
      <c r="C8" s="109"/>
      <c r="D8" s="109"/>
      <c r="E8" s="109"/>
      <c r="F8" s="109"/>
      <c r="G8" s="109"/>
      <c r="H8" s="109"/>
      <c r="I8" s="109"/>
      <c r="J8" s="109"/>
      <c r="K8" s="109"/>
      <c r="L8" s="109"/>
      <c r="M8" s="109"/>
      <c r="N8" s="110"/>
    </row>
    <row r="9" spans="2:14" s="2" customFormat="1" ht="13.8" x14ac:dyDescent="0.3"/>
    <row r="10" spans="2:14" s="2" customFormat="1" ht="13.8" x14ac:dyDescent="0.3">
      <c r="B10" s="3"/>
      <c r="C10" s="3"/>
      <c r="D10" s="3"/>
      <c r="E10" s="3"/>
      <c r="F10" s="3"/>
      <c r="G10" s="3"/>
      <c r="H10" s="3"/>
      <c r="I10" s="3"/>
      <c r="J10" s="3"/>
    </row>
    <row r="11" spans="2:14" x14ac:dyDescent="0.3">
      <c r="B11" s="7"/>
      <c r="C11" s="102" t="s">
        <v>2</v>
      </c>
      <c r="D11" s="102"/>
      <c r="E11" s="102"/>
      <c r="F11" s="102"/>
      <c r="G11" s="102"/>
      <c r="H11" s="102"/>
      <c r="I11" s="102"/>
      <c r="J11" s="7"/>
    </row>
    <row r="12" spans="2:14" x14ac:dyDescent="0.3">
      <c r="B12" s="7"/>
      <c r="C12" s="103"/>
      <c r="D12" s="103"/>
      <c r="E12" s="103"/>
      <c r="F12" s="103"/>
      <c r="G12" s="103"/>
      <c r="H12" s="103"/>
      <c r="I12" s="103"/>
      <c r="J12" s="103"/>
    </row>
    <row r="13" spans="2:14" x14ac:dyDescent="0.3">
      <c r="B13" s="7"/>
      <c r="C13" s="53" t="s">
        <v>3</v>
      </c>
      <c r="D13" s="54"/>
      <c r="E13" s="54"/>
      <c r="F13" s="54"/>
      <c r="G13" s="54"/>
      <c r="H13" s="54"/>
      <c r="I13" s="54"/>
      <c r="J13" s="55"/>
    </row>
    <row r="14" spans="2:14" x14ac:dyDescent="0.3">
      <c r="B14" s="7"/>
      <c r="C14" s="54" t="s">
        <v>4</v>
      </c>
      <c r="D14" s="54" t="s">
        <v>5</v>
      </c>
      <c r="E14" s="54" t="s">
        <v>6</v>
      </c>
      <c r="F14" s="54"/>
      <c r="G14" s="54" t="s">
        <v>7</v>
      </c>
      <c r="H14" s="54"/>
      <c r="I14" s="54" t="s">
        <v>8</v>
      </c>
      <c r="J14" s="54" t="s">
        <v>9</v>
      </c>
    </row>
    <row r="15" spans="2:14" x14ac:dyDescent="0.3">
      <c r="B15" s="7"/>
      <c r="C15" s="56">
        <v>2000</v>
      </c>
      <c r="D15" s="57">
        <v>118522.81069713862</v>
      </c>
      <c r="E15" s="57">
        <v>10225.094499999999</v>
      </c>
      <c r="F15" s="57"/>
      <c r="G15" s="57">
        <v>810.7007558863329</v>
      </c>
      <c r="H15" s="57"/>
      <c r="I15" s="57">
        <v>3620</v>
      </c>
      <c r="J15" s="57">
        <v>133178.60595302493</v>
      </c>
    </row>
    <row r="16" spans="2:14" x14ac:dyDescent="0.3">
      <c r="B16" s="7"/>
      <c r="C16" s="56">
        <v>2001</v>
      </c>
      <c r="D16" s="57">
        <v>119225.14681296</v>
      </c>
      <c r="E16" s="57">
        <v>10723.059499999999</v>
      </c>
      <c r="F16" s="57"/>
      <c r="G16" s="57">
        <v>776.06975588633281</v>
      </c>
      <c r="H16" s="57"/>
      <c r="I16" s="57">
        <v>3660</v>
      </c>
      <c r="J16" s="57">
        <v>134384.27606884635</v>
      </c>
    </row>
    <row r="17" spans="2:13" x14ac:dyDescent="0.3">
      <c r="B17" s="7"/>
      <c r="C17" s="56">
        <v>2002</v>
      </c>
      <c r="D17" s="57">
        <v>121251.49136698601</v>
      </c>
      <c r="E17" s="57">
        <v>10866.826356877498</v>
      </c>
      <c r="F17" s="57"/>
      <c r="G17" s="57">
        <v>799.35075588633288</v>
      </c>
      <c r="H17" s="57"/>
      <c r="I17" s="57">
        <v>3400</v>
      </c>
      <c r="J17" s="57">
        <v>136317.66847974982</v>
      </c>
    </row>
    <row r="18" spans="2:13" x14ac:dyDescent="0.3">
      <c r="B18" s="7"/>
      <c r="C18" s="56">
        <v>2003</v>
      </c>
      <c r="D18" s="57">
        <v>122101.70710089992</v>
      </c>
      <c r="E18" s="57">
        <v>10827.357965332654</v>
      </c>
      <c r="F18" s="57"/>
      <c r="G18" s="57">
        <v>800.21278322056833</v>
      </c>
      <c r="H18" s="57"/>
      <c r="I18" s="57">
        <v>3170</v>
      </c>
      <c r="J18" s="57">
        <v>136899.27784945315</v>
      </c>
    </row>
    <row r="19" spans="2:13" x14ac:dyDescent="0.3">
      <c r="B19" s="7"/>
      <c r="C19" s="56">
        <v>2004</v>
      </c>
      <c r="D19" s="57">
        <v>123190.77720466565</v>
      </c>
      <c r="E19" s="57">
        <v>10676.037172678434</v>
      </c>
      <c r="F19" s="57"/>
      <c r="G19" s="57">
        <v>829.86934046008116</v>
      </c>
      <c r="H19" s="57"/>
      <c r="I19" s="57">
        <v>3274</v>
      </c>
      <c r="J19" s="57">
        <v>137970.68371780415</v>
      </c>
    </row>
    <row r="20" spans="2:13" ht="12.6" x14ac:dyDescent="0.3">
      <c r="B20" s="7"/>
      <c r="C20" s="56">
        <v>2005</v>
      </c>
      <c r="D20" s="57">
        <v>122902.6054722252</v>
      </c>
      <c r="E20" s="57">
        <v>10950.089999999998</v>
      </c>
      <c r="F20" s="57"/>
      <c r="G20" s="57">
        <v>832.2921621109607</v>
      </c>
      <c r="H20" s="57"/>
      <c r="I20" s="57">
        <v>3328.1889999999999</v>
      </c>
      <c r="J20" s="57">
        <v>138013.17663433618</v>
      </c>
      <c r="M20" s="58"/>
    </row>
    <row r="21" spans="2:13" x14ac:dyDescent="0.3">
      <c r="B21" s="7"/>
      <c r="C21" s="56">
        <v>2006</v>
      </c>
      <c r="D21" s="57">
        <v>123309.59259632598</v>
      </c>
      <c r="E21" s="57">
        <v>11755.946805068226</v>
      </c>
      <c r="F21" s="57"/>
      <c r="G21" s="57">
        <v>829.29197821380251</v>
      </c>
      <c r="H21" s="57"/>
      <c r="I21" s="57">
        <v>3295.6669999999999</v>
      </c>
      <c r="J21" s="57">
        <v>139190.49837960798</v>
      </c>
    </row>
    <row r="22" spans="2:13" x14ac:dyDescent="0.3">
      <c r="B22" s="7"/>
      <c r="C22" s="56">
        <v>2007</v>
      </c>
      <c r="D22" s="57">
        <v>125671.79705651029</v>
      </c>
      <c r="E22" s="57">
        <v>12464.486000000001</v>
      </c>
      <c r="F22" s="57"/>
      <c r="G22" s="57">
        <v>853.85715615696881</v>
      </c>
      <c r="H22" s="57"/>
      <c r="I22" s="57">
        <v>3253.6709999999998</v>
      </c>
      <c r="J22" s="57">
        <v>142243.81121266726</v>
      </c>
    </row>
    <row r="23" spans="2:13" x14ac:dyDescent="0.3">
      <c r="B23" s="7"/>
      <c r="C23" s="56">
        <v>2008</v>
      </c>
      <c r="D23" s="57">
        <v>124739.0376207917</v>
      </c>
      <c r="E23" s="57">
        <v>13385.491000000002</v>
      </c>
      <c r="F23" s="57"/>
      <c r="G23" s="57">
        <v>851.38313991880909</v>
      </c>
      <c r="H23" s="57"/>
      <c r="I23" s="57">
        <v>3237.8510000000001</v>
      </c>
      <c r="J23" s="57">
        <v>142213.76276071052</v>
      </c>
    </row>
    <row r="24" spans="2:13" x14ac:dyDescent="0.3">
      <c r="B24" s="7"/>
      <c r="C24" s="56">
        <v>2009</v>
      </c>
      <c r="D24" s="57">
        <v>124333.51463221422</v>
      </c>
      <c r="E24" s="57">
        <v>13560.821487999998</v>
      </c>
      <c r="F24" s="57"/>
      <c r="G24" s="57">
        <v>822.42088037889039</v>
      </c>
      <c r="H24" s="57"/>
      <c r="I24" s="57">
        <v>2889.701</v>
      </c>
      <c r="J24" s="57">
        <v>141606.45800059312</v>
      </c>
    </row>
    <row r="25" spans="2:13" x14ac:dyDescent="0.3">
      <c r="B25" s="7"/>
      <c r="C25" s="59">
        <v>2010</v>
      </c>
      <c r="D25" s="57">
        <v>123569.1264662989</v>
      </c>
      <c r="E25" s="57">
        <v>13434.219663</v>
      </c>
      <c r="F25" s="57"/>
      <c r="G25" s="57">
        <v>828.12769566982411</v>
      </c>
      <c r="H25" s="57"/>
      <c r="I25" s="57">
        <v>2982.7759999999998</v>
      </c>
      <c r="J25" s="57">
        <v>140814.24982496875</v>
      </c>
    </row>
    <row r="26" spans="2:13" x14ac:dyDescent="0.3">
      <c r="B26" s="7"/>
      <c r="C26" s="59">
        <v>2011</v>
      </c>
      <c r="D26" s="57">
        <v>124872.53989625332</v>
      </c>
      <c r="E26" s="57">
        <v>13718.576344014264</v>
      </c>
      <c r="F26" s="57"/>
      <c r="G26" s="57">
        <v>805.29438971583227</v>
      </c>
      <c r="H26" s="57"/>
      <c r="I26" s="57">
        <v>3357.9459999999999</v>
      </c>
      <c r="J26" s="57">
        <v>142754.35662998341</v>
      </c>
    </row>
    <row r="27" spans="2:13" x14ac:dyDescent="0.3">
      <c r="B27" s="7"/>
      <c r="C27" s="59">
        <v>2012</v>
      </c>
      <c r="D27" s="60">
        <v>123987.56810662444</v>
      </c>
      <c r="E27" s="60">
        <v>14165.338006190546</v>
      </c>
      <c r="F27" s="60"/>
      <c r="G27" s="60">
        <v>807.22575751014892</v>
      </c>
      <c r="H27" s="60"/>
      <c r="I27" s="60">
        <v>3398.7869999999998</v>
      </c>
      <c r="J27" s="60">
        <v>142358.91887032514</v>
      </c>
    </row>
    <row r="28" spans="2:13" x14ac:dyDescent="0.3">
      <c r="B28" s="7"/>
      <c r="C28" s="59">
        <v>2013</v>
      </c>
      <c r="D28" s="57">
        <v>124187.61115474538</v>
      </c>
      <c r="E28" s="57">
        <v>14290.782365208843</v>
      </c>
      <c r="F28" s="57"/>
      <c r="G28" s="57">
        <v>812.62800000000004</v>
      </c>
      <c r="H28" s="57"/>
      <c r="I28" s="57">
        <v>3422.4740000000002</v>
      </c>
      <c r="J28" s="57">
        <v>142713.49551995422</v>
      </c>
    </row>
    <row r="29" spans="2:13" x14ac:dyDescent="0.3">
      <c r="B29" s="7"/>
      <c r="C29" s="59">
        <v>2014</v>
      </c>
      <c r="D29" s="57">
        <v>126317.24884839593</v>
      </c>
      <c r="E29" s="57">
        <v>14564.077504656727</v>
      </c>
      <c r="F29" s="57"/>
      <c r="G29" s="57">
        <v>807.48599999999999</v>
      </c>
      <c r="H29" s="57"/>
      <c r="I29" s="57">
        <v>3577.9360000000001</v>
      </c>
      <c r="J29" s="57">
        <v>145266.74835305265</v>
      </c>
    </row>
    <row r="30" spans="2:13" x14ac:dyDescent="0.3">
      <c r="B30" s="7"/>
      <c r="C30" s="59">
        <v>2015</v>
      </c>
      <c r="D30" s="57">
        <v>128112.40946438318</v>
      </c>
      <c r="E30" s="57">
        <v>15149.743776457499</v>
      </c>
      <c r="F30" s="57"/>
      <c r="G30" s="57">
        <v>812.70799999999997</v>
      </c>
      <c r="H30" s="57"/>
      <c r="I30" s="57">
        <v>3628.71</v>
      </c>
      <c r="J30" s="57">
        <v>147703.57124084068</v>
      </c>
    </row>
    <row r="31" spans="2:13" x14ac:dyDescent="0.3">
      <c r="B31" s="7"/>
      <c r="C31" s="59">
        <v>2016</v>
      </c>
      <c r="D31" s="57">
        <v>130829.53694250358</v>
      </c>
      <c r="E31" s="57">
        <v>15407.967434120201</v>
      </c>
      <c r="F31" s="57"/>
      <c r="G31" s="57">
        <v>802.36900000000003</v>
      </c>
      <c r="H31" s="57"/>
      <c r="I31" s="57">
        <v>3751.8009999999999</v>
      </c>
      <c r="J31" s="57">
        <v>150791.67437662379</v>
      </c>
    </row>
    <row r="32" spans="2:13" ht="12.6" x14ac:dyDescent="0.3">
      <c r="B32" s="7"/>
      <c r="C32" s="61">
        <v>2016</v>
      </c>
      <c r="D32" s="57"/>
      <c r="E32" s="57"/>
      <c r="F32" s="57"/>
      <c r="G32" s="57">
        <v>1649.9271900000001</v>
      </c>
      <c r="H32" s="58" t="s">
        <v>10</v>
      </c>
      <c r="I32" s="57"/>
      <c r="J32" s="57">
        <v>151639.23256662377</v>
      </c>
    </row>
    <row r="33" spans="2:12" ht="12.6" x14ac:dyDescent="0.3">
      <c r="B33" s="7"/>
      <c r="C33" s="59">
        <v>2017</v>
      </c>
      <c r="D33" s="57">
        <v>132534.71337376811</v>
      </c>
      <c r="E33" s="57">
        <v>15977.6123854696</v>
      </c>
      <c r="F33" s="58" t="s">
        <v>11</v>
      </c>
      <c r="G33" s="57">
        <v>1702.29333</v>
      </c>
      <c r="H33" s="57"/>
      <c r="I33" s="57">
        <v>3860.0439999999999</v>
      </c>
      <c r="J33" s="57">
        <v>154074.6630892377</v>
      </c>
    </row>
    <row r="34" spans="2:12" x14ac:dyDescent="0.3">
      <c r="B34" s="7"/>
      <c r="C34" s="62">
        <v>2018</v>
      </c>
      <c r="D34" s="63">
        <v>132217.84792719263</v>
      </c>
      <c r="E34" s="63">
        <v>16514.74530472418</v>
      </c>
      <c r="F34" s="63"/>
      <c r="G34" s="63">
        <v>1687.4473399999999</v>
      </c>
      <c r="H34" s="63"/>
      <c r="I34" s="63">
        <v>3751.2849999999999</v>
      </c>
      <c r="J34" s="63">
        <v>154171.32557191682</v>
      </c>
    </row>
    <row r="35" spans="2:12" x14ac:dyDescent="0.3">
      <c r="B35" s="7"/>
      <c r="C35" s="103" t="s">
        <v>101</v>
      </c>
      <c r="D35" s="103"/>
      <c r="E35" s="103"/>
      <c r="F35" s="103"/>
      <c r="G35" s="103"/>
      <c r="H35" s="103"/>
      <c r="I35" s="104"/>
      <c r="J35" s="104"/>
      <c r="K35" s="104"/>
      <c r="L35" s="104"/>
    </row>
    <row r="36" spans="2:12" x14ac:dyDescent="0.3">
      <c r="B36" s="7"/>
      <c r="C36" s="56"/>
      <c r="D36" s="56"/>
      <c r="E36" s="56"/>
      <c r="F36" s="56"/>
      <c r="G36" s="56"/>
      <c r="H36" s="56"/>
      <c r="I36" s="7"/>
      <c r="J36" s="7"/>
    </row>
    <row r="37" spans="2:12" x14ac:dyDescent="0.3">
      <c r="B37" s="7"/>
      <c r="C37" s="64" t="s">
        <v>97</v>
      </c>
      <c r="D37" s="7"/>
      <c r="E37" s="56"/>
      <c r="F37" s="56"/>
      <c r="G37" s="56"/>
      <c r="H37" s="56"/>
      <c r="I37" s="56"/>
      <c r="J37" s="56"/>
    </row>
    <row r="38" spans="2:12" ht="12.6" x14ac:dyDescent="0.3">
      <c r="B38" s="7"/>
      <c r="C38" s="7" t="s">
        <v>98</v>
      </c>
      <c r="D38" s="7"/>
      <c r="E38" s="7"/>
      <c r="F38" s="7"/>
      <c r="G38" s="7"/>
      <c r="H38" s="7"/>
      <c r="I38" s="7"/>
      <c r="J38" s="7"/>
    </row>
    <row r="39" spans="2:12" ht="12.6" x14ac:dyDescent="0.3">
      <c r="B39" s="7"/>
      <c r="C39" s="7" t="s">
        <v>99</v>
      </c>
      <c r="D39" s="7"/>
      <c r="E39" s="7"/>
      <c r="F39" s="7"/>
      <c r="G39" s="7"/>
      <c r="H39" s="7"/>
      <c r="I39" s="7"/>
      <c r="J39" s="7"/>
    </row>
    <row r="40" spans="2:12" x14ac:dyDescent="0.3">
      <c r="B40" s="7"/>
      <c r="C40" s="7" t="s">
        <v>12</v>
      </c>
      <c r="D40" s="7"/>
      <c r="E40" s="7"/>
      <c r="F40" s="7"/>
      <c r="G40" s="7"/>
      <c r="H40" s="7"/>
      <c r="I40" s="7"/>
      <c r="J40" s="7"/>
    </row>
    <row r="41" spans="2:12" x14ac:dyDescent="0.3">
      <c r="B41" s="7"/>
      <c r="C41" s="7"/>
      <c r="D41" s="7"/>
      <c r="E41" s="7"/>
      <c r="F41" s="7"/>
      <c r="G41" s="7"/>
      <c r="H41" s="7"/>
      <c r="I41" s="7"/>
      <c r="J41" s="7"/>
    </row>
    <row r="42" spans="2:12" x14ac:dyDescent="0.3">
      <c r="B42" s="7"/>
      <c r="C42" s="7"/>
      <c r="D42" s="7"/>
      <c r="E42" s="7"/>
      <c r="F42" s="7"/>
      <c r="G42" s="7"/>
      <c r="H42" s="7"/>
      <c r="I42" s="7"/>
      <c r="J42" s="7"/>
    </row>
    <row r="43" spans="2:12" x14ac:dyDescent="0.3">
      <c r="B43" s="7"/>
      <c r="C43" s="102" t="s">
        <v>13</v>
      </c>
      <c r="D43" s="102"/>
      <c r="E43" s="102"/>
      <c r="F43" s="102"/>
      <c r="G43" s="102"/>
      <c r="H43" s="102"/>
      <c r="I43" s="102"/>
      <c r="J43" s="7"/>
    </row>
    <row r="44" spans="2:12" x14ac:dyDescent="0.3">
      <c r="B44" s="7"/>
      <c r="C44" s="55"/>
      <c r="D44" s="55"/>
      <c r="E44" s="55"/>
      <c r="F44" s="55"/>
      <c r="G44" s="55"/>
      <c r="H44" s="55"/>
      <c r="I44" s="55"/>
      <c r="J44" s="55"/>
    </row>
    <row r="45" spans="2:12" x14ac:dyDescent="0.3">
      <c r="B45" s="7"/>
      <c r="C45" s="54" t="s">
        <v>4</v>
      </c>
      <c r="D45" s="54" t="s">
        <v>5</v>
      </c>
      <c r="E45" s="54" t="s">
        <v>6</v>
      </c>
      <c r="F45" s="54"/>
      <c r="G45" s="54" t="s">
        <v>7</v>
      </c>
      <c r="H45" s="54"/>
      <c r="I45" s="54" t="s">
        <v>8</v>
      </c>
      <c r="J45" s="54" t="s">
        <v>9</v>
      </c>
    </row>
    <row r="46" spans="2:12" x14ac:dyDescent="0.3">
      <c r="B46" s="7"/>
      <c r="C46" s="56">
        <v>2000</v>
      </c>
      <c r="D46" s="57">
        <v>46792.31182173064</v>
      </c>
      <c r="E46" s="57">
        <v>19347.336014848544</v>
      </c>
      <c r="F46" s="57"/>
      <c r="G46" s="57">
        <v>33256</v>
      </c>
      <c r="H46" s="57"/>
      <c r="I46" s="57">
        <v>13.82699338238697</v>
      </c>
      <c r="J46" s="57">
        <v>66772.682606145987</v>
      </c>
    </row>
    <row r="47" spans="2:12" x14ac:dyDescent="0.3">
      <c r="B47" s="7"/>
      <c r="C47" s="56">
        <v>2001</v>
      </c>
      <c r="D47" s="57">
        <v>44792.813054095081</v>
      </c>
      <c r="E47" s="57">
        <v>18886.919465960229</v>
      </c>
      <c r="F47" s="57"/>
      <c r="G47" s="57">
        <v>33136</v>
      </c>
      <c r="H47" s="57"/>
      <c r="I47" s="57">
        <v>12.476272108843538</v>
      </c>
      <c r="J47" s="57">
        <v>64386.394432601235</v>
      </c>
    </row>
    <row r="48" spans="2:12" x14ac:dyDescent="0.3">
      <c r="B48" s="7"/>
      <c r="C48" s="56">
        <v>2002</v>
      </c>
      <c r="D48" s="57">
        <v>47549.223436420376</v>
      </c>
      <c r="E48" s="57">
        <v>18490.923627098742</v>
      </c>
      <c r="F48" s="57"/>
      <c r="G48" s="57">
        <v>33117</v>
      </c>
      <c r="H48" s="57"/>
      <c r="I48" s="57">
        <v>12.815360266555603</v>
      </c>
      <c r="J48" s="57">
        <v>66612.339263985428</v>
      </c>
    </row>
    <row r="49" spans="2:10" x14ac:dyDescent="0.3">
      <c r="B49" s="7"/>
      <c r="C49" s="56">
        <v>2003</v>
      </c>
      <c r="D49" s="57">
        <v>47538.590846237581</v>
      </c>
      <c r="E49" s="57">
        <v>19388.648768826468</v>
      </c>
      <c r="F49" s="57"/>
      <c r="G49" s="57">
        <v>34313</v>
      </c>
      <c r="H49" s="57"/>
      <c r="I49" s="57">
        <v>10.980342264797077</v>
      </c>
      <c r="J49" s="57">
        <v>67268.895651751358</v>
      </c>
    </row>
    <row r="50" spans="2:10" x14ac:dyDescent="0.3">
      <c r="B50" s="7"/>
      <c r="C50" s="56">
        <v>2004</v>
      </c>
      <c r="D50" s="57">
        <v>50851.919219968942</v>
      </c>
      <c r="E50" s="57">
        <v>20015.1151297912</v>
      </c>
      <c r="F50" s="57"/>
      <c r="G50" s="57">
        <v>35241</v>
      </c>
      <c r="H50" s="57"/>
      <c r="I50" s="57">
        <v>10.422837891619235</v>
      </c>
      <c r="J50" s="57">
        <v>70584.576849610399</v>
      </c>
    </row>
    <row r="51" spans="2:10" x14ac:dyDescent="0.3">
      <c r="B51" s="7"/>
      <c r="C51" s="56">
        <v>2005</v>
      </c>
      <c r="D51" s="57">
        <v>53470.818449062252</v>
      </c>
      <c r="E51" s="57">
        <v>20776.40991876883</v>
      </c>
      <c r="F51" s="57"/>
      <c r="G51" s="57">
        <v>38371</v>
      </c>
      <c r="H51" s="57"/>
      <c r="I51" s="57">
        <v>10.041514554120971</v>
      </c>
      <c r="J51" s="57">
        <v>74916.371224713643</v>
      </c>
    </row>
    <row r="52" spans="2:10" x14ac:dyDescent="0.3">
      <c r="B52" s="7"/>
      <c r="C52" s="56">
        <v>2006</v>
      </c>
      <c r="D52" s="57">
        <v>55080.840902314485</v>
      </c>
      <c r="E52" s="57">
        <v>21194.324987691769</v>
      </c>
      <c r="F52" s="57"/>
      <c r="G52" s="57">
        <v>36940</v>
      </c>
      <c r="H52" s="57"/>
      <c r="I52" s="57">
        <v>11.401487343236616</v>
      </c>
      <c r="J52" s="57">
        <v>76397.16313824481</v>
      </c>
    </row>
    <row r="53" spans="2:10" x14ac:dyDescent="0.3">
      <c r="B53" s="7"/>
      <c r="C53" s="56">
        <v>2007</v>
      </c>
      <c r="D53" s="57">
        <v>56074.490936147049</v>
      </c>
      <c r="E53" s="57">
        <v>22026.327138240249</v>
      </c>
      <c r="F53" s="57"/>
      <c r="G53" s="57">
        <v>38551</v>
      </c>
      <c r="H53" s="57"/>
      <c r="I53" s="57">
        <v>9.2486998935628701</v>
      </c>
      <c r="J53" s="57">
        <v>78740.304534867159</v>
      </c>
    </row>
    <row r="54" spans="2:10" x14ac:dyDescent="0.3">
      <c r="B54" s="7"/>
      <c r="C54" s="56">
        <v>2008</v>
      </c>
      <c r="D54" s="57">
        <v>58586.87368891728</v>
      </c>
      <c r="E54" s="57">
        <v>21520.758322444366</v>
      </c>
      <c r="F54" s="57"/>
      <c r="G54" s="57">
        <v>38867</v>
      </c>
      <c r="H54" s="57"/>
      <c r="I54" s="57">
        <v>8.6920000000000002</v>
      </c>
      <c r="J54" s="57">
        <v>81607.99019386273</v>
      </c>
    </row>
    <row r="55" spans="2:10" x14ac:dyDescent="0.3">
      <c r="B55" s="7"/>
      <c r="C55" s="56">
        <v>2009</v>
      </c>
      <c r="D55" s="57">
        <v>49310.887152167379</v>
      </c>
      <c r="E55" s="57">
        <v>18757.022974727537</v>
      </c>
      <c r="F55" s="57"/>
      <c r="G55" s="57">
        <v>34005</v>
      </c>
      <c r="H55" s="57"/>
      <c r="I55" s="57">
        <v>7.0510000000000002</v>
      </c>
      <c r="J55" s="57">
        <v>68023.859724023117</v>
      </c>
    </row>
    <row r="56" spans="2:10" x14ac:dyDescent="0.3">
      <c r="B56" s="7"/>
      <c r="C56" s="59">
        <v>2010</v>
      </c>
      <c r="D56" s="57">
        <v>51833.60243244173</v>
      </c>
      <c r="E56" s="57">
        <v>21567.184547572258</v>
      </c>
      <c r="F56" s="57"/>
      <c r="G56" s="57">
        <v>37878</v>
      </c>
      <c r="H56" s="57"/>
      <c r="I56" s="57">
        <v>6.6790000000000003</v>
      </c>
      <c r="J56" s="57">
        <v>73436.010392958386</v>
      </c>
    </row>
    <row r="57" spans="2:10" x14ac:dyDescent="0.3">
      <c r="B57" s="7"/>
      <c r="C57" s="59">
        <v>2011</v>
      </c>
      <c r="D57" s="57">
        <v>51668.408849683205</v>
      </c>
      <c r="E57" s="57">
        <v>21148.659230210586</v>
      </c>
      <c r="F57" s="57"/>
      <c r="G57" s="57">
        <v>37677</v>
      </c>
      <c r="H57" s="57"/>
      <c r="I57" s="57">
        <v>6.5090000000000003</v>
      </c>
      <c r="J57" s="57">
        <v>72625.183044216086</v>
      </c>
    </row>
    <row r="58" spans="2:10" x14ac:dyDescent="0.3">
      <c r="B58" s="7"/>
      <c r="C58" s="59">
        <v>2012</v>
      </c>
      <c r="D58" s="60">
        <v>47325.374288371997</v>
      </c>
      <c r="E58" s="60">
        <v>20545.955861943068</v>
      </c>
      <c r="F58" s="60"/>
      <c r="G58" s="60">
        <v>36518</v>
      </c>
      <c r="H58" s="60"/>
      <c r="I58" s="60">
        <v>6.2670000000000003</v>
      </c>
      <c r="J58" s="60">
        <v>67156.11618640153</v>
      </c>
    </row>
    <row r="59" spans="2:10" x14ac:dyDescent="0.3">
      <c r="B59" s="7"/>
      <c r="C59" s="59">
        <v>2013</v>
      </c>
      <c r="D59" s="57">
        <v>49355.694593067681</v>
      </c>
      <c r="E59" s="57">
        <v>19871.74120652099</v>
      </c>
      <c r="F59" s="57"/>
      <c r="G59" s="57">
        <v>33943</v>
      </c>
      <c r="H59" s="57"/>
      <c r="I59" s="57">
        <v>5.9509999999999996</v>
      </c>
      <c r="J59" s="57">
        <v>68648.169404429631</v>
      </c>
    </row>
    <row r="60" spans="2:10" x14ac:dyDescent="0.3">
      <c r="B60" s="7"/>
      <c r="C60" s="59">
        <v>2014</v>
      </c>
      <c r="D60" s="57">
        <v>49533.670711099112</v>
      </c>
      <c r="E60" s="57">
        <v>20040.355229260073</v>
      </c>
      <c r="F60" s="57"/>
      <c r="G60" s="57">
        <v>35058</v>
      </c>
      <c r="H60" s="57"/>
      <c r="I60" s="57">
        <v>5.8920000000000003</v>
      </c>
      <c r="J60" s="57">
        <v>68910.191685289523</v>
      </c>
    </row>
    <row r="61" spans="2:10" x14ac:dyDescent="0.3">
      <c r="B61" s="7"/>
      <c r="C61" s="59">
        <v>2015</v>
      </c>
      <c r="D61" s="57">
        <v>49448.856324881999</v>
      </c>
      <c r="E61" s="57">
        <v>19579.19213474499</v>
      </c>
      <c r="F61" s="57"/>
      <c r="G61" s="57">
        <v>36089</v>
      </c>
      <c r="H61" s="57"/>
      <c r="I61" s="57">
        <v>5.8920000000000003</v>
      </c>
      <c r="J61" s="57">
        <v>68205.611694250649</v>
      </c>
    </row>
    <row r="62" spans="2:10" x14ac:dyDescent="0.3">
      <c r="B62" s="7"/>
      <c r="C62" s="59">
        <v>2016</v>
      </c>
      <c r="D62" s="57">
        <v>51694.142595999998</v>
      </c>
      <c r="E62" s="57">
        <v>20243.400075269044</v>
      </c>
      <c r="F62" s="57"/>
      <c r="G62" s="57">
        <v>35538</v>
      </c>
      <c r="H62" s="57"/>
      <c r="I62" s="57">
        <v>5.7160000000000002</v>
      </c>
      <c r="J62" s="57">
        <v>70519.534989144551</v>
      </c>
    </row>
    <row r="63" spans="2:10" ht="12.6" x14ac:dyDescent="0.3">
      <c r="B63" s="7"/>
      <c r="C63" s="61">
        <v>2016</v>
      </c>
      <c r="D63" s="57"/>
      <c r="E63" s="57"/>
      <c r="F63" s="57"/>
      <c r="G63" s="57">
        <v>27749.43</v>
      </c>
      <c r="H63" s="58" t="s">
        <v>10</v>
      </c>
      <c r="I63" s="57">
        <v>5.7770000000000001</v>
      </c>
      <c r="J63" s="57">
        <v>70021.414989144541</v>
      </c>
    </row>
    <row r="64" spans="2:10" ht="12.6" x14ac:dyDescent="0.3">
      <c r="B64" s="7"/>
      <c r="C64" s="59">
        <v>2017</v>
      </c>
      <c r="D64" s="57">
        <v>50727.253360000002</v>
      </c>
      <c r="E64" s="57">
        <v>20838.464728082112</v>
      </c>
      <c r="F64" s="58" t="s">
        <v>11</v>
      </c>
      <c r="G64" s="57">
        <v>29003.122282800003</v>
      </c>
      <c r="H64" s="57"/>
      <c r="I64" s="57">
        <v>4.343</v>
      </c>
      <c r="J64" s="57">
        <v>69707.507195127095</v>
      </c>
    </row>
    <row r="65" spans="2:12" x14ac:dyDescent="0.3">
      <c r="B65" s="7"/>
      <c r="C65" s="62">
        <v>2018</v>
      </c>
      <c r="D65" s="63">
        <v>53262.83477063942</v>
      </c>
      <c r="E65" s="63">
        <v>22579.081394556833</v>
      </c>
      <c r="F65" s="63"/>
      <c r="G65" s="63">
        <v>29226.7546</v>
      </c>
      <c r="H65" s="63"/>
      <c r="I65" s="63">
        <v>3751.2849999999999</v>
      </c>
      <c r="J65" s="63">
        <v>77752.738527432884</v>
      </c>
    </row>
    <row r="66" spans="2:12" x14ac:dyDescent="0.3">
      <c r="B66" s="7"/>
      <c r="C66" s="103" t="s">
        <v>102</v>
      </c>
      <c r="D66" s="103"/>
      <c r="E66" s="103"/>
      <c r="F66" s="103"/>
      <c r="G66" s="103"/>
      <c r="H66" s="103"/>
      <c r="I66" s="104"/>
      <c r="J66" s="104"/>
      <c r="K66" s="104"/>
      <c r="L66" s="104"/>
    </row>
    <row r="67" spans="2:12" x14ac:dyDescent="0.3">
      <c r="B67" s="7"/>
      <c r="C67" s="56"/>
      <c r="D67" s="56"/>
      <c r="E67" s="56"/>
      <c r="F67" s="56"/>
      <c r="G67" s="56"/>
      <c r="H67" s="56"/>
      <c r="I67" s="65"/>
      <c r="J67" s="65"/>
      <c r="K67" s="65"/>
      <c r="L67" s="65"/>
    </row>
    <row r="68" spans="2:12" x14ac:dyDescent="0.3">
      <c r="B68" s="7"/>
      <c r="C68" s="64" t="s">
        <v>97</v>
      </c>
      <c r="D68" s="7"/>
      <c r="E68" s="56"/>
      <c r="F68" s="56"/>
      <c r="G68" s="56"/>
      <c r="H68" s="56"/>
      <c r="I68" s="56"/>
      <c r="J68" s="56"/>
    </row>
    <row r="69" spans="2:12" ht="12.6" x14ac:dyDescent="0.3">
      <c r="B69" s="7"/>
      <c r="C69" s="7" t="s">
        <v>98</v>
      </c>
      <c r="D69" s="7"/>
      <c r="E69" s="7"/>
      <c r="F69" s="7"/>
      <c r="G69" s="7"/>
      <c r="H69" s="7"/>
      <c r="I69" s="7"/>
      <c r="J69" s="7"/>
    </row>
    <row r="70" spans="2:12" ht="12.6" x14ac:dyDescent="0.3">
      <c r="B70" s="7"/>
      <c r="C70" s="7" t="s">
        <v>100</v>
      </c>
      <c r="D70" s="7"/>
      <c r="E70" s="7"/>
      <c r="F70" s="7"/>
      <c r="G70" s="7"/>
      <c r="H70" s="7"/>
      <c r="I70" s="7"/>
      <c r="J70" s="7"/>
    </row>
  </sheetData>
  <mergeCells count="12">
    <mergeCell ref="B7:N7"/>
    <mergeCell ref="B8:N8"/>
    <mergeCell ref="B2:N2"/>
    <mergeCell ref="B3:N3"/>
    <mergeCell ref="B4:N4"/>
    <mergeCell ref="B5:N5"/>
    <mergeCell ref="B6:N6"/>
    <mergeCell ref="C11:I11"/>
    <mergeCell ref="C12:J12"/>
    <mergeCell ref="C35:L35"/>
    <mergeCell ref="C43:I43"/>
    <mergeCell ref="C66:L6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5"/>
  <sheetViews>
    <sheetView zoomScaleNormal="100" workbookViewId="0"/>
  </sheetViews>
  <sheetFormatPr defaultRowHeight="14.4" x14ac:dyDescent="0.3"/>
  <cols>
    <col min="2" max="2" width="11.33203125" customWidth="1"/>
    <col min="3" max="3" width="11" customWidth="1"/>
    <col min="8" max="8" width="23.6640625" customWidth="1"/>
  </cols>
  <sheetData>
    <row r="2" spans="2:8" ht="15" x14ac:dyDescent="0.35">
      <c r="B2" s="120"/>
      <c r="C2" s="121"/>
      <c r="D2" s="121"/>
      <c r="E2" s="121"/>
      <c r="F2" s="121"/>
      <c r="G2" s="121"/>
      <c r="H2" s="122"/>
    </row>
    <row r="3" spans="2:8" ht="15" x14ac:dyDescent="0.3">
      <c r="B3" s="105" t="s">
        <v>140</v>
      </c>
      <c r="C3" s="106"/>
      <c r="D3" s="106"/>
      <c r="E3" s="106"/>
      <c r="F3" s="106"/>
      <c r="G3" s="106"/>
      <c r="H3" s="107"/>
    </row>
    <row r="4" spans="2:8" ht="15" x14ac:dyDescent="0.3">
      <c r="B4" s="117" t="s">
        <v>50</v>
      </c>
      <c r="C4" s="123"/>
      <c r="D4" s="123"/>
      <c r="E4" s="123"/>
      <c r="F4" s="123"/>
      <c r="G4" s="123"/>
      <c r="H4" s="124"/>
    </row>
    <row r="5" spans="2:8" ht="15" x14ac:dyDescent="0.3">
      <c r="B5" s="105" t="s">
        <v>95</v>
      </c>
      <c r="C5" s="106"/>
      <c r="D5" s="106"/>
      <c r="E5" s="106"/>
      <c r="F5" s="106"/>
      <c r="G5" s="106"/>
      <c r="H5" s="107"/>
    </row>
    <row r="6" spans="2:8" ht="15" x14ac:dyDescent="0.3">
      <c r="B6" s="101" t="s">
        <v>96</v>
      </c>
      <c r="C6" s="85"/>
      <c r="D6" s="85"/>
      <c r="E6" s="85"/>
      <c r="F6" s="85"/>
      <c r="G6" s="85"/>
      <c r="H6" s="86"/>
    </row>
    <row r="7" spans="2:8" ht="15" x14ac:dyDescent="0.3">
      <c r="B7" s="133" t="s">
        <v>129</v>
      </c>
      <c r="C7" s="127"/>
      <c r="D7" s="127"/>
      <c r="E7" s="127"/>
      <c r="F7" s="127"/>
      <c r="G7" s="127"/>
      <c r="H7" s="128"/>
    </row>
    <row r="8" spans="2:8" ht="15" x14ac:dyDescent="0.3">
      <c r="B8" s="114" t="s">
        <v>50</v>
      </c>
      <c r="C8" s="106"/>
      <c r="D8" s="106"/>
      <c r="E8" s="106"/>
      <c r="F8" s="106"/>
      <c r="G8" s="106"/>
      <c r="H8" s="107"/>
    </row>
    <row r="9" spans="2:8" ht="15" x14ac:dyDescent="0.3">
      <c r="B9" s="129"/>
      <c r="C9" s="130"/>
      <c r="D9" s="130"/>
      <c r="E9" s="130"/>
      <c r="F9" s="130"/>
      <c r="G9" s="130"/>
      <c r="H9" s="131"/>
    </row>
    <row r="11" spans="2:8" s="1" customFormat="1" ht="12" x14ac:dyDescent="0.3">
      <c r="B11" s="28" t="s">
        <v>114</v>
      </c>
      <c r="C11" s="28"/>
      <c r="D11" s="28"/>
      <c r="E11" s="28"/>
      <c r="F11" s="28"/>
      <c r="G11" s="28"/>
    </row>
    <row r="12" spans="2:8" s="1" customFormat="1" ht="12" x14ac:dyDescent="0.3">
      <c r="B12" s="28"/>
      <c r="C12" s="28"/>
      <c r="D12" s="28"/>
      <c r="E12" s="28"/>
      <c r="F12" s="28"/>
      <c r="G12" s="28"/>
    </row>
    <row r="13" spans="2:8" s="1" customFormat="1" ht="12" x14ac:dyDescent="0.3">
      <c r="B13" s="92" t="s">
        <v>4</v>
      </c>
      <c r="C13" s="92" t="s">
        <v>109</v>
      </c>
      <c r="D13" s="28"/>
      <c r="E13" s="28"/>
      <c r="F13" s="28"/>
      <c r="G13" s="28"/>
    </row>
    <row r="14" spans="2:8" s="1" customFormat="1" ht="12" x14ac:dyDescent="0.3">
      <c r="B14" s="91">
        <v>2013</v>
      </c>
      <c r="C14" s="91">
        <v>3.3</v>
      </c>
    </row>
    <row r="15" spans="2:8" s="1" customFormat="1" ht="12" x14ac:dyDescent="0.3">
      <c r="B15" s="91">
        <v>2014</v>
      </c>
      <c r="C15" s="91">
        <v>3.14</v>
      </c>
    </row>
    <row r="16" spans="2:8" s="1" customFormat="1" ht="12" x14ac:dyDescent="0.3">
      <c r="B16" s="91">
        <v>2015</v>
      </c>
      <c r="C16" s="91">
        <v>3.26</v>
      </c>
    </row>
    <row r="17" spans="2:3" s="1" customFormat="1" ht="12" x14ac:dyDescent="0.3">
      <c r="B17" s="91">
        <v>2016</v>
      </c>
      <c r="C17" s="91">
        <v>3.27</v>
      </c>
    </row>
    <row r="18" spans="2:3" s="1" customFormat="1" ht="12" x14ac:dyDescent="0.3">
      <c r="B18" s="93">
        <v>2017</v>
      </c>
      <c r="C18" s="93">
        <v>3.4</v>
      </c>
    </row>
    <row r="19" spans="2:3" s="1" customFormat="1" ht="12" x14ac:dyDescent="0.3"/>
    <row r="20" spans="2:3" s="1" customFormat="1" ht="12" x14ac:dyDescent="0.3">
      <c r="B20" s="1" t="s">
        <v>29</v>
      </c>
    </row>
    <row r="22" spans="2:3" x14ac:dyDescent="0.3">
      <c r="B22" s="27"/>
    </row>
    <row r="23" spans="2:3" x14ac:dyDescent="0.3">
      <c r="B23" s="27"/>
    </row>
    <row r="25" spans="2:3" x14ac:dyDescent="0.3">
      <c r="B25" s="27"/>
    </row>
  </sheetData>
  <mergeCells count="7">
    <mergeCell ref="B5:H5"/>
    <mergeCell ref="B7:H7"/>
    <mergeCell ref="B8:H8"/>
    <mergeCell ref="B9:H9"/>
    <mergeCell ref="B2:H2"/>
    <mergeCell ref="B3:H3"/>
    <mergeCell ref="B4:H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0"/>
  <sheetViews>
    <sheetView zoomScaleNormal="100" workbookViewId="0"/>
  </sheetViews>
  <sheetFormatPr defaultRowHeight="14.4" x14ac:dyDescent="0.3"/>
  <sheetData>
    <row r="2" spans="2:8" ht="15" x14ac:dyDescent="0.3">
      <c r="B2" s="134" t="s">
        <v>1</v>
      </c>
      <c r="C2" s="135"/>
      <c r="D2" s="135"/>
      <c r="E2" s="135"/>
      <c r="F2" s="135"/>
      <c r="G2" s="135"/>
      <c r="H2" s="136"/>
    </row>
    <row r="3" spans="2:8" ht="15" x14ac:dyDescent="0.3">
      <c r="B3" s="117" t="s">
        <v>51</v>
      </c>
      <c r="C3" s="123"/>
      <c r="D3" s="123"/>
      <c r="E3" s="123"/>
      <c r="F3" s="123"/>
      <c r="G3" s="123"/>
      <c r="H3" s="124"/>
    </row>
    <row r="4" spans="2:8" ht="15" x14ac:dyDescent="0.3">
      <c r="B4" s="105" t="s">
        <v>95</v>
      </c>
      <c r="C4" s="106"/>
      <c r="D4" s="106"/>
      <c r="E4" s="106"/>
      <c r="F4" s="106"/>
      <c r="G4" s="106"/>
      <c r="H4" s="107"/>
    </row>
    <row r="5" spans="2:8" ht="15" x14ac:dyDescent="0.3">
      <c r="B5" s="132" t="s">
        <v>91</v>
      </c>
      <c r="C5" s="127"/>
      <c r="D5" s="127"/>
      <c r="E5" s="127"/>
      <c r="F5" s="127"/>
      <c r="G5" s="127"/>
      <c r="H5" s="128"/>
    </row>
    <row r="6" spans="2:8" ht="15" x14ac:dyDescent="0.3">
      <c r="B6" s="105" t="s">
        <v>129</v>
      </c>
      <c r="C6" s="106"/>
      <c r="D6" s="106"/>
      <c r="E6" s="106"/>
      <c r="F6" s="106"/>
      <c r="G6" s="106"/>
      <c r="H6" s="107"/>
    </row>
    <row r="7" spans="2:8" ht="15" x14ac:dyDescent="0.3">
      <c r="B7" s="117" t="s">
        <v>139</v>
      </c>
      <c r="C7" s="123"/>
      <c r="D7" s="123"/>
      <c r="E7" s="123"/>
      <c r="F7" s="123"/>
      <c r="G7" s="123"/>
      <c r="H7" s="124"/>
    </row>
    <row r="8" spans="2:8" ht="15" x14ac:dyDescent="0.3">
      <c r="B8" s="129"/>
      <c r="C8" s="130"/>
      <c r="D8" s="130"/>
      <c r="E8" s="130"/>
      <c r="F8" s="130"/>
      <c r="G8" s="130"/>
      <c r="H8" s="131"/>
    </row>
    <row r="11" spans="2:8" x14ac:dyDescent="0.3">
      <c r="B11" s="28" t="s">
        <v>119</v>
      </c>
      <c r="C11" s="28"/>
      <c r="D11" s="28"/>
      <c r="E11" s="26"/>
      <c r="F11" s="26"/>
      <c r="G11" s="26"/>
    </row>
    <row r="12" spans="2:8" x14ac:dyDescent="0.3">
      <c r="B12" s="28"/>
      <c r="C12" s="28"/>
      <c r="D12" s="28"/>
      <c r="E12" s="26"/>
      <c r="F12" s="26"/>
      <c r="G12" s="26"/>
    </row>
    <row r="13" spans="2:8" x14ac:dyDescent="0.3">
      <c r="B13" s="94" t="s">
        <v>4</v>
      </c>
      <c r="C13" s="95" t="s">
        <v>17</v>
      </c>
      <c r="D13" s="1"/>
    </row>
    <row r="14" spans="2:8" x14ac:dyDescent="0.3">
      <c r="B14" s="90">
        <v>2013</v>
      </c>
      <c r="C14" s="90">
        <v>6664</v>
      </c>
      <c r="D14" s="1"/>
    </row>
    <row r="15" spans="2:8" x14ac:dyDescent="0.3">
      <c r="B15" s="90">
        <v>2014</v>
      </c>
      <c r="C15" s="90">
        <v>6844</v>
      </c>
      <c r="D15" s="1"/>
    </row>
    <row r="16" spans="2:8" x14ac:dyDescent="0.3">
      <c r="B16" s="90">
        <v>2015</v>
      </c>
      <c r="C16" s="90">
        <v>6783</v>
      </c>
      <c r="D16" s="1"/>
    </row>
    <row r="17" spans="2:4" x14ac:dyDescent="0.3">
      <c r="B17" s="90">
        <v>2016</v>
      </c>
      <c r="C17" s="90">
        <v>7060</v>
      </c>
      <c r="D17" s="1"/>
    </row>
    <row r="18" spans="2:4" x14ac:dyDescent="0.3">
      <c r="B18" s="45">
        <v>2017</v>
      </c>
      <c r="C18" s="45">
        <v>7129</v>
      </c>
      <c r="D18" s="1"/>
    </row>
    <row r="19" spans="2:4" x14ac:dyDescent="0.3">
      <c r="B19" s="1"/>
      <c r="C19" s="1"/>
      <c r="D19" s="1"/>
    </row>
    <row r="20" spans="2:4" x14ac:dyDescent="0.3">
      <c r="B20" s="1" t="s">
        <v>29</v>
      </c>
      <c r="C20" s="1"/>
      <c r="D20" s="1"/>
    </row>
  </sheetData>
  <mergeCells count="7">
    <mergeCell ref="B2:H2"/>
    <mergeCell ref="B3:H3"/>
    <mergeCell ref="B4:H4"/>
    <mergeCell ref="B5:H5"/>
    <mergeCell ref="B6:H6"/>
    <mergeCell ref="B7:H7"/>
    <mergeCell ref="B8:H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5"/>
  <sheetViews>
    <sheetView workbookViewId="0"/>
  </sheetViews>
  <sheetFormatPr defaultColWidth="9.109375" defaultRowHeight="12" x14ac:dyDescent="0.3"/>
  <cols>
    <col min="1" max="3" width="9.109375" style="1"/>
    <col min="4" max="4" width="34.109375" style="1" customWidth="1"/>
    <col min="5" max="16384" width="9.109375" style="1"/>
  </cols>
  <sheetData>
    <row r="2" spans="2:12" s="41" customFormat="1" ht="15" x14ac:dyDescent="0.35">
      <c r="B2" s="138"/>
      <c r="C2" s="139"/>
      <c r="D2" s="139"/>
      <c r="E2" s="139"/>
      <c r="F2" s="139"/>
      <c r="G2" s="139"/>
      <c r="H2" s="139"/>
      <c r="I2" s="139"/>
      <c r="J2" s="139"/>
      <c r="K2" s="139"/>
      <c r="L2" s="140"/>
    </row>
    <row r="3" spans="2:12" s="41" customFormat="1" ht="15" x14ac:dyDescent="0.3">
      <c r="B3" s="141" t="s">
        <v>1</v>
      </c>
      <c r="C3" s="142"/>
      <c r="D3" s="142"/>
      <c r="E3" s="142"/>
      <c r="F3" s="142"/>
      <c r="G3" s="142"/>
      <c r="H3" s="142"/>
      <c r="I3" s="142"/>
      <c r="J3" s="142"/>
      <c r="K3" s="142"/>
      <c r="L3" s="143"/>
    </row>
    <row r="4" spans="2:12" s="41" customFormat="1" ht="15" x14ac:dyDescent="0.3">
      <c r="B4" s="117" t="s">
        <v>141</v>
      </c>
      <c r="C4" s="123"/>
      <c r="D4" s="123"/>
      <c r="E4" s="123"/>
      <c r="F4" s="123"/>
      <c r="G4" s="123"/>
      <c r="H4" s="123"/>
      <c r="I4" s="123"/>
      <c r="J4" s="123"/>
      <c r="K4" s="123"/>
      <c r="L4" s="124"/>
    </row>
    <row r="5" spans="2:12" s="41" customFormat="1" ht="15" x14ac:dyDescent="0.3">
      <c r="B5" s="141" t="s">
        <v>0</v>
      </c>
      <c r="C5" s="142"/>
      <c r="D5" s="142"/>
      <c r="E5" s="142"/>
      <c r="F5" s="142"/>
      <c r="G5" s="142"/>
      <c r="H5" s="142"/>
      <c r="I5" s="142"/>
      <c r="J5" s="142"/>
      <c r="K5" s="142"/>
      <c r="L5" s="143"/>
    </row>
    <row r="6" spans="2:12" s="41" customFormat="1" ht="60" customHeight="1" x14ac:dyDescent="0.3">
      <c r="B6" s="117" t="s">
        <v>53</v>
      </c>
      <c r="C6" s="123"/>
      <c r="D6" s="123"/>
      <c r="E6" s="123"/>
      <c r="F6" s="123"/>
      <c r="G6" s="123"/>
      <c r="H6" s="123"/>
      <c r="I6" s="123"/>
      <c r="J6" s="123"/>
      <c r="K6" s="123"/>
      <c r="L6" s="124"/>
    </row>
    <row r="7" spans="2:12" s="41" customFormat="1" ht="15" x14ac:dyDescent="0.3">
      <c r="B7" s="141" t="s">
        <v>129</v>
      </c>
      <c r="C7" s="142"/>
      <c r="D7" s="142"/>
      <c r="E7" s="142"/>
      <c r="F7" s="142"/>
      <c r="G7" s="142"/>
      <c r="H7" s="142"/>
      <c r="I7" s="142"/>
      <c r="J7" s="142"/>
      <c r="K7" s="142"/>
      <c r="L7" s="143"/>
    </row>
    <row r="8" spans="2:12" s="41" customFormat="1" ht="31.5" customHeight="1" x14ac:dyDescent="0.3">
      <c r="B8" s="108" t="s">
        <v>52</v>
      </c>
      <c r="C8" s="144"/>
      <c r="D8" s="144"/>
      <c r="E8" s="144"/>
      <c r="F8" s="144"/>
      <c r="G8" s="144"/>
      <c r="H8" s="144"/>
      <c r="I8" s="144"/>
      <c r="J8" s="144"/>
      <c r="K8" s="144"/>
      <c r="L8" s="145"/>
    </row>
    <row r="11" spans="2:12" x14ac:dyDescent="0.3">
      <c r="B11" s="28"/>
      <c r="D11" s="29"/>
      <c r="E11" s="137" t="s">
        <v>54</v>
      </c>
      <c r="F11" s="137"/>
      <c r="G11" s="137"/>
      <c r="H11" s="137"/>
    </row>
    <row r="12" spans="2:12" x14ac:dyDescent="0.3">
      <c r="D12" s="30"/>
      <c r="E12" s="31">
        <v>2015</v>
      </c>
      <c r="F12" s="31">
        <v>2016</v>
      </c>
      <c r="G12" s="31">
        <v>2017</v>
      </c>
      <c r="H12" s="31">
        <v>2018</v>
      </c>
    </row>
    <row r="13" spans="2:12" x14ac:dyDescent="0.3">
      <c r="D13" s="32" t="s">
        <v>9</v>
      </c>
      <c r="E13" s="33">
        <f>SUM(E14:E15)</f>
        <v>1430.1219277800001</v>
      </c>
      <c r="F13" s="33">
        <f>SUM(F14:F15)</f>
        <v>798.65457402000015</v>
      </c>
      <c r="G13" s="33">
        <f>SUM(G14:G15)</f>
        <v>1803.4804145700002</v>
      </c>
      <c r="H13" s="33">
        <f>SUM(H14:H15)</f>
        <v>2383.9564092699998</v>
      </c>
    </row>
    <row r="14" spans="2:12" x14ac:dyDescent="0.3">
      <c r="D14" s="34" t="s">
        <v>55</v>
      </c>
      <c r="E14" s="33">
        <v>1156.7987217800001</v>
      </c>
      <c r="F14" s="33">
        <v>1198.6545740200002</v>
      </c>
      <c r="G14" s="33">
        <v>1829.8987920500001</v>
      </c>
      <c r="H14" s="33">
        <v>2245.9440374999999</v>
      </c>
    </row>
    <row r="15" spans="2:12" x14ac:dyDescent="0.3">
      <c r="D15" s="30" t="s">
        <v>56</v>
      </c>
      <c r="E15" s="35">
        <v>273.32320600000003</v>
      </c>
      <c r="F15" s="36">
        <v>-400</v>
      </c>
      <c r="G15" s="36">
        <v>-26.418377479999968</v>
      </c>
      <c r="H15" s="36">
        <v>138.01237176999996</v>
      </c>
    </row>
    <row r="16" spans="2:12" x14ac:dyDescent="0.3">
      <c r="D16" s="37" t="s">
        <v>57</v>
      </c>
    </row>
    <row r="20" spans="15:16" x14ac:dyDescent="0.3">
      <c r="O20" s="38"/>
    </row>
    <row r="21" spans="15:16" x14ac:dyDescent="0.3">
      <c r="P21" s="28"/>
    </row>
    <row r="22" spans="15:16" x14ac:dyDescent="0.3">
      <c r="P22" s="39"/>
    </row>
    <row r="23" spans="15:16" x14ac:dyDescent="0.3">
      <c r="P23" s="39"/>
    </row>
    <row r="24" spans="15:16" x14ac:dyDescent="0.3">
      <c r="P24" s="39"/>
    </row>
    <row r="25" spans="15:16" x14ac:dyDescent="0.3">
      <c r="O25" s="40"/>
      <c r="P25" s="40"/>
    </row>
  </sheetData>
  <mergeCells count="8">
    <mergeCell ref="E11:H11"/>
    <mergeCell ref="B2:L2"/>
    <mergeCell ref="B3:L3"/>
    <mergeCell ref="B4:L4"/>
    <mergeCell ref="B5:L5"/>
    <mergeCell ref="B6:L6"/>
    <mergeCell ref="B7:L7"/>
    <mergeCell ref="B8:L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7"/>
  <sheetViews>
    <sheetView workbookViewId="0"/>
  </sheetViews>
  <sheetFormatPr defaultRowHeight="14.4" x14ac:dyDescent="0.3"/>
  <cols>
    <col min="2" max="2" width="14" customWidth="1"/>
    <col min="3" max="3" width="15.5546875" customWidth="1"/>
    <col min="4" max="4" width="17" customWidth="1"/>
    <col min="5" max="5" width="16.6640625" customWidth="1"/>
    <col min="6" max="6" width="15.109375" customWidth="1"/>
    <col min="7" max="7" width="34.6640625" customWidth="1"/>
  </cols>
  <sheetData>
    <row r="2" spans="2:12" ht="15" x14ac:dyDescent="0.35">
      <c r="B2" s="120"/>
      <c r="C2" s="121"/>
      <c r="D2" s="121"/>
      <c r="E2" s="121"/>
      <c r="F2" s="121"/>
      <c r="G2" s="122"/>
      <c r="J2" s="1"/>
      <c r="K2" s="1"/>
      <c r="L2" s="1"/>
    </row>
    <row r="3" spans="2:12" ht="15" x14ac:dyDescent="0.3">
      <c r="B3" s="105" t="s">
        <v>1</v>
      </c>
      <c r="C3" s="106"/>
      <c r="D3" s="106"/>
      <c r="E3" s="106"/>
      <c r="F3" s="106"/>
      <c r="G3" s="107"/>
      <c r="J3" s="1"/>
      <c r="K3" s="1"/>
      <c r="L3" s="1"/>
    </row>
    <row r="4" spans="2:12" ht="15" x14ac:dyDescent="0.3">
      <c r="B4" s="117" t="s">
        <v>142</v>
      </c>
      <c r="C4" s="123"/>
      <c r="D4" s="123"/>
      <c r="E4" s="123"/>
      <c r="F4" s="123"/>
      <c r="G4" s="124"/>
      <c r="J4" s="1"/>
      <c r="K4" s="1"/>
      <c r="L4" s="1"/>
    </row>
    <row r="5" spans="2:12" ht="15" x14ac:dyDescent="0.3">
      <c r="B5" s="105" t="s">
        <v>0</v>
      </c>
      <c r="C5" s="106"/>
      <c r="D5" s="106"/>
      <c r="E5" s="106"/>
      <c r="F5" s="106"/>
      <c r="G5" s="107"/>
    </row>
    <row r="6" spans="2:12" ht="15" x14ac:dyDescent="0.3">
      <c r="B6" s="117" t="s">
        <v>143</v>
      </c>
      <c r="C6" s="127"/>
      <c r="D6" s="127"/>
      <c r="E6" s="127"/>
      <c r="F6" s="127"/>
      <c r="G6" s="128"/>
    </row>
    <row r="7" spans="2:12" ht="15" x14ac:dyDescent="0.3">
      <c r="B7" s="146" t="s">
        <v>129</v>
      </c>
      <c r="C7" s="147"/>
      <c r="D7" s="147"/>
      <c r="E7" s="147"/>
      <c r="F7" s="147"/>
      <c r="G7" s="148"/>
    </row>
    <row r="8" spans="2:12" ht="15" x14ac:dyDescent="0.3">
      <c r="B8" s="117" t="s">
        <v>142</v>
      </c>
      <c r="C8" s="123"/>
      <c r="D8" s="123"/>
      <c r="E8" s="123"/>
      <c r="F8" s="123"/>
      <c r="G8" s="124"/>
    </row>
    <row r="9" spans="2:12" ht="15" x14ac:dyDescent="0.3">
      <c r="B9" s="129"/>
      <c r="C9" s="130"/>
      <c r="D9" s="130"/>
      <c r="E9" s="130"/>
      <c r="F9" s="130"/>
      <c r="G9" s="131"/>
    </row>
    <row r="11" spans="2:12" x14ac:dyDescent="0.3">
      <c r="B11" s="28" t="s">
        <v>115</v>
      </c>
    </row>
    <row r="12" spans="2:12" s="1" customFormat="1" ht="12" x14ac:dyDescent="0.3">
      <c r="B12" s="43">
        <v>2013</v>
      </c>
      <c r="C12" s="43">
        <v>2014</v>
      </c>
      <c r="D12" s="43">
        <v>2015</v>
      </c>
      <c r="E12" s="43">
        <v>2016</v>
      </c>
      <c r="F12" s="43">
        <v>2017</v>
      </c>
      <c r="G12" s="28"/>
    </row>
    <row r="13" spans="2:12" s="1" customFormat="1" ht="12" x14ac:dyDescent="0.3">
      <c r="B13" s="52">
        <v>0.34132381098926934</v>
      </c>
      <c r="C13" s="52">
        <v>0.33225568093305796</v>
      </c>
      <c r="D13" s="52">
        <v>0.38656562771796449</v>
      </c>
      <c r="E13" s="52">
        <v>0.39754959832314629</v>
      </c>
      <c r="F13" s="52">
        <v>0.41024777029934556</v>
      </c>
      <c r="G13" s="28"/>
    </row>
    <row r="14" spans="2:12" x14ac:dyDescent="0.3">
      <c r="B14" s="25"/>
    </row>
    <row r="15" spans="2:12" x14ac:dyDescent="0.3">
      <c r="B15" s="84" t="s">
        <v>29</v>
      </c>
    </row>
    <row r="16" spans="2:12" x14ac:dyDescent="0.3">
      <c r="B16" s="1" t="s">
        <v>111</v>
      </c>
    </row>
    <row r="17" spans="2:2" x14ac:dyDescent="0.3">
      <c r="B17" s="1" t="s">
        <v>116</v>
      </c>
    </row>
  </sheetData>
  <mergeCells count="8">
    <mergeCell ref="B9:G9"/>
    <mergeCell ref="B2:G2"/>
    <mergeCell ref="B3:G3"/>
    <mergeCell ref="B4:G4"/>
    <mergeCell ref="B5:G5"/>
    <mergeCell ref="B6:G6"/>
    <mergeCell ref="B7:G7"/>
    <mergeCell ref="B8:G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6"/>
  <sheetViews>
    <sheetView zoomScaleNormal="100" workbookViewId="0"/>
  </sheetViews>
  <sheetFormatPr defaultColWidth="9.109375" defaultRowHeight="12" x14ac:dyDescent="0.3"/>
  <cols>
    <col min="1" max="1" width="9.109375" style="1"/>
    <col min="2" max="2" width="79.6640625" style="1" customWidth="1"/>
    <col min="3" max="16384" width="9.109375" style="1"/>
  </cols>
  <sheetData>
    <row r="2" spans="2:6" ht="15" x14ac:dyDescent="0.35">
      <c r="B2" s="149" t="s">
        <v>1</v>
      </c>
      <c r="C2" s="150"/>
      <c r="D2" s="150"/>
      <c r="E2" s="150"/>
      <c r="F2" s="151"/>
    </row>
    <row r="3" spans="2:6" ht="15" x14ac:dyDescent="0.3">
      <c r="B3" s="152" t="s">
        <v>128</v>
      </c>
      <c r="C3" s="142"/>
      <c r="D3" s="142"/>
      <c r="E3" s="142"/>
      <c r="F3" s="143"/>
    </row>
    <row r="4" spans="2:6" ht="15" x14ac:dyDescent="0.3">
      <c r="B4" s="141" t="s">
        <v>0</v>
      </c>
      <c r="C4" s="142"/>
      <c r="D4" s="142"/>
      <c r="E4" s="142"/>
      <c r="F4" s="143"/>
    </row>
    <row r="5" spans="2:6" ht="19.5" customHeight="1" x14ac:dyDescent="0.3">
      <c r="B5" s="117" t="s">
        <v>58</v>
      </c>
      <c r="C5" s="123"/>
      <c r="D5" s="123"/>
      <c r="E5" s="123"/>
      <c r="F5" s="124"/>
    </row>
    <row r="6" spans="2:6" ht="15" x14ac:dyDescent="0.3">
      <c r="B6" s="141" t="s">
        <v>129</v>
      </c>
      <c r="C6" s="142"/>
      <c r="D6" s="142"/>
      <c r="E6" s="142"/>
      <c r="F6" s="143"/>
    </row>
    <row r="7" spans="2:6" ht="31.5" customHeight="1" x14ac:dyDescent="0.3">
      <c r="B7" s="108" t="s">
        <v>144</v>
      </c>
      <c r="C7" s="144"/>
      <c r="D7" s="144"/>
      <c r="E7" s="144"/>
      <c r="F7" s="145"/>
    </row>
    <row r="9" spans="2:6" x14ac:dyDescent="0.3">
      <c r="B9" s="34"/>
      <c r="C9" s="34"/>
      <c r="D9" s="34"/>
      <c r="E9" s="34"/>
      <c r="F9" s="34"/>
    </row>
    <row r="10" spans="2:6" x14ac:dyDescent="0.3">
      <c r="B10" s="31" t="s">
        <v>59</v>
      </c>
      <c r="C10" s="30"/>
      <c r="D10" s="30"/>
      <c r="E10" s="30"/>
      <c r="F10" s="30"/>
    </row>
    <row r="11" spans="2:6" x14ac:dyDescent="0.3">
      <c r="B11" s="42"/>
      <c r="C11" s="43">
        <v>2015</v>
      </c>
      <c r="D11" s="43">
        <v>2016</v>
      </c>
      <c r="E11" s="43">
        <v>2017</v>
      </c>
      <c r="F11" s="43">
        <v>2018</v>
      </c>
    </row>
    <row r="12" spans="2:6" x14ac:dyDescent="0.3">
      <c r="B12" s="1" t="s">
        <v>60</v>
      </c>
      <c r="C12" s="44">
        <v>99.912024214702797</v>
      </c>
      <c r="D12" s="44">
        <f>0.999406074049703*100</f>
        <v>99.940607404970308</v>
      </c>
      <c r="E12" s="44">
        <f>0.999549108046708*100</f>
        <v>99.954910804670803</v>
      </c>
      <c r="F12" s="44">
        <f>0.999559527208006*100</f>
        <v>99.955952720800596</v>
      </c>
    </row>
    <row r="13" spans="2:6" x14ac:dyDescent="0.3">
      <c r="B13" s="1" t="s">
        <v>61</v>
      </c>
      <c r="C13" s="44">
        <v>99.994790333824099</v>
      </c>
      <c r="D13" s="44">
        <f>0.999978348660854*100</f>
        <v>99.997834866085398</v>
      </c>
      <c r="E13" s="44">
        <f>0.999986627856807*100</f>
        <v>99.998662785680708</v>
      </c>
      <c r="F13" s="44">
        <f>0.999988045193292*100</f>
        <v>99.998804519329198</v>
      </c>
    </row>
    <row r="14" spans="2:6" x14ac:dyDescent="0.3">
      <c r="B14" s="30" t="s">
        <v>62</v>
      </c>
      <c r="C14" s="45" t="s">
        <v>63</v>
      </c>
      <c r="D14" s="46" t="s">
        <v>63</v>
      </c>
      <c r="E14" s="47">
        <f>0.99998955301313*100</f>
        <v>99.998955301313003</v>
      </c>
      <c r="F14" s="47">
        <f>0.999990106366862*100</f>
        <v>99.999010636686208</v>
      </c>
    </row>
    <row r="15" spans="2:6" x14ac:dyDescent="0.3">
      <c r="B15" s="42" t="s">
        <v>64</v>
      </c>
      <c r="C15" s="42"/>
      <c r="D15" s="42"/>
      <c r="E15" s="42"/>
      <c r="F15" s="42"/>
    </row>
    <row r="16" spans="2:6" x14ac:dyDescent="0.3">
      <c r="B16" s="34"/>
      <c r="C16" s="34"/>
      <c r="D16" s="34"/>
      <c r="E16" s="34"/>
      <c r="F16" s="34"/>
    </row>
  </sheetData>
  <mergeCells count="6">
    <mergeCell ref="B7:F7"/>
    <mergeCell ref="B2:F2"/>
    <mergeCell ref="B3:F3"/>
    <mergeCell ref="B4:F4"/>
    <mergeCell ref="B5:F5"/>
    <mergeCell ref="B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0"/>
  <sheetViews>
    <sheetView workbookViewId="0"/>
  </sheetViews>
  <sheetFormatPr defaultColWidth="9.109375" defaultRowHeight="12" x14ac:dyDescent="0.3"/>
  <cols>
    <col min="1" max="1" width="9.109375" style="1"/>
    <col min="2" max="2" width="7.88671875" style="1" customWidth="1"/>
    <col min="3" max="5" width="9.109375" style="1"/>
    <col min="6" max="6" width="2.6640625" style="1" customWidth="1"/>
    <col min="7" max="13" width="9.109375" style="1"/>
    <col min="14" max="14" width="14.109375" style="1" customWidth="1"/>
    <col min="15" max="16384" width="9.109375" style="1"/>
  </cols>
  <sheetData>
    <row r="2" spans="2:19" ht="15" x14ac:dyDescent="0.35">
      <c r="B2" s="120"/>
      <c r="C2" s="121"/>
      <c r="D2" s="121"/>
      <c r="E2" s="121"/>
      <c r="F2" s="121"/>
      <c r="G2" s="121"/>
      <c r="H2" s="121"/>
      <c r="I2" s="121"/>
      <c r="J2" s="121"/>
      <c r="K2" s="121"/>
      <c r="L2" s="121"/>
      <c r="M2" s="121"/>
      <c r="N2" s="121"/>
      <c r="O2" s="121"/>
      <c r="P2" s="121"/>
      <c r="Q2" s="122"/>
    </row>
    <row r="3" spans="2:19" ht="15" x14ac:dyDescent="0.3">
      <c r="B3" s="105" t="s">
        <v>1</v>
      </c>
      <c r="C3" s="106"/>
      <c r="D3" s="106"/>
      <c r="E3" s="106"/>
      <c r="F3" s="106"/>
      <c r="G3" s="106"/>
      <c r="H3" s="106"/>
      <c r="I3" s="106"/>
      <c r="J3" s="106"/>
      <c r="K3" s="106"/>
      <c r="L3" s="106"/>
      <c r="M3" s="106"/>
      <c r="N3" s="106"/>
      <c r="O3" s="106"/>
      <c r="P3" s="106"/>
      <c r="Q3" s="107"/>
    </row>
    <row r="4" spans="2:19" ht="15" x14ac:dyDescent="0.3">
      <c r="B4" s="117" t="s">
        <v>132</v>
      </c>
      <c r="C4" s="123"/>
      <c r="D4" s="123"/>
      <c r="E4" s="123"/>
      <c r="F4" s="123"/>
      <c r="G4" s="123"/>
      <c r="H4" s="123"/>
      <c r="I4" s="123"/>
      <c r="J4" s="123"/>
      <c r="K4" s="123"/>
      <c r="L4" s="123"/>
      <c r="M4" s="123"/>
      <c r="N4" s="123"/>
      <c r="O4" s="123"/>
      <c r="P4" s="123"/>
      <c r="Q4" s="124"/>
    </row>
    <row r="5" spans="2:19" ht="15" x14ac:dyDescent="0.3">
      <c r="B5" s="105" t="s">
        <v>0</v>
      </c>
      <c r="C5" s="106"/>
      <c r="D5" s="106"/>
      <c r="E5" s="106"/>
      <c r="F5" s="106"/>
      <c r="G5" s="106"/>
      <c r="H5" s="106"/>
      <c r="I5" s="106"/>
      <c r="J5" s="106"/>
      <c r="K5" s="106"/>
      <c r="L5" s="106"/>
      <c r="M5" s="106"/>
      <c r="N5" s="106"/>
      <c r="O5" s="106"/>
      <c r="P5" s="106"/>
      <c r="Q5" s="107"/>
    </row>
    <row r="6" spans="2:19" ht="15" x14ac:dyDescent="0.3">
      <c r="B6" s="117" t="s">
        <v>67</v>
      </c>
      <c r="C6" s="127"/>
      <c r="D6" s="127"/>
      <c r="E6" s="127"/>
      <c r="F6" s="127"/>
      <c r="G6" s="127"/>
      <c r="H6" s="127"/>
      <c r="I6" s="127"/>
      <c r="J6" s="127"/>
      <c r="K6" s="127"/>
      <c r="L6" s="127"/>
      <c r="M6" s="127"/>
      <c r="N6" s="127"/>
      <c r="O6" s="127"/>
      <c r="P6" s="127"/>
      <c r="Q6" s="128"/>
    </row>
    <row r="7" spans="2:19" ht="15" x14ac:dyDescent="0.3">
      <c r="B7" s="129"/>
      <c r="C7" s="130"/>
      <c r="D7" s="130"/>
      <c r="E7" s="130"/>
      <c r="F7" s="130"/>
      <c r="G7" s="130"/>
      <c r="H7" s="130"/>
      <c r="I7" s="130"/>
      <c r="J7" s="130"/>
      <c r="K7" s="130"/>
      <c r="L7" s="130"/>
      <c r="M7" s="130"/>
      <c r="N7" s="130"/>
      <c r="O7" s="130"/>
      <c r="P7" s="130"/>
      <c r="Q7" s="131"/>
    </row>
    <row r="9" spans="2:19" ht="12" customHeight="1" x14ac:dyDescent="0.3"/>
    <row r="10" spans="2:19" x14ac:dyDescent="0.3">
      <c r="B10" s="4" t="s">
        <v>88</v>
      </c>
      <c r="C10" s="5"/>
      <c r="D10" s="5"/>
      <c r="E10" s="5"/>
      <c r="F10" s="5"/>
      <c r="G10" s="5"/>
      <c r="H10" s="6"/>
      <c r="I10" s="7"/>
      <c r="J10" s="7"/>
      <c r="K10" s="7"/>
      <c r="L10" s="7"/>
      <c r="M10" s="7"/>
      <c r="N10" s="4" t="s">
        <v>89</v>
      </c>
      <c r="O10" s="7"/>
      <c r="P10" s="7"/>
      <c r="Q10" s="7"/>
      <c r="R10" s="7"/>
      <c r="S10" s="7"/>
    </row>
    <row r="11" spans="2:19" x14ac:dyDescent="0.3">
      <c r="B11" s="8" t="s">
        <v>14</v>
      </c>
      <c r="C11" s="5"/>
      <c r="D11" s="5"/>
      <c r="E11" s="5"/>
      <c r="F11" s="5"/>
      <c r="G11" s="5"/>
      <c r="H11" s="6"/>
      <c r="I11" s="7"/>
      <c r="J11" s="7"/>
      <c r="K11" s="7"/>
      <c r="L11" s="7"/>
      <c r="M11" s="7"/>
      <c r="N11" s="8" t="s">
        <v>15</v>
      </c>
      <c r="O11" s="7"/>
      <c r="P11" s="7"/>
      <c r="Q11" s="7"/>
      <c r="R11" s="7"/>
      <c r="S11" s="7"/>
    </row>
    <row r="12" spans="2:19" x14ac:dyDescent="0.3">
      <c r="B12" s="7"/>
      <c r="C12" s="9"/>
      <c r="D12" s="9"/>
      <c r="E12" s="9"/>
      <c r="F12" s="10"/>
      <c r="G12" s="10"/>
      <c r="H12" s="6"/>
      <c r="I12" s="7"/>
      <c r="J12" s="7"/>
      <c r="K12" s="7"/>
      <c r="L12" s="7"/>
      <c r="M12" s="7"/>
      <c r="N12" s="7" t="s">
        <v>16</v>
      </c>
      <c r="O12" s="7"/>
      <c r="P12" s="7"/>
      <c r="Q12" s="7"/>
      <c r="R12" s="7"/>
      <c r="S12" s="7"/>
    </row>
    <row r="13" spans="2:19" ht="14.4" x14ac:dyDescent="0.3">
      <c r="B13" s="11"/>
      <c r="C13" s="125" t="s">
        <v>17</v>
      </c>
      <c r="D13" s="125"/>
      <c r="E13" s="126"/>
      <c r="F13" s="12"/>
      <c r="G13" s="125" t="s">
        <v>18</v>
      </c>
      <c r="H13" s="125"/>
      <c r="I13" s="126"/>
      <c r="J13" s="7"/>
      <c r="K13" s="7"/>
      <c r="L13" s="7"/>
      <c r="M13" s="7"/>
      <c r="N13" s="13" t="s">
        <v>19</v>
      </c>
      <c r="O13" s="13" t="s">
        <v>20</v>
      </c>
      <c r="P13" s="13" t="s">
        <v>21</v>
      </c>
      <c r="Q13" s="13" t="s">
        <v>9</v>
      </c>
      <c r="R13" s="7"/>
      <c r="S13" s="7"/>
    </row>
    <row r="14" spans="2:19" x14ac:dyDescent="0.3">
      <c r="B14" s="13" t="s">
        <v>4</v>
      </c>
      <c r="C14" s="13" t="s">
        <v>22</v>
      </c>
      <c r="D14" s="13" t="s">
        <v>23</v>
      </c>
      <c r="E14" s="13" t="s">
        <v>9</v>
      </c>
      <c r="F14" s="12"/>
      <c r="G14" s="13" t="s">
        <v>22</v>
      </c>
      <c r="H14" s="13" t="s">
        <v>23</v>
      </c>
      <c r="I14" s="13" t="s">
        <v>9</v>
      </c>
      <c r="J14" s="7"/>
      <c r="K14" s="7"/>
      <c r="L14" s="7"/>
      <c r="M14" s="7"/>
      <c r="N14" s="7" t="s">
        <v>24</v>
      </c>
      <c r="O14" s="14">
        <v>93.3</v>
      </c>
      <c r="P14" s="14">
        <v>92.7</v>
      </c>
      <c r="Q14" s="14">
        <v>93</v>
      </c>
      <c r="R14" s="7"/>
      <c r="S14" s="7"/>
    </row>
    <row r="15" spans="2:19" x14ac:dyDescent="0.3">
      <c r="B15" s="15">
        <v>2014</v>
      </c>
      <c r="C15" s="16">
        <v>3875861</v>
      </c>
      <c r="D15" s="16">
        <v>3793444</v>
      </c>
      <c r="E15" s="16">
        <v>7669305</v>
      </c>
      <c r="F15" s="12"/>
      <c r="G15" s="15">
        <v>79.5</v>
      </c>
      <c r="H15" s="15">
        <v>77.900000000000006</v>
      </c>
      <c r="I15" s="15">
        <v>78.7</v>
      </c>
      <c r="J15" s="7"/>
      <c r="K15" s="7"/>
      <c r="L15" s="7"/>
      <c r="M15" s="7"/>
      <c r="N15" s="7" t="s">
        <v>25</v>
      </c>
      <c r="O15" s="14">
        <v>80.900000000000006</v>
      </c>
      <c r="P15" s="14">
        <v>79.400000000000006</v>
      </c>
      <c r="Q15" s="14">
        <v>80.2</v>
      </c>
      <c r="R15" s="7"/>
      <c r="S15" s="7"/>
    </row>
    <row r="16" spans="2:19" x14ac:dyDescent="0.3">
      <c r="B16" s="15">
        <v>2015</v>
      </c>
      <c r="C16" s="16">
        <v>3945274</v>
      </c>
      <c r="D16" s="16">
        <v>3875834</v>
      </c>
      <c r="E16" s="16">
        <v>7821108</v>
      </c>
      <c r="F16" s="12"/>
      <c r="G16" s="15">
        <v>80.2</v>
      </c>
      <c r="H16" s="15">
        <v>78.599999999999994</v>
      </c>
      <c r="I16" s="15">
        <v>79.400000000000006</v>
      </c>
      <c r="J16" s="7"/>
      <c r="K16" s="7"/>
      <c r="L16" s="7"/>
      <c r="M16" s="7"/>
      <c r="N16" s="7" t="s">
        <v>26</v>
      </c>
      <c r="O16" s="14">
        <v>80.599999999999994</v>
      </c>
      <c r="P16" s="14">
        <v>79.099999999999994</v>
      </c>
      <c r="Q16" s="14">
        <v>79.8</v>
      </c>
      <c r="R16" s="7"/>
      <c r="S16" s="7"/>
    </row>
    <row r="17" spans="2:19" x14ac:dyDescent="0.3">
      <c r="B17" s="12">
        <v>2016</v>
      </c>
      <c r="C17" s="16">
        <v>3995518</v>
      </c>
      <c r="D17" s="16">
        <v>3944867</v>
      </c>
      <c r="E17" s="16">
        <v>7940385</v>
      </c>
      <c r="F17" s="12"/>
      <c r="G17" s="12">
        <v>80.2</v>
      </c>
      <c r="H17" s="12">
        <v>78.7</v>
      </c>
      <c r="I17" s="15">
        <v>79.400000000000006</v>
      </c>
      <c r="J17" s="7"/>
      <c r="K17" s="7"/>
      <c r="L17" s="7"/>
      <c r="M17" s="7"/>
      <c r="N17" s="7" t="s">
        <v>27</v>
      </c>
      <c r="O17" s="14">
        <v>79.900000000000006</v>
      </c>
      <c r="P17" s="14">
        <v>79</v>
      </c>
      <c r="Q17" s="14">
        <v>79.400000000000006</v>
      </c>
      <c r="R17" s="7"/>
      <c r="S17" s="7"/>
    </row>
    <row r="18" spans="2:19" x14ac:dyDescent="0.3">
      <c r="B18" s="17">
        <v>2017</v>
      </c>
      <c r="C18" s="18">
        <v>4045736</v>
      </c>
      <c r="D18" s="18">
        <v>4009445</v>
      </c>
      <c r="E18" s="18">
        <v>8055181</v>
      </c>
      <c r="F18" s="19"/>
      <c r="G18" s="19">
        <v>80.3</v>
      </c>
      <c r="H18" s="19">
        <v>78.900000000000006</v>
      </c>
      <c r="I18" s="19">
        <v>79.599999999999994</v>
      </c>
      <c r="J18" s="7"/>
      <c r="K18" s="7"/>
      <c r="L18" s="7"/>
      <c r="M18" s="7"/>
      <c r="N18" s="7" t="s">
        <v>28</v>
      </c>
      <c r="O18" s="14">
        <v>73.8</v>
      </c>
      <c r="P18" s="14">
        <v>72.5</v>
      </c>
      <c r="Q18" s="14">
        <v>73.099999999999994</v>
      </c>
      <c r="R18" s="7"/>
      <c r="S18" s="7"/>
    </row>
    <row r="19" spans="2:19" x14ac:dyDescent="0.3">
      <c r="B19" s="20" t="s">
        <v>29</v>
      </c>
      <c r="C19" s="21"/>
      <c r="D19" s="10"/>
      <c r="E19" s="10"/>
      <c r="F19" s="10"/>
      <c r="G19" s="10"/>
      <c r="H19" s="6"/>
      <c r="I19" s="7"/>
      <c r="J19" s="7"/>
      <c r="K19" s="7"/>
      <c r="L19" s="7"/>
      <c r="M19" s="7"/>
      <c r="N19" s="7" t="s">
        <v>30</v>
      </c>
      <c r="O19" s="14">
        <v>67.3</v>
      </c>
      <c r="P19" s="14">
        <v>66.400000000000006</v>
      </c>
      <c r="Q19" s="14">
        <v>66.8</v>
      </c>
      <c r="R19" s="7"/>
      <c r="S19" s="7"/>
    </row>
    <row r="20" spans="2:19" x14ac:dyDescent="0.3">
      <c r="B20" s="20"/>
      <c r="C20" s="21"/>
      <c r="D20" s="10"/>
      <c r="E20" s="10"/>
      <c r="F20" s="10"/>
      <c r="G20" s="10"/>
      <c r="H20" s="6"/>
      <c r="I20" s="7"/>
      <c r="J20" s="7"/>
      <c r="K20" s="7"/>
      <c r="L20" s="7"/>
      <c r="M20" s="7"/>
      <c r="N20" s="7" t="s">
        <v>31</v>
      </c>
      <c r="O20" s="14">
        <v>65.900000000000006</v>
      </c>
      <c r="P20" s="14">
        <v>64.400000000000006</v>
      </c>
      <c r="Q20" s="14">
        <v>65.2</v>
      </c>
      <c r="R20" s="7"/>
      <c r="S20" s="7"/>
    </row>
    <row r="21" spans="2:19" x14ac:dyDescent="0.3">
      <c r="B21" s="7" t="s">
        <v>32</v>
      </c>
      <c r="C21" s="7"/>
      <c r="D21" s="7"/>
      <c r="E21" s="7"/>
      <c r="F21" s="7"/>
      <c r="G21" s="7"/>
      <c r="H21" s="7"/>
      <c r="I21" s="7"/>
      <c r="J21" s="7"/>
      <c r="K21" s="7"/>
      <c r="L21" s="7"/>
      <c r="M21" s="7"/>
      <c r="N21" s="7" t="s">
        <v>33</v>
      </c>
      <c r="O21" s="14">
        <v>59.5</v>
      </c>
      <c r="P21" s="14">
        <v>56.6</v>
      </c>
      <c r="Q21" s="14">
        <v>58.1</v>
      </c>
      <c r="R21" s="7"/>
      <c r="S21" s="7"/>
    </row>
    <row r="22" spans="2:19" x14ac:dyDescent="0.3">
      <c r="B22" s="7"/>
      <c r="C22" s="7"/>
      <c r="D22" s="7"/>
      <c r="E22" s="7"/>
      <c r="F22" s="7"/>
      <c r="G22" s="7"/>
      <c r="H22" s="7"/>
      <c r="I22" s="7"/>
      <c r="J22" s="7"/>
      <c r="K22" s="7"/>
      <c r="L22" s="7"/>
      <c r="M22" s="7"/>
      <c r="N22" s="7" t="s">
        <v>34</v>
      </c>
      <c r="O22" s="14">
        <v>72.099999999999994</v>
      </c>
      <c r="P22" s="14">
        <v>70.900000000000006</v>
      </c>
      <c r="Q22" s="14">
        <v>71.5</v>
      </c>
      <c r="R22" s="7"/>
      <c r="S22" s="7"/>
    </row>
    <row r="23" spans="2:19" x14ac:dyDescent="0.3">
      <c r="B23" s="7"/>
      <c r="C23" s="7"/>
      <c r="D23" s="7"/>
      <c r="E23" s="7"/>
      <c r="F23" s="7"/>
      <c r="G23" s="7"/>
      <c r="H23" s="7"/>
      <c r="I23" s="7"/>
      <c r="J23" s="7"/>
      <c r="K23" s="7"/>
      <c r="L23" s="7"/>
      <c r="M23" s="7"/>
      <c r="N23" s="7" t="s">
        <v>35</v>
      </c>
      <c r="O23" s="14">
        <v>80.599999999999994</v>
      </c>
      <c r="P23" s="14">
        <v>79.2</v>
      </c>
      <c r="Q23" s="14">
        <v>79.900000000000006</v>
      </c>
      <c r="R23" s="7"/>
      <c r="S23" s="7"/>
    </row>
    <row r="24" spans="2:19" x14ac:dyDescent="0.3">
      <c r="B24" s="7"/>
      <c r="C24" s="7"/>
      <c r="D24" s="7"/>
      <c r="E24" s="7"/>
      <c r="F24" s="7"/>
      <c r="G24" s="7"/>
      <c r="H24" s="7"/>
      <c r="I24" s="7"/>
      <c r="J24" s="7"/>
      <c r="K24" s="7"/>
      <c r="L24" s="7"/>
      <c r="M24" s="7"/>
      <c r="N24" s="22" t="s">
        <v>36</v>
      </c>
      <c r="O24" s="14">
        <v>75.8</v>
      </c>
      <c r="P24" s="14">
        <v>74.3</v>
      </c>
      <c r="Q24" s="14">
        <v>75</v>
      </c>
      <c r="R24" s="7"/>
      <c r="S24" s="7"/>
    </row>
    <row r="25" spans="2:19" x14ac:dyDescent="0.3">
      <c r="B25" s="7"/>
      <c r="C25" s="7"/>
      <c r="D25" s="7"/>
      <c r="E25" s="7"/>
      <c r="F25" s="7"/>
      <c r="G25" s="7"/>
      <c r="H25" s="7"/>
      <c r="I25" s="7"/>
      <c r="J25" s="7"/>
      <c r="K25" s="7"/>
      <c r="L25" s="7"/>
      <c r="M25" s="7"/>
      <c r="N25" s="22" t="s">
        <v>37</v>
      </c>
      <c r="O25" s="14">
        <v>81.599999999999994</v>
      </c>
      <c r="P25" s="14">
        <v>80.3</v>
      </c>
      <c r="Q25" s="14">
        <v>81</v>
      </c>
      <c r="R25" s="7"/>
      <c r="S25" s="7"/>
    </row>
    <row r="26" spans="2:19" x14ac:dyDescent="0.3">
      <c r="B26" s="7"/>
      <c r="C26" s="7"/>
      <c r="D26" s="7"/>
      <c r="E26" s="7"/>
      <c r="F26" s="7"/>
      <c r="G26" s="7"/>
      <c r="H26" s="7"/>
      <c r="I26" s="7"/>
      <c r="J26" s="7"/>
      <c r="K26" s="7"/>
      <c r="L26" s="7"/>
      <c r="M26" s="7"/>
      <c r="N26" s="22" t="s">
        <v>38</v>
      </c>
      <c r="O26" s="14">
        <v>61.5</v>
      </c>
      <c r="P26" s="14">
        <v>59.1</v>
      </c>
      <c r="Q26" s="14">
        <v>60.3</v>
      </c>
      <c r="R26" s="7"/>
      <c r="S26" s="7"/>
    </row>
    <row r="27" spans="2:19" x14ac:dyDescent="0.3">
      <c r="B27" s="7"/>
      <c r="C27" s="7"/>
      <c r="D27" s="7"/>
      <c r="E27" s="7"/>
      <c r="F27" s="7"/>
      <c r="G27" s="7"/>
      <c r="H27" s="7"/>
      <c r="I27" s="7"/>
      <c r="J27" s="7"/>
      <c r="K27" s="7"/>
      <c r="L27" s="7"/>
      <c r="M27" s="7"/>
      <c r="N27" s="22" t="s">
        <v>39</v>
      </c>
      <c r="O27" s="14">
        <v>77.8</v>
      </c>
      <c r="P27" s="14">
        <v>76.099999999999994</v>
      </c>
      <c r="Q27" s="14">
        <v>76.900000000000006</v>
      </c>
      <c r="R27" s="7"/>
      <c r="S27" s="7"/>
    </row>
    <row r="28" spans="2:19" x14ac:dyDescent="0.3">
      <c r="B28" s="7"/>
      <c r="C28" s="7"/>
      <c r="D28" s="7"/>
      <c r="E28" s="7"/>
      <c r="F28" s="7"/>
      <c r="G28" s="7"/>
      <c r="H28" s="7"/>
      <c r="I28" s="7"/>
      <c r="J28" s="7"/>
      <c r="K28" s="7"/>
      <c r="L28" s="7"/>
      <c r="M28" s="7"/>
      <c r="N28" s="7" t="s">
        <v>40</v>
      </c>
      <c r="O28" s="14">
        <v>72.400000000000006</v>
      </c>
      <c r="P28" s="14">
        <v>71.099999999999994</v>
      </c>
      <c r="Q28" s="14">
        <v>71.8</v>
      </c>
      <c r="R28" s="7"/>
      <c r="S28" s="7"/>
    </row>
    <row r="29" spans="2:19" x14ac:dyDescent="0.3">
      <c r="B29" s="7"/>
      <c r="C29" s="7"/>
      <c r="D29" s="7"/>
      <c r="E29" s="7"/>
      <c r="F29" s="7"/>
      <c r="G29" s="7"/>
      <c r="H29" s="7"/>
      <c r="I29" s="7"/>
      <c r="J29" s="7"/>
      <c r="K29" s="7"/>
      <c r="L29" s="7"/>
      <c r="M29" s="7"/>
      <c r="N29" s="7" t="s">
        <v>41</v>
      </c>
      <c r="O29" s="14">
        <v>73.099999999999994</v>
      </c>
      <c r="P29" s="14">
        <v>71.5</v>
      </c>
      <c r="Q29" s="14">
        <v>72.3</v>
      </c>
      <c r="R29" s="7"/>
      <c r="S29" s="7"/>
    </row>
    <row r="30" spans="2:19" x14ac:dyDescent="0.3">
      <c r="B30" s="7"/>
      <c r="C30" s="7"/>
      <c r="D30" s="7"/>
      <c r="E30" s="7"/>
      <c r="F30" s="7"/>
      <c r="G30" s="7"/>
      <c r="H30" s="7"/>
      <c r="I30" s="7"/>
      <c r="J30" s="7"/>
      <c r="K30" s="7"/>
      <c r="L30" s="7"/>
      <c r="M30" s="7"/>
      <c r="N30" s="7" t="s">
        <v>42</v>
      </c>
      <c r="O30" s="14">
        <v>78.599999999999994</v>
      </c>
      <c r="P30" s="14">
        <v>76.3</v>
      </c>
      <c r="Q30" s="14">
        <v>77.400000000000006</v>
      </c>
      <c r="R30" s="7"/>
      <c r="S30" s="7"/>
    </row>
    <row r="31" spans="2:19" x14ac:dyDescent="0.3">
      <c r="B31" s="7"/>
      <c r="C31" s="7"/>
      <c r="D31" s="7"/>
      <c r="E31" s="7"/>
      <c r="F31" s="7"/>
      <c r="G31" s="7"/>
      <c r="H31" s="7"/>
      <c r="I31" s="7"/>
      <c r="J31" s="7"/>
      <c r="K31" s="7"/>
      <c r="L31" s="7"/>
      <c r="M31" s="7"/>
      <c r="N31" s="7" t="s">
        <v>43</v>
      </c>
      <c r="O31" s="14">
        <v>72.3</v>
      </c>
      <c r="P31" s="14">
        <v>69.900000000000006</v>
      </c>
      <c r="Q31" s="14">
        <v>71.099999999999994</v>
      </c>
      <c r="R31" s="7"/>
      <c r="S31" s="7"/>
    </row>
    <row r="32" spans="2:19" x14ac:dyDescent="0.3">
      <c r="B32" s="7"/>
      <c r="C32" s="7"/>
      <c r="D32" s="7"/>
      <c r="E32" s="7"/>
      <c r="F32" s="7"/>
      <c r="G32" s="7"/>
      <c r="H32" s="7"/>
      <c r="I32" s="7"/>
      <c r="J32" s="7"/>
      <c r="K32" s="7"/>
      <c r="L32" s="7"/>
      <c r="M32" s="7"/>
      <c r="N32" s="7" t="s">
        <v>44</v>
      </c>
      <c r="O32" s="14">
        <v>65.3</v>
      </c>
      <c r="P32" s="14">
        <v>62.4</v>
      </c>
      <c r="Q32" s="14">
        <v>63.8</v>
      </c>
      <c r="R32" s="7"/>
      <c r="S32" s="7"/>
    </row>
    <row r="33" spans="2:19" x14ac:dyDescent="0.3">
      <c r="B33" s="7"/>
      <c r="C33" s="7"/>
      <c r="D33" s="7"/>
      <c r="E33" s="7"/>
      <c r="F33" s="7"/>
      <c r="G33" s="7"/>
      <c r="H33" s="7"/>
      <c r="I33" s="7"/>
      <c r="J33" s="7"/>
      <c r="K33" s="7"/>
      <c r="L33" s="7"/>
      <c r="M33" s="7"/>
      <c r="N33" s="7" t="s">
        <v>45</v>
      </c>
      <c r="O33" s="14">
        <v>70.5</v>
      </c>
      <c r="P33" s="14">
        <v>68.400000000000006</v>
      </c>
      <c r="Q33" s="14">
        <v>69.400000000000006</v>
      </c>
      <c r="R33" s="7"/>
      <c r="S33" s="7"/>
    </row>
    <row r="34" spans="2:19" x14ac:dyDescent="0.3">
      <c r="B34" s="7"/>
      <c r="C34" s="7"/>
      <c r="D34" s="7"/>
      <c r="E34" s="7"/>
      <c r="F34" s="7"/>
      <c r="G34" s="7"/>
      <c r="H34" s="7"/>
      <c r="I34" s="7"/>
      <c r="J34" s="7"/>
      <c r="K34" s="7"/>
      <c r="L34" s="7"/>
      <c r="M34" s="7"/>
      <c r="N34" s="7" t="s">
        <v>46</v>
      </c>
      <c r="O34" s="14">
        <v>66.7</v>
      </c>
      <c r="P34" s="14">
        <v>64.099999999999994</v>
      </c>
      <c r="Q34" s="14">
        <v>65.400000000000006</v>
      </c>
      <c r="R34" s="7"/>
      <c r="S34" s="7"/>
    </row>
    <row r="35" spans="2:19" x14ac:dyDescent="0.3">
      <c r="B35" s="7"/>
      <c r="C35" s="7"/>
      <c r="D35" s="7"/>
      <c r="E35" s="7"/>
      <c r="F35" s="7"/>
      <c r="G35" s="7"/>
      <c r="H35" s="7"/>
      <c r="I35" s="7"/>
      <c r="J35" s="7"/>
      <c r="K35" s="7"/>
      <c r="L35" s="7"/>
      <c r="M35" s="7"/>
      <c r="N35" s="7" t="s">
        <v>92</v>
      </c>
      <c r="O35" s="14"/>
      <c r="P35" s="14"/>
      <c r="Q35" s="14"/>
      <c r="R35" s="7"/>
      <c r="S35" s="7"/>
    </row>
    <row r="36" spans="2:19" x14ac:dyDescent="0.3">
      <c r="B36" s="7"/>
      <c r="C36" s="7"/>
      <c r="D36" s="7"/>
      <c r="E36" s="7"/>
      <c r="F36" s="7"/>
      <c r="G36" s="7"/>
      <c r="H36" s="7"/>
      <c r="I36" s="7"/>
      <c r="J36" s="7"/>
      <c r="K36" s="7"/>
      <c r="L36" s="7"/>
      <c r="M36" s="7"/>
      <c r="N36" s="7"/>
      <c r="O36" s="7"/>
      <c r="P36" s="7"/>
      <c r="Q36" s="7"/>
      <c r="R36" s="7"/>
      <c r="S36" s="7"/>
    </row>
    <row r="37" spans="2:19" s="23" customFormat="1" ht="15" x14ac:dyDescent="0.35">
      <c r="B37" s="24"/>
    </row>
    <row r="38" spans="2:19" s="23" customFormat="1" ht="15" x14ac:dyDescent="0.35">
      <c r="B38" s="24"/>
    </row>
    <row r="39" spans="2:19" s="23" customFormat="1" ht="15" x14ac:dyDescent="0.35">
      <c r="B39" s="24"/>
    </row>
    <row r="40" spans="2:19" s="23" customFormat="1" ht="15" x14ac:dyDescent="0.35">
      <c r="B40" s="24"/>
    </row>
  </sheetData>
  <mergeCells count="8">
    <mergeCell ref="B2:Q2"/>
    <mergeCell ref="B3:Q3"/>
    <mergeCell ref="B4:Q4"/>
    <mergeCell ref="C13:E13"/>
    <mergeCell ref="G13:I13"/>
    <mergeCell ref="B5:Q5"/>
    <mergeCell ref="B6:Q6"/>
    <mergeCell ref="B7:Q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4"/>
  <sheetViews>
    <sheetView workbookViewId="0"/>
  </sheetViews>
  <sheetFormatPr defaultRowHeight="14.4" x14ac:dyDescent="0.3"/>
  <cols>
    <col min="3" max="3" width="24.6640625" customWidth="1"/>
    <col min="6" max="6" width="21.88671875" customWidth="1"/>
  </cols>
  <sheetData>
    <row r="2" spans="2:7" ht="15" x14ac:dyDescent="0.35">
      <c r="B2" s="120"/>
      <c r="C2" s="121"/>
      <c r="D2" s="121"/>
      <c r="E2" s="121"/>
      <c r="F2" s="121"/>
      <c r="G2" s="122"/>
    </row>
    <row r="3" spans="2:7" s="23" customFormat="1" ht="15" x14ac:dyDescent="0.35">
      <c r="B3" s="105" t="s">
        <v>1</v>
      </c>
      <c r="C3" s="106"/>
      <c r="D3" s="106"/>
      <c r="E3" s="106"/>
      <c r="F3" s="106"/>
      <c r="G3" s="107"/>
    </row>
    <row r="4" spans="2:7" s="23" customFormat="1" ht="15" x14ac:dyDescent="0.35">
      <c r="B4" s="117" t="s">
        <v>103</v>
      </c>
      <c r="C4" s="123"/>
      <c r="D4" s="123"/>
      <c r="E4" s="123"/>
      <c r="F4" s="123"/>
      <c r="G4" s="124"/>
    </row>
    <row r="5" spans="2:7" s="23" customFormat="1" ht="15" x14ac:dyDescent="0.35">
      <c r="B5" s="105" t="s">
        <v>95</v>
      </c>
      <c r="C5" s="106"/>
      <c r="D5" s="106"/>
      <c r="E5" s="106"/>
      <c r="F5" s="106"/>
      <c r="G5" s="107"/>
    </row>
    <row r="6" spans="2:7" s="23" customFormat="1" ht="15" x14ac:dyDescent="0.35">
      <c r="B6" s="117" t="s">
        <v>94</v>
      </c>
      <c r="C6" s="127"/>
      <c r="D6" s="127"/>
      <c r="E6" s="127"/>
      <c r="F6" s="127"/>
      <c r="G6" s="128"/>
    </row>
    <row r="7" spans="2:7" s="23" customFormat="1" ht="15" x14ac:dyDescent="0.35">
      <c r="B7" s="105" t="s">
        <v>1</v>
      </c>
      <c r="C7" s="106"/>
      <c r="D7" s="106"/>
      <c r="E7" s="106"/>
      <c r="F7" s="106"/>
      <c r="G7" s="107"/>
    </row>
    <row r="8" spans="2:7" s="23" customFormat="1" ht="15" x14ac:dyDescent="0.35">
      <c r="B8" s="117" t="s">
        <v>103</v>
      </c>
      <c r="C8" s="123"/>
      <c r="D8" s="123"/>
      <c r="E8" s="123"/>
      <c r="F8" s="123"/>
      <c r="G8" s="124"/>
    </row>
    <row r="9" spans="2:7" s="23" customFormat="1" ht="15" x14ac:dyDescent="0.35">
      <c r="B9" s="129"/>
      <c r="C9" s="130"/>
      <c r="D9" s="130"/>
      <c r="E9" s="130"/>
      <c r="F9" s="130"/>
      <c r="G9" s="131"/>
    </row>
    <row r="12" spans="2:7" s="1" customFormat="1" ht="12" x14ac:dyDescent="0.3">
      <c r="B12" s="66" t="s">
        <v>108</v>
      </c>
      <c r="E12" s="66" t="s">
        <v>104</v>
      </c>
    </row>
    <row r="13" spans="2:7" s="1" customFormat="1" ht="12" x14ac:dyDescent="0.3"/>
    <row r="14" spans="2:7" s="1" customFormat="1" ht="12" x14ac:dyDescent="0.3">
      <c r="B14" s="67" t="s">
        <v>4</v>
      </c>
      <c r="C14" s="67" t="s">
        <v>105</v>
      </c>
      <c r="E14" s="68" t="s">
        <v>106</v>
      </c>
      <c r="F14" s="68" t="s">
        <v>107</v>
      </c>
    </row>
    <row r="15" spans="2:7" s="1" customFormat="1" ht="12" x14ac:dyDescent="0.3">
      <c r="B15" s="69">
        <v>2012</v>
      </c>
      <c r="C15" s="70">
        <v>15.177706132852029</v>
      </c>
      <c r="E15" s="69">
        <v>2012</v>
      </c>
      <c r="F15" s="71">
        <v>588.15422106537676</v>
      </c>
    </row>
    <row r="16" spans="2:7" s="1" customFormat="1" ht="12" x14ac:dyDescent="0.3">
      <c r="B16" s="69">
        <v>2013</v>
      </c>
      <c r="C16" s="70">
        <v>14.850372515295026</v>
      </c>
      <c r="E16" s="69">
        <v>2013</v>
      </c>
      <c r="F16" s="71">
        <v>583.7728168738347</v>
      </c>
    </row>
    <row r="17" spans="2:6" s="1" customFormat="1" ht="12" x14ac:dyDescent="0.3">
      <c r="B17" s="69">
        <v>2014</v>
      </c>
      <c r="C17" s="70">
        <v>14.616441571458477</v>
      </c>
      <c r="E17" s="69">
        <v>2014</v>
      </c>
      <c r="F17" s="71">
        <v>594.07641796949588</v>
      </c>
    </row>
    <row r="18" spans="2:6" s="1" customFormat="1" ht="12" x14ac:dyDescent="0.3">
      <c r="B18" s="69">
        <v>2015</v>
      </c>
      <c r="C18" s="70">
        <v>13.691303409247507</v>
      </c>
      <c r="E18" s="69">
        <v>2015</v>
      </c>
      <c r="F18" s="71">
        <v>587.03447408794977</v>
      </c>
    </row>
    <row r="19" spans="2:6" s="1" customFormat="1" ht="12" x14ac:dyDescent="0.3">
      <c r="B19" s="72">
        <v>2016</v>
      </c>
      <c r="C19" s="73">
        <v>13.35451831343175</v>
      </c>
      <c r="E19" s="72">
        <v>2016</v>
      </c>
      <c r="F19" s="74">
        <v>590.20153510727766</v>
      </c>
    </row>
    <row r="20" spans="2:6" s="1" customFormat="1" ht="12" x14ac:dyDescent="0.3">
      <c r="B20" s="1" t="s">
        <v>29</v>
      </c>
      <c r="E20" s="1" t="s">
        <v>29</v>
      </c>
    </row>
    <row r="22" spans="2:6" ht="15" x14ac:dyDescent="0.3">
      <c r="B22" s="49"/>
    </row>
    <row r="23" spans="2:6" ht="15" x14ac:dyDescent="0.3">
      <c r="B23" s="49"/>
    </row>
    <row r="24" spans="2:6" ht="15" x14ac:dyDescent="0.3">
      <c r="B24" s="49"/>
    </row>
  </sheetData>
  <mergeCells count="8">
    <mergeCell ref="B9:G9"/>
    <mergeCell ref="B2:G2"/>
    <mergeCell ref="B3:G3"/>
    <mergeCell ref="B4:G4"/>
    <mergeCell ref="B5:G5"/>
    <mergeCell ref="B6:G6"/>
    <mergeCell ref="B7:G7"/>
    <mergeCell ref="B8:G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17"/>
  <sheetViews>
    <sheetView zoomScaleNormal="100" workbookViewId="0"/>
  </sheetViews>
  <sheetFormatPr defaultRowHeight="14.4" x14ac:dyDescent="0.3"/>
  <sheetData>
    <row r="2" spans="1:17" s="1" customFormat="1" ht="15" x14ac:dyDescent="0.35">
      <c r="B2" s="120"/>
      <c r="C2" s="121"/>
      <c r="D2" s="121"/>
      <c r="E2" s="121"/>
      <c r="F2" s="121"/>
      <c r="G2" s="121"/>
      <c r="H2" s="121"/>
      <c r="I2" s="121"/>
      <c r="J2" s="121"/>
      <c r="K2" s="121"/>
      <c r="L2" s="121"/>
      <c r="M2" s="121"/>
      <c r="N2" s="121"/>
      <c r="O2" s="121"/>
      <c r="P2" s="121"/>
      <c r="Q2" s="122"/>
    </row>
    <row r="3" spans="1:17" s="1" customFormat="1" ht="15" x14ac:dyDescent="0.3">
      <c r="B3" s="105" t="s">
        <v>1</v>
      </c>
      <c r="C3" s="106"/>
      <c r="D3" s="106"/>
      <c r="E3" s="106"/>
      <c r="F3" s="106"/>
      <c r="G3" s="106"/>
      <c r="H3" s="106"/>
      <c r="I3" s="106"/>
      <c r="J3" s="106"/>
      <c r="K3" s="106"/>
      <c r="L3" s="106"/>
      <c r="M3" s="106"/>
      <c r="N3" s="106"/>
      <c r="O3" s="106"/>
      <c r="P3" s="106"/>
      <c r="Q3" s="107"/>
    </row>
    <row r="4" spans="1:17" s="1" customFormat="1" ht="15" x14ac:dyDescent="0.3">
      <c r="B4" s="117" t="s">
        <v>90</v>
      </c>
      <c r="C4" s="123"/>
      <c r="D4" s="123"/>
      <c r="E4" s="123"/>
      <c r="F4" s="123"/>
      <c r="G4" s="123"/>
      <c r="H4" s="123"/>
      <c r="I4" s="123"/>
      <c r="J4" s="123"/>
      <c r="K4" s="123"/>
      <c r="L4" s="123"/>
      <c r="M4" s="123"/>
      <c r="N4" s="123"/>
      <c r="O4" s="123"/>
      <c r="P4" s="123"/>
      <c r="Q4" s="124"/>
    </row>
    <row r="5" spans="1:17" s="1" customFormat="1" ht="15" x14ac:dyDescent="0.3">
      <c r="B5" s="105" t="s">
        <v>0</v>
      </c>
      <c r="C5" s="106"/>
      <c r="D5" s="106"/>
      <c r="E5" s="106"/>
      <c r="F5" s="106"/>
      <c r="G5" s="106"/>
      <c r="H5" s="106"/>
      <c r="I5" s="106"/>
      <c r="J5" s="106"/>
      <c r="K5" s="106"/>
      <c r="L5" s="106"/>
      <c r="M5" s="106"/>
      <c r="N5" s="106"/>
      <c r="O5" s="106"/>
      <c r="P5" s="106"/>
      <c r="Q5" s="107"/>
    </row>
    <row r="6" spans="1:17" s="1" customFormat="1" ht="15" x14ac:dyDescent="0.3">
      <c r="B6" s="117" t="s">
        <v>91</v>
      </c>
      <c r="C6" s="127"/>
      <c r="D6" s="127"/>
      <c r="E6" s="127"/>
      <c r="F6" s="127"/>
      <c r="G6" s="127"/>
      <c r="H6" s="127"/>
      <c r="I6" s="127"/>
      <c r="J6" s="127"/>
      <c r="K6" s="127"/>
      <c r="L6" s="127"/>
      <c r="M6" s="127"/>
      <c r="N6" s="127"/>
      <c r="O6" s="127"/>
      <c r="P6" s="127"/>
      <c r="Q6" s="128"/>
    </row>
    <row r="7" spans="1:17" s="1" customFormat="1" ht="15" x14ac:dyDescent="0.3">
      <c r="B7" s="105" t="s">
        <v>129</v>
      </c>
      <c r="C7" s="106"/>
      <c r="D7" s="106"/>
      <c r="E7" s="106"/>
      <c r="F7" s="106"/>
      <c r="G7" s="106"/>
      <c r="H7" s="106"/>
      <c r="I7" s="106"/>
      <c r="J7" s="106"/>
      <c r="K7" s="106"/>
      <c r="L7" s="106"/>
      <c r="M7" s="106"/>
      <c r="N7" s="106"/>
      <c r="O7" s="106"/>
      <c r="P7" s="106"/>
      <c r="Q7" s="107"/>
    </row>
    <row r="8" spans="1:17" s="1" customFormat="1" ht="15" x14ac:dyDescent="0.3">
      <c r="B8" s="117" t="s">
        <v>133</v>
      </c>
      <c r="C8" s="123"/>
      <c r="D8" s="123"/>
      <c r="E8" s="123"/>
      <c r="F8" s="123"/>
      <c r="G8" s="123"/>
      <c r="H8" s="123"/>
      <c r="I8" s="123"/>
      <c r="J8" s="123"/>
      <c r="K8" s="123"/>
      <c r="L8" s="123"/>
      <c r="M8" s="123"/>
      <c r="N8" s="123"/>
      <c r="O8" s="123"/>
      <c r="P8" s="123"/>
      <c r="Q8" s="124"/>
    </row>
    <row r="9" spans="1:17" s="1" customFormat="1" ht="15" x14ac:dyDescent="0.3">
      <c r="B9" s="129"/>
      <c r="C9" s="130"/>
      <c r="D9" s="130"/>
      <c r="E9" s="130"/>
      <c r="F9" s="130"/>
      <c r="G9" s="130"/>
      <c r="H9" s="130"/>
      <c r="I9" s="130"/>
      <c r="J9" s="130"/>
      <c r="K9" s="130"/>
      <c r="L9" s="130"/>
      <c r="M9" s="130"/>
      <c r="N9" s="130"/>
      <c r="O9" s="130"/>
      <c r="P9" s="130"/>
      <c r="Q9" s="131"/>
    </row>
    <row r="11" spans="1:17" ht="15.75" customHeight="1" x14ac:dyDescent="0.3">
      <c r="A11" s="50"/>
      <c r="B11" s="79" t="s">
        <v>110</v>
      </c>
      <c r="C11" s="50"/>
      <c r="D11" s="51"/>
      <c r="E11" s="51"/>
      <c r="F11" s="51"/>
      <c r="G11" s="51"/>
      <c r="H11" s="51"/>
      <c r="I11" s="51"/>
      <c r="J11" s="51"/>
      <c r="K11" s="51"/>
      <c r="L11" s="51"/>
      <c r="M11" s="51"/>
      <c r="N11" s="51"/>
      <c r="O11" s="51"/>
      <c r="P11" s="51"/>
    </row>
    <row r="12" spans="1:17" s="1" customFormat="1" ht="12" x14ac:dyDescent="0.3">
      <c r="A12" s="75"/>
      <c r="B12" s="77"/>
      <c r="C12" s="77">
        <v>2006</v>
      </c>
      <c r="D12" s="78">
        <v>2007</v>
      </c>
      <c r="E12" s="78">
        <v>2008</v>
      </c>
      <c r="F12" s="78">
        <v>2009</v>
      </c>
      <c r="G12" s="78">
        <v>2010</v>
      </c>
      <c r="H12" s="78">
        <v>2011</v>
      </c>
      <c r="I12" s="78">
        <v>2012</v>
      </c>
      <c r="J12" s="78">
        <v>2013</v>
      </c>
      <c r="K12" s="78">
        <v>2014</v>
      </c>
      <c r="L12" s="78">
        <v>2015</v>
      </c>
      <c r="M12" s="78">
        <v>2016</v>
      </c>
      <c r="N12" s="78">
        <v>2017</v>
      </c>
      <c r="O12" s="78">
        <v>2018</v>
      </c>
      <c r="P12" s="76"/>
    </row>
    <row r="13" spans="1:17" s="1" customFormat="1" ht="12" x14ac:dyDescent="0.3">
      <c r="B13" s="1" t="s">
        <v>109</v>
      </c>
      <c r="C13" s="76">
        <v>14.9</v>
      </c>
      <c r="D13" s="76">
        <v>14.5</v>
      </c>
      <c r="E13" s="76">
        <v>13.5</v>
      </c>
      <c r="F13" s="76">
        <v>12.4</v>
      </c>
      <c r="G13" s="76">
        <v>12</v>
      </c>
      <c r="H13" s="76">
        <v>12</v>
      </c>
      <c r="I13" s="76">
        <v>11.6</v>
      </c>
      <c r="J13" s="76">
        <v>11.2</v>
      </c>
      <c r="K13" s="76">
        <v>10.7</v>
      </c>
      <c r="L13" s="76">
        <v>10.4</v>
      </c>
      <c r="M13" s="76">
        <v>10.199999999999999</v>
      </c>
      <c r="N13" s="76">
        <v>10.1</v>
      </c>
      <c r="O13" s="76">
        <v>9.9</v>
      </c>
    </row>
    <row r="15" spans="1:17" x14ac:dyDescent="0.3">
      <c r="B15" s="1" t="s">
        <v>29</v>
      </c>
    </row>
    <row r="16" spans="1:17" x14ac:dyDescent="0.3">
      <c r="B16" s="28" t="s">
        <v>111</v>
      </c>
    </row>
    <row r="17" spans="2:2" x14ac:dyDescent="0.3">
      <c r="B17" s="1" t="s">
        <v>112</v>
      </c>
    </row>
  </sheetData>
  <mergeCells count="8">
    <mergeCell ref="B8:Q8"/>
    <mergeCell ref="B9:Q9"/>
    <mergeCell ref="B6:Q6"/>
    <mergeCell ref="B2:Q2"/>
    <mergeCell ref="B3:Q3"/>
    <mergeCell ref="B4:Q4"/>
    <mergeCell ref="B7:Q7"/>
    <mergeCell ref="B5:Q5"/>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6"/>
  <sheetViews>
    <sheetView zoomScaleNormal="100" workbookViewId="0"/>
  </sheetViews>
  <sheetFormatPr defaultRowHeight="14.4" x14ac:dyDescent="0.3"/>
  <cols>
    <col min="2" max="2" width="22.88671875" customWidth="1"/>
    <col min="3" max="3" width="11.44140625" customWidth="1"/>
  </cols>
  <sheetData>
    <row r="2" spans="2:8" ht="15" x14ac:dyDescent="0.35">
      <c r="B2" s="120"/>
      <c r="C2" s="121"/>
      <c r="D2" s="121"/>
      <c r="E2" s="121"/>
      <c r="F2" s="121"/>
      <c r="G2" s="121"/>
      <c r="H2" s="122"/>
    </row>
    <row r="3" spans="2:8" ht="15" x14ac:dyDescent="0.3">
      <c r="B3" s="105" t="s">
        <v>1</v>
      </c>
      <c r="C3" s="106"/>
      <c r="D3" s="106"/>
      <c r="E3" s="106"/>
      <c r="F3" s="106"/>
      <c r="G3" s="106"/>
      <c r="H3" s="107"/>
    </row>
    <row r="4" spans="2:8" ht="15" x14ac:dyDescent="0.3">
      <c r="B4" s="117" t="s">
        <v>47</v>
      </c>
      <c r="C4" s="123"/>
      <c r="D4" s="123"/>
      <c r="E4" s="123"/>
      <c r="F4" s="123"/>
      <c r="G4" s="123"/>
      <c r="H4" s="124"/>
    </row>
    <row r="5" spans="2:8" ht="15" x14ac:dyDescent="0.3">
      <c r="B5" s="105" t="s">
        <v>95</v>
      </c>
      <c r="C5" s="106"/>
      <c r="D5" s="106"/>
      <c r="E5" s="106"/>
      <c r="F5" s="106"/>
      <c r="G5" s="106"/>
      <c r="H5" s="107"/>
    </row>
    <row r="6" spans="2:8" ht="15" x14ac:dyDescent="0.3">
      <c r="B6" s="117" t="s">
        <v>94</v>
      </c>
      <c r="C6" s="127"/>
      <c r="D6" s="127"/>
      <c r="E6" s="127"/>
      <c r="F6" s="127"/>
      <c r="G6" s="127"/>
      <c r="H6" s="128"/>
    </row>
    <row r="7" spans="2:8" ht="15" x14ac:dyDescent="0.3">
      <c r="B7" s="105" t="s">
        <v>129</v>
      </c>
      <c r="C7" s="106"/>
      <c r="D7" s="106"/>
      <c r="E7" s="106"/>
      <c r="F7" s="106"/>
      <c r="G7" s="106"/>
      <c r="H7" s="107"/>
    </row>
    <row r="8" spans="2:8" ht="15" x14ac:dyDescent="0.3">
      <c r="B8" s="117" t="s">
        <v>134</v>
      </c>
      <c r="C8" s="123"/>
      <c r="D8" s="123"/>
      <c r="E8" s="123"/>
      <c r="F8" s="123"/>
      <c r="G8" s="123"/>
      <c r="H8" s="124"/>
    </row>
    <row r="9" spans="2:8" ht="15" x14ac:dyDescent="0.3">
      <c r="B9" s="129"/>
      <c r="C9" s="130"/>
      <c r="D9" s="130"/>
      <c r="E9" s="130"/>
      <c r="F9" s="130"/>
      <c r="G9" s="130"/>
      <c r="H9" s="131"/>
    </row>
    <row r="11" spans="2:8" s="1" customFormat="1" ht="12" x14ac:dyDescent="0.3">
      <c r="B11" s="28" t="s">
        <v>48</v>
      </c>
    </row>
    <row r="12" spans="2:8" s="1" customFormat="1" ht="12" x14ac:dyDescent="0.3">
      <c r="B12" s="42"/>
      <c r="C12" s="43">
        <v>2013</v>
      </c>
      <c r="D12" s="43">
        <v>2014</v>
      </c>
      <c r="E12" s="43">
        <v>2015</v>
      </c>
      <c r="F12" s="43">
        <v>2016</v>
      </c>
      <c r="G12" s="43">
        <v>2017</v>
      </c>
    </row>
    <row r="13" spans="2:8" s="1" customFormat="1" ht="12" x14ac:dyDescent="0.3">
      <c r="C13" s="52">
        <v>0.10705399291182319</v>
      </c>
      <c r="D13" s="52">
        <v>0.10556122788891058</v>
      </c>
      <c r="E13" s="52">
        <v>0.10576634891108615</v>
      </c>
      <c r="F13" s="52">
        <v>0.10640258765393693</v>
      </c>
      <c r="G13" s="52">
        <v>0.10337089538622211</v>
      </c>
    </row>
    <row r="14" spans="2:8" s="1" customFormat="1" ht="12" x14ac:dyDescent="0.3">
      <c r="B14" s="1" t="s">
        <v>29</v>
      </c>
    </row>
    <row r="15" spans="2:8" s="1" customFormat="1" ht="12" customHeight="1" x14ac:dyDescent="0.3"/>
    <row r="16" spans="2:8" s="1" customFormat="1" ht="15.75" customHeight="1" x14ac:dyDescent="0.3">
      <c r="B16" s="1" t="s">
        <v>93</v>
      </c>
    </row>
  </sheetData>
  <mergeCells count="8">
    <mergeCell ref="B9:H9"/>
    <mergeCell ref="B2:H2"/>
    <mergeCell ref="B3:H3"/>
    <mergeCell ref="B4:H4"/>
    <mergeCell ref="B5:H5"/>
    <mergeCell ref="B6:H6"/>
    <mergeCell ref="B7:H7"/>
    <mergeCell ref="B8:H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zoomScale="96" zoomScaleNormal="96" workbookViewId="0"/>
  </sheetViews>
  <sheetFormatPr defaultRowHeight="14.4" x14ac:dyDescent="0.3"/>
  <cols>
    <col min="2" max="2" width="31.6640625" customWidth="1"/>
    <col min="3" max="3" width="9.33203125" customWidth="1"/>
  </cols>
  <sheetData>
    <row r="2" spans="2:8" ht="15" x14ac:dyDescent="0.35">
      <c r="B2" s="120"/>
      <c r="C2" s="121"/>
      <c r="D2" s="121"/>
      <c r="E2" s="121"/>
      <c r="F2" s="121"/>
      <c r="G2" s="121"/>
      <c r="H2" s="122"/>
    </row>
    <row r="3" spans="2:8" s="23" customFormat="1" ht="15" x14ac:dyDescent="0.35">
      <c r="B3" s="105" t="s">
        <v>135</v>
      </c>
      <c r="C3" s="106"/>
      <c r="D3" s="106"/>
      <c r="E3" s="106"/>
      <c r="F3" s="106"/>
      <c r="G3" s="106"/>
      <c r="H3" s="107"/>
    </row>
    <row r="4" spans="2:8" s="23" customFormat="1" ht="15" x14ac:dyDescent="0.35">
      <c r="B4" s="117" t="s">
        <v>136</v>
      </c>
      <c r="C4" s="123"/>
      <c r="D4" s="123"/>
      <c r="E4" s="123"/>
      <c r="F4" s="123"/>
      <c r="G4" s="123"/>
      <c r="H4" s="124"/>
    </row>
    <row r="5" spans="2:8" s="23" customFormat="1" ht="15" x14ac:dyDescent="0.35">
      <c r="B5" s="105" t="s">
        <v>95</v>
      </c>
      <c r="C5" s="106"/>
      <c r="D5" s="106"/>
      <c r="E5" s="106"/>
      <c r="F5" s="106"/>
      <c r="G5" s="106"/>
      <c r="H5" s="107"/>
    </row>
    <row r="6" spans="2:8" s="23" customFormat="1" ht="15" x14ac:dyDescent="0.35">
      <c r="B6" s="117" t="s">
        <v>96</v>
      </c>
      <c r="C6" s="127"/>
      <c r="D6" s="127"/>
      <c r="E6" s="127"/>
      <c r="F6" s="127"/>
      <c r="G6" s="127"/>
      <c r="H6" s="128"/>
    </row>
    <row r="7" spans="2:8" s="23" customFormat="1" ht="15" x14ac:dyDescent="0.35">
      <c r="B7" s="105" t="s">
        <v>129</v>
      </c>
      <c r="C7" s="106"/>
      <c r="D7" s="106"/>
      <c r="E7" s="106"/>
      <c r="F7" s="106"/>
      <c r="G7" s="106"/>
      <c r="H7" s="107"/>
    </row>
    <row r="8" spans="2:8" s="23" customFormat="1" ht="15" x14ac:dyDescent="0.35">
      <c r="B8" s="117" t="s">
        <v>136</v>
      </c>
      <c r="C8" s="123"/>
      <c r="D8" s="123"/>
      <c r="E8" s="123"/>
      <c r="F8" s="123"/>
      <c r="G8" s="123"/>
      <c r="H8" s="124"/>
    </row>
    <row r="9" spans="2:8" ht="15" x14ac:dyDescent="0.3">
      <c r="B9" s="129"/>
      <c r="C9" s="130"/>
      <c r="D9" s="130"/>
      <c r="E9" s="130"/>
      <c r="F9" s="130"/>
      <c r="G9" s="130"/>
      <c r="H9" s="131"/>
    </row>
    <row r="12" spans="2:8" s="1" customFormat="1" ht="12" x14ac:dyDescent="0.3">
      <c r="B12" s="28" t="s">
        <v>49</v>
      </c>
    </row>
    <row r="13" spans="2:8" s="1" customFormat="1" ht="12" x14ac:dyDescent="0.3">
      <c r="B13" s="42"/>
      <c r="C13" s="43">
        <v>2013</v>
      </c>
      <c r="D13" s="43">
        <v>2014</v>
      </c>
      <c r="E13" s="43">
        <v>2015</v>
      </c>
      <c r="F13" s="43">
        <v>2016</v>
      </c>
      <c r="G13" s="43">
        <v>2017</v>
      </c>
    </row>
    <row r="14" spans="2:8" s="1" customFormat="1" ht="12" x14ac:dyDescent="0.3">
      <c r="C14" s="52">
        <v>0.78721525363648237</v>
      </c>
      <c r="D14" s="52">
        <v>0.78451884435672825</v>
      </c>
      <c r="E14" s="52">
        <v>0.78626885437576621</v>
      </c>
      <c r="F14" s="52">
        <v>0.78887899876316769</v>
      </c>
      <c r="G14" s="52">
        <v>0.79118073862500526</v>
      </c>
    </row>
    <row r="15" spans="2:8" s="1" customFormat="1" ht="12" x14ac:dyDescent="0.3">
      <c r="B15" s="1" t="s">
        <v>29</v>
      </c>
    </row>
    <row r="16" spans="2:8" s="1" customFormat="1" ht="12" x14ac:dyDescent="0.3"/>
    <row r="17" spans="2:2" s="1" customFormat="1" ht="12" x14ac:dyDescent="0.3">
      <c r="B17" s="1" t="s">
        <v>113</v>
      </c>
    </row>
  </sheetData>
  <mergeCells count="8">
    <mergeCell ref="B9:H9"/>
    <mergeCell ref="B2:H2"/>
    <mergeCell ref="B3:H3"/>
    <mergeCell ref="B4:H4"/>
    <mergeCell ref="B5:H5"/>
    <mergeCell ref="B6:H6"/>
    <mergeCell ref="B7:H7"/>
    <mergeCell ref="B8:H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7"/>
  <sheetViews>
    <sheetView zoomScaleNormal="100" workbookViewId="0"/>
  </sheetViews>
  <sheetFormatPr defaultRowHeight="14.4" x14ac:dyDescent="0.3"/>
  <cols>
    <col min="2" max="2" width="34" customWidth="1"/>
    <col min="3" max="11" width="8.6640625" customWidth="1"/>
  </cols>
  <sheetData>
    <row r="1" spans="2:11" s="23" customFormat="1" ht="15" x14ac:dyDescent="0.35"/>
    <row r="2" spans="2:11" s="23" customFormat="1" ht="15" x14ac:dyDescent="0.35">
      <c r="B2" s="120"/>
      <c r="C2" s="121"/>
      <c r="D2" s="121"/>
      <c r="E2" s="121"/>
      <c r="F2" s="121"/>
      <c r="G2" s="121"/>
      <c r="H2" s="121"/>
      <c r="I2" s="121"/>
      <c r="J2" s="122"/>
    </row>
    <row r="3" spans="2:11" s="23" customFormat="1" ht="15" x14ac:dyDescent="0.35">
      <c r="B3" s="105" t="s">
        <v>1</v>
      </c>
      <c r="C3" s="106"/>
      <c r="D3" s="106"/>
      <c r="E3" s="106"/>
      <c r="F3" s="106"/>
      <c r="G3" s="106"/>
      <c r="H3" s="106"/>
      <c r="I3" s="106"/>
      <c r="J3" s="107"/>
    </row>
    <row r="4" spans="2:11" s="23" customFormat="1" ht="15" x14ac:dyDescent="0.35">
      <c r="B4" s="117" t="s">
        <v>65</v>
      </c>
      <c r="C4" s="123"/>
      <c r="D4" s="123"/>
      <c r="E4" s="123"/>
      <c r="F4" s="123"/>
      <c r="G4" s="123"/>
      <c r="H4" s="123"/>
      <c r="I4" s="123"/>
      <c r="J4" s="124"/>
    </row>
    <row r="5" spans="2:11" s="23" customFormat="1" ht="15" x14ac:dyDescent="0.35">
      <c r="B5" s="105" t="s">
        <v>0</v>
      </c>
      <c r="C5" s="106"/>
      <c r="D5" s="106"/>
      <c r="E5" s="106"/>
      <c r="F5" s="106"/>
      <c r="G5" s="106"/>
      <c r="H5" s="106"/>
      <c r="I5" s="106"/>
      <c r="J5" s="107"/>
    </row>
    <row r="6" spans="2:11" s="23" customFormat="1" ht="15" x14ac:dyDescent="0.35">
      <c r="B6" s="132" t="s">
        <v>91</v>
      </c>
      <c r="C6" s="127"/>
      <c r="D6" s="127"/>
      <c r="E6" s="127"/>
      <c r="F6" s="127"/>
      <c r="G6" s="127"/>
      <c r="H6" s="127"/>
      <c r="I6" s="127"/>
      <c r="J6" s="128"/>
    </row>
    <row r="7" spans="2:11" s="23" customFormat="1" ht="15" x14ac:dyDescent="0.35">
      <c r="B7" s="105" t="s">
        <v>129</v>
      </c>
      <c r="C7" s="106"/>
      <c r="D7" s="106"/>
      <c r="E7" s="106"/>
      <c r="F7" s="106"/>
      <c r="G7" s="106"/>
      <c r="H7" s="106"/>
      <c r="I7" s="106"/>
      <c r="J7" s="107"/>
    </row>
    <row r="8" spans="2:11" s="23" customFormat="1" ht="15" customHeight="1" x14ac:dyDescent="0.35">
      <c r="B8" s="117" t="s">
        <v>65</v>
      </c>
      <c r="C8" s="123"/>
      <c r="D8" s="123"/>
      <c r="E8" s="123"/>
      <c r="F8" s="123"/>
      <c r="G8" s="123"/>
      <c r="H8" s="123"/>
      <c r="I8" s="123"/>
      <c r="J8" s="124"/>
    </row>
    <row r="9" spans="2:11" s="23" customFormat="1" ht="15" x14ac:dyDescent="0.35">
      <c r="B9" s="129"/>
      <c r="C9" s="130"/>
      <c r="D9" s="130"/>
      <c r="E9" s="130"/>
      <c r="F9" s="130"/>
      <c r="G9" s="130"/>
      <c r="H9" s="130"/>
      <c r="I9" s="130"/>
      <c r="J9" s="131"/>
    </row>
    <row r="11" spans="2:11" x14ac:dyDescent="0.3">
      <c r="B11" s="79" t="s">
        <v>66</v>
      </c>
      <c r="C11" s="50"/>
      <c r="D11" s="51"/>
      <c r="E11" s="51"/>
      <c r="F11" s="51"/>
      <c r="G11" s="51"/>
      <c r="H11" s="51"/>
      <c r="I11" s="51"/>
      <c r="J11" s="51"/>
      <c r="K11" s="51"/>
    </row>
    <row r="12" spans="2:11" x14ac:dyDescent="0.3">
      <c r="B12" s="77"/>
      <c r="C12" s="89">
        <v>2008</v>
      </c>
      <c r="D12" s="78">
        <v>2009</v>
      </c>
      <c r="E12" s="78">
        <v>2010</v>
      </c>
      <c r="F12" s="78">
        <v>2011</v>
      </c>
      <c r="G12" s="78">
        <v>2012</v>
      </c>
      <c r="H12" s="78">
        <v>2013</v>
      </c>
      <c r="I12" s="78">
        <v>2014</v>
      </c>
      <c r="J12" s="78">
        <v>2015</v>
      </c>
      <c r="K12" s="78">
        <v>2016</v>
      </c>
    </row>
    <row r="13" spans="2:11" x14ac:dyDescent="0.3">
      <c r="B13" s="1" t="s">
        <v>117</v>
      </c>
      <c r="C13" s="88">
        <v>60081.030382942568</v>
      </c>
      <c r="D13" s="88">
        <v>56121.499469212758</v>
      </c>
      <c r="E13" s="88">
        <v>61535.492268521819</v>
      </c>
      <c r="F13" s="88">
        <v>57033.520380899914</v>
      </c>
      <c r="G13" s="88">
        <v>54237.128684368545</v>
      </c>
      <c r="H13" s="88">
        <v>52167.670499512038</v>
      </c>
      <c r="I13" s="88">
        <v>51215.959633074781</v>
      </c>
      <c r="J13" s="88">
        <v>51354.27967222334</v>
      </c>
      <c r="K13" s="88">
        <v>51789.186042828253</v>
      </c>
    </row>
    <row r="14" spans="2:11" x14ac:dyDescent="0.3">
      <c r="B14" s="1" t="s">
        <v>118</v>
      </c>
      <c r="C14" s="87">
        <v>3764334.7525744699</v>
      </c>
      <c r="D14" s="87">
        <v>3568744.2984081679</v>
      </c>
      <c r="E14" s="87">
        <v>3782582.5109564685</v>
      </c>
      <c r="F14" s="87">
        <v>3883926.5547005916</v>
      </c>
      <c r="G14" s="87">
        <v>3872331.925561002</v>
      </c>
      <c r="H14" s="87">
        <v>3920284.4868685422</v>
      </c>
      <c r="I14" s="87">
        <v>4022286.6275615892</v>
      </c>
      <c r="J14" s="87">
        <v>4201543</v>
      </c>
      <c r="K14" s="87">
        <v>4314311.3758662287</v>
      </c>
    </row>
    <row r="15" spans="2:11" x14ac:dyDescent="0.3">
      <c r="B15" s="30" t="s">
        <v>66</v>
      </c>
      <c r="C15" s="47">
        <v>1.5960597112637896E-2</v>
      </c>
      <c r="D15" s="47">
        <v>1.5725839336330611E-2</v>
      </c>
      <c r="E15" s="47">
        <v>1.6268116317431469E-2</v>
      </c>
      <c r="F15" s="47">
        <v>1.4684500228737352E-2</v>
      </c>
      <c r="G15" s="47">
        <v>1.4006322217977471E-2</v>
      </c>
      <c r="H15" s="47">
        <v>1.3307113469508103E-2</v>
      </c>
      <c r="I15" s="47">
        <v>1.2733045746201129E-2</v>
      </c>
      <c r="J15" s="47">
        <v>1.22227190516016E-2</v>
      </c>
      <c r="K15" s="47">
        <v>1.200404456955312E-2</v>
      </c>
    </row>
    <row r="16" spans="2:11" ht="15" x14ac:dyDescent="0.35">
      <c r="B16" s="23"/>
      <c r="C16" s="23"/>
      <c r="D16" s="23"/>
      <c r="E16" s="23"/>
      <c r="F16" s="23"/>
      <c r="G16" s="23"/>
      <c r="H16" s="23"/>
      <c r="I16" s="23"/>
      <c r="J16" s="23"/>
      <c r="K16" s="23"/>
    </row>
    <row r="17" spans="2:11" ht="15" x14ac:dyDescent="0.35">
      <c r="B17" s="1" t="s">
        <v>29</v>
      </c>
      <c r="C17" s="23"/>
      <c r="D17" s="23"/>
      <c r="E17" s="23"/>
      <c r="F17" s="23"/>
      <c r="G17" s="23"/>
      <c r="H17" s="23"/>
      <c r="I17" s="23"/>
      <c r="J17" s="23"/>
      <c r="K17" s="23"/>
    </row>
  </sheetData>
  <mergeCells count="8">
    <mergeCell ref="B2:J2"/>
    <mergeCell ref="B3:J3"/>
    <mergeCell ref="B4:J4"/>
    <mergeCell ref="B9:J9"/>
    <mergeCell ref="B8:J8"/>
    <mergeCell ref="B5:J5"/>
    <mergeCell ref="B6:J6"/>
    <mergeCell ref="B7:J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6"/>
  <sheetViews>
    <sheetView zoomScaleNormal="100" workbookViewId="0"/>
  </sheetViews>
  <sheetFormatPr defaultRowHeight="14.4" x14ac:dyDescent="0.3"/>
  <cols>
    <col min="2" max="2" width="10.6640625" customWidth="1"/>
    <col min="3" max="11" width="9.6640625" customWidth="1"/>
    <col min="17" max="17" width="9.33203125" customWidth="1"/>
  </cols>
  <sheetData>
    <row r="1" spans="2:18" s="23" customFormat="1" ht="15" x14ac:dyDescent="0.35"/>
    <row r="2" spans="2:18" s="23" customFormat="1" ht="15" x14ac:dyDescent="0.35">
      <c r="B2" s="120"/>
      <c r="C2" s="121"/>
      <c r="D2" s="121"/>
      <c r="E2" s="121"/>
      <c r="F2" s="121"/>
      <c r="G2" s="121"/>
      <c r="H2" s="121"/>
      <c r="I2" s="121"/>
      <c r="J2" s="121"/>
      <c r="K2" s="121"/>
      <c r="L2" s="121"/>
      <c r="M2" s="121"/>
      <c r="N2" s="121"/>
      <c r="O2" s="121"/>
      <c r="P2" s="121"/>
      <c r="Q2" s="121"/>
      <c r="R2" s="122"/>
    </row>
    <row r="3" spans="2:18" s="23" customFormat="1" ht="15" x14ac:dyDescent="0.35">
      <c r="B3" s="105" t="s">
        <v>1</v>
      </c>
      <c r="C3" s="106"/>
      <c r="D3" s="106"/>
      <c r="E3" s="106"/>
      <c r="F3" s="106"/>
      <c r="G3" s="106"/>
      <c r="H3" s="106"/>
      <c r="I3" s="106"/>
      <c r="J3" s="106"/>
      <c r="K3" s="106"/>
      <c r="L3" s="106"/>
      <c r="M3" s="106"/>
      <c r="N3" s="106"/>
      <c r="O3" s="106"/>
      <c r="P3" s="106"/>
      <c r="Q3" s="106"/>
      <c r="R3" s="107"/>
    </row>
    <row r="4" spans="2:18" s="23" customFormat="1" ht="15" x14ac:dyDescent="0.35">
      <c r="B4" s="117" t="s">
        <v>137</v>
      </c>
      <c r="C4" s="123"/>
      <c r="D4" s="123"/>
      <c r="E4" s="123"/>
      <c r="F4" s="123"/>
      <c r="G4" s="123"/>
      <c r="H4" s="123"/>
      <c r="I4" s="123"/>
      <c r="J4" s="123"/>
      <c r="K4" s="123"/>
      <c r="L4" s="123"/>
      <c r="M4" s="123"/>
      <c r="N4" s="123"/>
      <c r="O4" s="123"/>
      <c r="P4" s="123"/>
      <c r="Q4" s="123"/>
      <c r="R4" s="124"/>
    </row>
    <row r="5" spans="2:18" s="23" customFormat="1" ht="15" x14ac:dyDescent="0.35">
      <c r="B5" s="105" t="s">
        <v>0</v>
      </c>
      <c r="C5" s="106"/>
      <c r="D5" s="106"/>
      <c r="E5" s="106"/>
      <c r="F5" s="106"/>
      <c r="G5" s="106"/>
      <c r="H5" s="106"/>
      <c r="I5" s="106"/>
      <c r="J5" s="106"/>
      <c r="K5" s="106"/>
      <c r="L5" s="106"/>
      <c r="M5" s="106"/>
      <c r="N5" s="106"/>
      <c r="O5" s="106"/>
      <c r="P5" s="106"/>
      <c r="Q5" s="106"/>
      <c r="R5" s="107"/>
    </row>
    <row r="6" spans="2:18" s="23" customFormat="1" ht="15" customHeight="1" x14ac:dyDescent="0.35">
      <c r="B6" s="117" t="s">
        <v>67</v>
      </c>
      <c r="C6" s="123"/>
      <c r="D6" s="123"/>
      <c r="E6" s="123"/>
      <c r="F6" s="123"/>
      <c r="G6" s="123"/>
      <c r="H6" s="123"/>
      <c r="I6" s="123"/>
      <c r="J6" s="123"/>
      <c r="K6" s="123"/>
      <c r="L6" s="123"/>
      <c r="M6" s="123"/>
      <c r="N6" s="123"/>
      <c r="O6" s="123"/>
      <c r="P6" s="123"/>
      <c r="Q6" s="123"/>
      <c r="R6" s="124"/>
    </row>
    <row r="7" spans="2:18" s="23" customFormat="1" ht="15" x14ac:dyDescent="0.35">
      <c r="B7" s="129"/>
      <c r="C7" s="130"/>
      <c r="D7" s="130"/>
      <c r="E7" s="130"/>
      <c r="F7" s="130"/>
      <c r="G7" s="130"/>
      <c r="H7" s="130"/>
      <c r="I7" s="130"/>
      <c r="J7" s="130"/>
      <c r="K7" s="130"/>
      <c r="L7" s="130"/>
      <c r="M7" s="130"/>
      <c r="N7" s="130"/>
      <c r="O7" s="130"/>
      <c r="P7" s="130"/>
      <c r="Q7" s="130"/>
      <c r="R7" s="131"/>
    </row>
    <row r="9" spans="2:18" x14ac:dyDescent="0.3">
      <c r="B9" s="79" t="s">
        <v>125</v>
      </c>
    </row>
    <row r="10" spans="2:18" x14ac:dyDescent="0.3">
      <c r="B10" s="79"/>
      <c r="C10" s="50"/>
      <c r="D10" s="51"/>
      <c r="E10" s="51"/>
      <c r="F10" s="51"/>
      <c r="G10" s="51"/>
      <c r="H10" s="51"/>
      <c r="I10" s="51"/>
      <c r="J10" s="51"/>
      <c r="K10" s="51"/>
    </row>
    <row r="11" spans="2:18" x14ac:dyDescent="0.3">
      <c r="B11" s="96" t="s">
        <v>17</v>
      </c>
      <c r="C11" s="42">
        <v>2003</v>
      </c>
      <c r="D11" s="42">
        <v>2004</v>
      </c>
      <c r="E11" s="42">
        <v>2005</v>
      </c>
      <c r="F11" s="42">
        <v>2006</v>
      </c>
      <c r="G11" s="42">
        <v>2007</v>
      </c>
      <c r="H11" s="42">
        <v>2008</v>
      </c>
      <c r="I11" s="42">
        <v>2009</v>
      </c>
      <c r="J11" s="42">
        <v>2010</v>
      </c>
      <c r="K11" s="42">
        <v>2011</v>
      </c>
      <c r="L11" s="42">
        <v>2012</v>
      </c>
      <c r="M11" s="42">
        <v>2013</v>
      </c>
      <c r="N11" s="42">
        <v>2014</v>
      </c>
      <c r="O11" s="42">
        <v>2015</v>
      </c>
      <c r="P11" s="42">
        <v>2016</v>
      </c>
      <c r="Q11" s="42">
        <v>2017</v>
      </c>
    </row>
    <row r="12" spans="2:18" x14ac:dyDescent="0.3">
      <c r="B12" s="34" t="s">
        <v>22</v>
      </c>
      <c r="C12" s="81">
        <v>13885</v>
      </c>
      <c r="D12" s="81">
        <v>14395</v>
      </c>
      <c r="E12" s="81">
        <v>14739</v>
      </c>
      <c r="F12" s="81">
        <v>15720</v>
      </c>
      <c r="G12" s="81">
        <v>16724</v>
      </c>
      <c r="H12" s="81">
        <v>17282</v>
      </c>
      <c r="I12" s="81">
        <v>16384</v>
      </c>
      <c r="J12" s="81">
        <v>17009</v>
      </c>
      <c r="K12" s="81">
        <v>17362</v>
      </c>
      <c r="L12" s="81">
        <v>17790</v>
      </c>
      <c r="M12" s="81">
        <v>17700</v>
      </c>
      <c r="N12" s="81">
        <v>17722</v>
      </c>
      <c r="O12" s="81">
        <v>18265</v>
      </c>
      <c r="P12" s="81">
        <v>18669</v>
      </c>
      <c r="Q12" s="81">
        <v>18416</v>
      </c>
    </row>
    <row r="13" spans="2:18" x14ac:dyDescent="0.3">
      <c r="B13" s="34" t="s">
        <v>23</v>
      </c>
      <c r="C13" s="81">
        <v>40884</v>
      </c>
      <c r="D13" s="81">
        <v>42740</v>
      </c>
      <c r="E13" s="81">
        <v>43464</v>
      </c>
      <c r="F13" s="81">
        <v>44774</v>
      </c>
      <c r="G13" s="81">
        <v>46851</v>
      </c>
      <c r="H13" s="81">
        <v>48145</v>
      </c>
      <c r="I13" s="81">
        <v>46443</v>
      </c>
      <c r="J13" s="81">
        <v>47415</v>
      </c>
      <c r="K13" s="81">
        <v>47403</v>
      </c>
      <c r="L13" s="81">
        <v>47994</v>
      </c>
      <c r="M13" s="81">
        <v>48319</v>
      </c>
      <c r="N13" s="81">
        <v>48166</v>
      </c>
      <c r="O13" s="81">
        <v>48425</v>
      </c>
      <c r="P13" s="81">
        <v>48230</v>
      </c>
      <c r="Q13" s="81">
        <v>48012</v>
      </c>
    </row>
    <row r="14" spans="2:18" x14ac:dyDescent="0.3">
      <c r="B14" s="30" t="s">
        <v>9</v>
      </c>
      <c r="C14" s="98">
        <v>54769</v>
      </c>
      <c r="D14" s="98">
        <v>57135</v>
      </c>
      <c r="E14" s="98">
        <v>58203</v>
      </c>
      <c r="F14" s="98">
        <v>60494</v>
      </c>
      <c r="G14" s="98">
        <v>63575</v>
      </c>
      <c r="H14" s="98">
        <v>65427</v>
      </c>
      <c r="I14" s="98">
        <v>62827</v>
      </c>
      <c r="J14" s="98">
        <v>64424</v>
      </c>
      <c r="K14" s="98">
        <v>64765</v>
      </c>
      <c r="L14" s="98">
        <v>65784</v>
      </c>
      <c r="M14" s="98">
        <v>66019</v>
      </c>
      <c r="N14" s="98">
        <v>65888</v>
      </c>
      <c r="O14" s="98">
        <v>66690</v>
      </c>
      <c r="P14" s="98">
        <v>66899</v>
      </c>
      <c r="Q14" s="98">
        <v>66428</v>
      </c>
    </row>
    <row r="15" spans="2:18" ht="15" x14ac:dyDescent="0.35">
      <c r="B15" s="23"/>
      <c r="C15" s="23"/>
      <c r="D15" s="23"/>
      <c r="E15" s="23"/>
      <c r="F15" s="23"/>
      <c r="G15" s="23"/>
      <c r="H15" s="23"/>
      <c r="I15" s="23"/>
      <c r="J15" s="23"/>
      <c r="K15" s="23"/>
    </row>
    <row r="16" spans="2:18" ht="15" x14ac:dyDescent="0.35">
      <c r="B16" s="1" t="s">
        <v>29</v>
      </c>
      <c r="C16" s="23"/>
      <c r="D16" s="23"/>
      <c r="E16" s="23"/>
      <c r="F16" s="23"/>
      <c r="G16" s="23"/>
      <c r="H16" s="23"/>
      <c r="I16" s="23"/>
      <c r="J16" s="23"/>
      <c r="K16" s="23"/>
    </row>
  </sheetData>
  <mergeCells count="6">
    <mergeCell ref="B7:R7"/>
    <mergeCell ref="B2:R2"/>
    <mergeCell ref="B3:R3"/>
    <mergeCell ref="B4:R4"/>
    <mergeCell ref="B5:R5"/>
    <mergeCell ref="B6:R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3"/>
  <sheetViews>
    <sheetView zoomScaleNormal="100" workbookViewId="0"/>
  </sheetViews>
  <sheetFormatPr defaultRowHeight="14.4" x14ac:dyDescent="0.3"/>
  <cols>
    <col min="2" max="2" width="31.109375" customWidth="1"/>
  </cols>
  <sheetData>
    <row r="1" spans="2:19" s="23" customFormat="1" ht="15" x14ac:dyDescent="0.35"/>
    <row r="2" spans="2:19" s="23" customFormat="1" ht="15" x14ac:dyDescent="0.35">
      <c r="B2" s="120"/>
      <c r="C2" s="121"/>
      <c r="D2" s="121"/>
      <c r="E2" s="121"/>
      <c r="F2" s="121"/>
      <c r="G2" s="121"/>
      <c r="H2" s="121"/>
      <c r="I2" s="121"/>
      <c r="J2" s="121"/>
      <c r="K2" s="121"/>
      <c r="L2" s="121"/>
      <c r="M2" s="121"/>
      <c r="N2" s="121"/>
      <c r="O2" s="121"/>
      <c r="P2" s="121"/>
      <c r="Q2" s="121"/>
      <c r="R2" s="122"/>
    </row>
    <row r="3" spans="2:19" s="23" customFormat="1" ht="15" x14ac:dyDescent="0.35">
      <c r="B3" s="105" t="s">
        <v>1</v>
      </c>
      <c r="C3" s="106"/>
      <c r="D3" s="106"/>
      <c r="E3" s="106"/>
      <c r="F3" s="106"/>
      <c r="G3" s="106"/>
      <c r="H3" s="106"/>
      <c r="I3" s="106"/>
      <c r="J3" s="106"/>
      <c r="K3" s="106"/>
      <c r="L3" s="106"/>
      <c r="M3" s="106"/>
      <c r="N3" s="106"/>
      <c r="O3" s="106"/>
      <c r="P3" s="106"/>
      <c r="Q3" s="106"/>
      <c r="R3" s="107"/>
    </row>
    <row r="4" spans="2:19" s="23" customFormat="1" ht="15" x14ac:dyDescent="0.35">
      <c r="B4" s="117" t="s">
        <v>138</v>
      </c>
      <c r="C4" s="123"/>
      <c r="D4" s="123"/>
      <c r="E4" s="123"/>
      <c r="F4" s="123"/>
      <c r="G4" s="123"/>
      <c r="H4" s="123"/>
      <c r="I4" s="123"/>
      <c r="J4" s="123"/>
      <c r="K4" s="123"/>
      <c r="L4" s="123"/>
      <c r="M4" s="123"/>
      <c r="N4" s="123"/>
      <c r="O4" s="123"/>
      <c r="P4" s="123"/>
      <c r="Q4" s="123"/>
      <c r="R4" s="124"/>
    </row>
    <row r="5" spans="2:19" s="23" customFormat="1" ht="15" x14ac:dyDescent="0.35">
      <c r="B5" s="105" t="s">
        <v>0</v>
      </c>
      <c r="C5" s="106"/>
      <c r="D5" s="106"/>
      <c r="E5" s="106"/>
      <c r="F5" s="106"/>
      <c r="G5" s="106"/>
      <c r="H5" s="106"/>
      <c r="I5" s="106"/>
      <c r="J5" s="106"/>
      <c r="K5" s="106"/>
      <c r="L5" s="106"/>
      <c r="M5" s="106"/>
      <c r="N5" s="106"/>
      <c r="O5" s="106"/>
      <c r="P5" s="106"/>
      <c r="Q5" s="106"/>
      <c r="R5" s="107"/>
    </row>
    <row r="6" spans="2:19" s="23" customFormat="1" ht="15" customHeight="1" x14ac:dyDescent="0.35">
      <c r="B6" s="117" t="s">
        <v>67</v>
      </c>
      <c r="C6" s="123"/>
      <c r="D6" s="123"/>
      <c r="E6" s="123"/>
      <c r="F6" s="123"/>
      <c r="G6" s="123"/>
      <c r="H6" s="123"/>
      <c r="I6" s="123"/>
      <c r="J6" s="123"/>
      <c r="K6" s="123"/>
      <c r="L6" s="123"/>
      <c r="M6" s="123"/>
      <c r="N6" s="123"/>
      <c r="O6" s="123"/>
      <c r="P6" s="123"/>
      <c r="Q6" s="123"/>
      <c r="R6" s="124"/>
    </row>
    <row r="7" spans="2:19" s="23" customFormat="1" ht="15" x14ac:dyDescent="0.35">
      <c r="B7" s="129"/>
      <c r="C7" s="130"/>
      <c r="D7" s="130"/>
      <c r="E7" s="130"/>
      <c r="F7" s="130"/>
      <c r="G7" s="130"/>
      <c r="H7" s="130"/>
      <c r="I7" s="130"/>
      <c r="J7" s="130"/>
      <c r="K7" s="130"/>
      <c r="L7" s="130"/>
      <c r="M7" s="130"/>
      <c r="N7" s="130"/>
      <c r="O7" s="130"/>
      <c r="P7" s="130"/>
      <c r="Q7" s="130"/>
      <c r="R7" s="131"/>
    </row>
    <row r="9" spans="2:19" ht="18" x14ac:dyDescent="0.35">
      <c r="B9" s="48"/>
    </row>
    <row r="10" spans="2:19" s="34" customFormat="1" ht="12" x14ac:dyDescent="0.3">
      <c r="B10" s="82" t="s">
        <v>68</v>
      </c>
      <c r="C10" s="82"/>
      <c r="D10" s="29"/>
      <c r="E10" s="29"/>
      <c r="F10" s="29"/>
      <c r="G10" s="29"/>
      <c r="H10" s="29"/>
      <c r="I10" s="29"/>
      <c r="J10" s="29"/>
      <c r="K10" s="29"/>
      <c r="L10" s="29"/>
      <c r="M10" s="29"/>
      <c r="N10" s="29"/>
      <c r="O10" s="29"/>
      <c r="P10" s="29"/>
      <c r="Q10" s="29"/>
      <c r="R10" s="29"/>
      <c r="S10" s="29"/>
    </row>
    <row r="11" spans="2:19" s="34" customFormat="1" ht="12" x14ac:dyDescent="0.3">
      <c r="B11" s="99"/>
      <c r="C11" s="80" t="s">
        <v>69</v>
      </c>
      <c r="D11" s="80" t="s">
        <v>70</v>
      </c>
      <c r="E11" s="80" t="s">
        <v>71</v>
      </c>
      <c r="F11" s="80" t="s">
        <v>72</v>
      </c>
      <c r="G11" s="80" t="s">
        <v>73</v>
      </c>
      <c r="H11" s="80" t="s">
        <v>74</v>
      </c>
      <c r="I11" s="80" t="s">
        <v>75</v>
      </c>
      <c r="J11" s="80" t="s">
        <v>76</v>
      </c>
      <c r="K11" s="80" t="s">
        <v>77</v>
      </c>
      <c r="L11" s="80" t="s">
        <v>78</v>
      </c>
      <c r="M11" s="80" t="s">
        <v>79</v>
      </c>
      <c r="N11" s="80" t="s">
        <v>80</v>
      </c>
      <c r="O11" s="80" t="s">
        <v>81</v>
      </c>
      <c r="P11" s="80" t="s">
        <v>82</v>
      </c>
      <c r="Q11" s="80" t="s">
        <v>83</v>
      </c>
      <c r="R11" s="80" t="s">
        <v>84</v>
      </c>
      <c r="S11" s="80" t="s">
        <v>85</v>
      </c>
    </row>
    <row r="12" spans="2:19" s="34" customFormat="1" ht="12" x14ac:dyDescent="0.3">
      <c r="B12" s="100" t="s">
        <v>121</v>
      </c>
      <c r="C12" s="81">
        <v>1574</v>
      </c>
      <c r="D12" s="81">
        <v>1442</v>
      </c>
      <c r="E12" s="81">
        <v>1840</v>
      </c>
      <c r="F12" s="81">
        <v>1675</v>
      </c>
      <c r="G12" s="81">
        <v>2020</v>
      </c>
      <c r="H12" s="81">
        <v>1447</v>
      </c>
      <c r="I12" s="81">
        <v>1428</v>
      </c>
      <c r="J12" s="81">
        <v>1787</v>
      </c>
      <c r="K12" s="81">
        <v>1454</v>
      </c>
      <c r="L12" s="81">
        <v>2020</v>
      </c>
      <c r="M12" s="81">
        <v>2304</v>
      </c>
      <c r="N12" s="81">
        <v>3227</v>
      </c>
      <c r="O12" s="81">
        <v>2608</v>
      </c>
      <c r="P12" s="81">
        <v>2577</v>
      </c>
      <c r="Q12" s="81">
        <v>2044</v>
      </c>
      <c r="R12" s="81">
        <v>1834</v>
      </c>
      <c r="S12" s="81">
        <v>2203</v>
      </c>
    </row>
    <row r="13" spans="2:19" s="34" customFormat="1" ht="12" x14ac:dyDescent="0.3">
      <c r="B13" s="100" t="s">
        <v>122</v>
      </c>
      <c r="C13" s="81">
        <v>1177</v>
      </c>
      <c r="D13" s="81">
        <v>1159</v>
      </c>
      <c r="E13" s="81">
        <v>1231</v>
      </c>
      <c r="F13" s="81">
        <v>954</v>
      </c>
      <c r="G13" s="81">
        <v>1091</v>
      </c>
      <c r="H13" s="81">
        <v>804</v>
      </c>
      <c r="I13" s="81">
        <v>858</v>
      </c>
      <c r="J13" s="81">
        <v>876</v>
      </c>
      <c r="K13" s="81">
        <v>937</v>
      </c>
      <c r="L13" s="81">
        <v>1290</v>
      </c>
      <c r="M13" s="81">
        <v>1686</v>
      </c>
      <c r="N13" s="81">
        <v>1548</v>
      </c>
      <c r="O13" s="81">
        <v>1405</v>
      </c>
      <c r="P13" s="81">
        <v>1474</v>
      </c>
      <c r="Q13" s="81">
        <v>1457</v>
      </c>
      <c r="R13" s="81">
        <v>1462</v>
      </c>
      <c r="S13" s="81">
        <v>1691</v>
      </c>
    </row>
    <row r="14" spans="2:19" s="34" customFormat="1" ht="12" x14ac:dyDescent="0.3">
      <c r="B14" s="100" t="s">
        <v>123</v>
      </c>
      <c r="C14" s="81">
        <v>469</v>
      </c>
      <c r="D14" s="81">
        <v>374</v>
      </c>
      <c r="E14" s="81">
        <v>613</v>
      </c>
      <c r="F14" s="81">
        <v>373</v>
      </c>
      <c r="G14" s="81">
        <v>388</v>
      </c>
      <c r="H14" s="81">
        <v>411</v>
      </c>
      <c r="I14" s="81">
        <v>347</v>
      </c>
      <c r="J14" s="81">
        <v>299</v>
      </c>
      <c r="K14" s="81">
        <v>227</v>
      </c>
      <c r="L14" s="81">
        <v>501</v>
      </c>
      <c r="M14" s="81">
        <v>217</v>
      </c>
      <c r="N14" s="81">
        <v>213</v>
      </c>
      <c r="O14" s="81">
        <v>469</v>
      </c>
      <c r="P14" s="81">
        <v>443</v>
      </c>
      <c r="Q14" s="81">
        <v>654</v>
      </c>
      <c r="R14" s="81">
        <v>832</v>
      </c>
      <c r="S14" s="81">
        <v>511</v>
      </c>
    </row>
    <row r="15" spans="2:19" s="34" customFormat="1" ht="12" x14ac:dyDescent="0.3">
      <c r="B15" s="100" t="s">
        <v>124</v>
      </c>
      <c r="C15" s="81">
        <v>254</v>
      </c>
      <c r="D15" s="81">
        <v>304</v>
      </c>
      <c r="E15" s="81">
        <v>321</v>
      </c>
      <c r="F15" s="81">
        <v>231</v>
      </c>
      <c r="G15" s="81">
        <v>364</v>
      </c>
      <c r="H15" s="81">
        <v>373</v>
      </c>
      <c r="I15" s="81">
        <v>446</v>
      </c>
      <c r="J15" s="81">
        <v>517</v>
      </c>
      <c r="K15" s="81">
        <v>486</v>
      </c>
      <c r="L15" s="81">
        <v>691</v>
      </c>
      <c r="M15" s="81">
        <v>562</v>
      </c>
      <c r="N15" s="81">
        <v>426</v>
      </c>
      <c r="O15" s="81">
        <v>343</v>
      </c>
      <c r="P15" s="81">
        <v>427</v>
      </c>
      <c r="Q15" s="81">
        <v>1074</v>
      </c>
      <c r="R15" s="81">
        <v>1086</v>
      </c>
      <c r="S15" s="81">
        <v>979</v>
      </c>
    </row>
    <row r="16" spans="2:19" s="34" customFormat="1" ht="12" x14ac:dyDescent="0.3">
      <c r="B16" s="100" t="s">
        <v>86</v>
      </c>
      <c r="C16" s="83" t="s">
        <v>63</v>
      </c>
      <c r="D16" s="83" t="s">
        <v>63</v>
      </c>
      <c r="E16" s="83" t="s">
        <v>63</v>
      </c>
      <c r="F16" s="83" t="s">
        <v>63</v>
      </c>
      <c r="G16" s="83" t="s">
        <v>63</v>
      </c>
      <c r="H16" s="83" t="s">
        <v>63</v>
      </c>
      <c r="I16" s="83" t="s">
        <v>63</v>
      </c>
      <c r="J16" s="83" t="s">
        <v>63</v>
      </c>
      <c r="K16" s="83" t="s">
        <v>63</v>
      </c>
      <c r="L16" s="83" t="s">
        <v>63</v>
      </c>
      <c r="M16" s="83" t="s">
        <v>63</v>
      </c>
      <c r="N16" s="83" t="s">
        <v>63</v>
      </c>
      <c r="O16" s="83" t="s">
        <v>63</v>
      </c>
      <c r="P16" s="83" t="s">
        <v>63</v>
      </c>
      <c r="Q16" s="83" t="s">
        <v>63</v>
      </c>
      <c r="R16" s="81">
        <v>376</v>
      </c>
      <c r="S16" s="81">
        <v>467</v>
      </c>
    </row>
    <row r="17" spans="2:19" s="34" customFormat="1" ht="12" x14ac:dyDescent="0.3">
      <c r="B17" s="100" t="s">
        <v>87</v>
      </c>
      <c r="C17" s="83" t="s">
        <v>63</v>
      </c>
      <c r="D17" s="83" t="s">
        <v>63</v>
      </c>
      <c r="E17" s="83" t="s">
        <v>63</v>
      </c>
      <c r="F17" s="83" t="s">
        <v>63</v>
      </c>
      <c r="G17" s="83" t="s">
        <v>63</v>
      </c>
      <c r="H17" s="83" t="s">
        <v>63</v>
      </c>
      <c r="I17" s="83" t="s">
        <v>63</v>
      </c>
      <c r="J17" s="83" t="s">
        <v>63</v>
      </c>
      <c r="K17" s="83" t="s">
        <v>63</v>
      </c>
      <c r="L17" s="83" t="s">
        <v>63</v>
      </c>
      <c r="M17" s="83" t="s">
        <v>63</v>
      </c>
      <c r="N17" s="83" t="s">
        <v>63</v>
      </c>
      <c r="O17" s="83" t="s">
        <v>63</v>
      </c>
      <c r="P17" s="83" t="s">
        <v>63</v>
      </c>
      <c r="Q17" s="83" t="s">
        <v>63</v>
      </c>
      <c r="R17" s="81">
        <v>33</v>
      </c>
      <c r="S17" s="81">
        <v>60</v>
      </c>
    </row>
    <row r="18" spans="2:19" ht="16.5" customHeight="1" x14ac:dyDescent="0.3">
      <c r="B18" s="80" t="s">
        <v>120</v>
      </c>
      <c r="C18" s="97">
        <v>3474</v>
      </c>
      <c r="D18" s="97">
        <v>3280</v>
      </c>
      <c r="E18" s="97">
        <v>4005</v>
      </c>
      <c r="F18" s="97">
        <v>3234</v>
      </c>
      <c r="G18" s="97">
        <v>3863</v>
      </c>
      <c r="H18" s="97">
        <v>3035</v>
      </c>
      <c r="I18" s="97">
        <v>3079</v>
      </c>
      <c r="J18" s="97">
        <v>3479</v>
      </c>
      <c r="K18" s="97">
        <v>3105</v>
      </c>
      <c r="L18" s="97">
        <v>4502</v>
      </c>
      <c r="M18" s="97">
        <v>4769</v>
      </c>
      <c r="N18" s="97">
        <v>5414</v>
      </c>
      <c r="O18" s="97">
        <v>4825</v>
      </c>
      <c r="P18" s="97">
        <v>4920</v>
      </c>
      <c r="Q18" s="97">
        <v>5229</v>
      </c>
      <c r="R18" s="97">
        <v>5216</v>
      </c>
      <c r="S18" s="97">
        <v>5383</v>
      </c>
    </row>
    <row r="20" spans="2:19" x14ac:dyDescent="0.3">
      <c r="B20" s="1" t="s">
        <v>29</v>
      </c>
    </row>
    <row r="22" spans="2:19" s="34" customFormat="1" ht="12" x14ac:dyDescent="0.3">
      <c r="B22" s="34" t="s">
        <v>111</v>
      </c>
    </row>
    <row r="23" spans="2:19" s="34" customFormat="1" ht="12" x14ac:dyDescent="0.3">
      <c r="B23" s="34" t="s">
        <v>127</v>
      </c>
    </row>
  </sheetData>
  <mergeCells count="6">
    <mergeCell ref="B7:R7"/>
    <mergeCell ref="B2:R2"/>
    <mergeCell ref="B3:R3"/>
    <mergeCell ref="B4:R4"/>
    <mergeCell ref="B5:R5"/>
    <mergeCell ref="B6:R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6c3a325b9784e359ba44fe0f9d233e9 xmlns="cfe04652-2411-45a5-9547-ead3fa2f6516">
      <Terms xmlns="http://schemas.microsoft.com/office/infopath/2007/PartnerControls">
        <TermInfo xmlns="http://schemas.microsoft.com/office/infopath/2007/PartnerControls">
          <TermName xmlns="http://schemas.microsoft.com/office/infopath/2007/PartnerControls">Arbetsdokument</TermName>
          <TermId xmlns="http://schemas.microsoft.com/office/infopath/2007/PartnerControls">09e03f0b-53d4-4bb7-9a97-beb696464e0d</TermId>
        </TermInfo>
      </Terms>
    </f6c3a325b9784e359ba44fe0f9d233e9>
    <TaxCatchAll xmlns="cfe04652-2411-45a5-9547-ead3fa2f6516">
      <Value>61</Value>
    </TaxCatchAll>
    <Nyckelord xmlns="a5ed2146-2e58-4bd6-b9ae-12280f4505db">KLAR_eiw</Nyckelord>
    <_dlc_DocId xmlns="cfe04652-2411-45a5-9547-ead3fa2f6516">AQQKVCEW5FYQ-1702038939-737</_dlc_DocId>
    <_dlc_DocIdUrl xmlns="cfe04652-2411-45a5-9547-ead3fa2f6516">
      <Url>http://vip/projektstyrning/P0814/_layouts/15/DocIdRedir.aspx?ID=AQQKVCEW5FYQ-1702038939-737</Url>
      <Description>AQQKVCEW5FYQ-1702038939-737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Excel" ma:contentTypeID="0x010100F03955A553BE184DB0926BB08C5F443906003B89EF547D44664494F98E0E15A51A30" ma:contentTypeVersion="4" ma:contentTypeDescription="Tom SCB-mall med projektstyrningstaggar" ma:contentTypeScope="" ma:versionID="20900d6f4c5b505db2853e642226797d">
  <xsd:schema xmlns:xsd="http://www.w3.org/2001/XMLSchema" xmlns:xs="http://www.w3.org/2001/XMLSchema" xmlns:p="http://schemas.microsoft.com/office/2006/metadata/properties" xmlns:ns2="cfe04652-2411-45a5-9547-ead3fa2f6516" xmlns:ns3="a5ed2146-2e58-4bd6-b9ae-12280f4505db" targetNamespace="http://schemas.microsoft.com/office/2006/metadata/properties" ma:root="true" ma:fieldsID="607e5dbdd14f0a59f13832a17cdc1f9d" ns2:_="" ns3:_="">
    <xsd:import namespace="cfe04652-2411-45a5-9547-ead3fa2f6516"/>
    <xsd:import namespace="a5ed2146-2e58-4bd6-b9ae-12280f4505db"/>
    <xsd:element name="properties">
      <xsd:complexType>
        <xsd:sequence>
          <xsd:element name="documentManagement">
            <xsd:complexType>
              <xsd:all>
                <xsd:element ref="ns2:f6c3a325b9784e359ba44fe0f9d233e9" minOccurs="0"/>
                <xsd:element ref="ns2:TaxCatchAll" minOccurs="0"/>
                <xsd:element ref="ns2:TaxCatchAllLabel" minOccurs="0"/>
                <xsd:element ref="ns3:Nyckelord"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e04652-2411-45a5-9547-ead3fa2f6516" elementFormDefault="qualified">
    <xsd:import namespace="http://schemas.microsoft.com/office/2006/documentManagement/types"/>
    <xsd:import namespace="http://schemas.microsoft.com/office/infopath/2007/PartnerControls"/>
    <xsd:element name="f6c3a325b9784e359ba44fe0f9d233e9" ma:index="8" ma:taxonomy="true" ma:internalName="f6c3a325b9784e359ba44fe0f9d233e9" ma:taxonomyFieldName="Projekt_x0020_taggar" ma:displayName="Projektstyrningstaggar" ma:readOnly="false" ma:default="" ma:fieldId="{f6c3a325-b978-4e35-9ba4-4fe0f9d233e9}" ma:taxonomyMulti="true" ma:sspId="fa0c339c-b324-4b3e-b58b-1c32e876e441" ma:termSetId="cf281a01-5a3c-4914-9d40-616fe4eee903" ma:anchorId="54210c23-1cc1-4312-83a0-6de4a034c712" ma:open="false" ma:isKeyword="false">
      <xsd:complexType>
        <xsd:sequence>
          <xsd:element ref="pc:Terms" minOccurs="0" maxOccurs="1"/>
        </xsd:sequence>
      </xsd:complexType>
    </xsd:element>
    <xsd:element name="TaxCatchAll" ma:index="9" nillable="true" ma:displayName="Global taxonomikolumn" ma:description="" ma:hidden="true" ma:list="{cb648351-24d0-4ebc-b9d1-42613723455d}" ma:internalName="TaxCatchAll" ma:showField="CatchAllData" ma:web="cfe04652-2411-45a5-9547-ead3fa2f651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Global taxonomikolumn1" ma:description="" ma:hidden="true" ma:list="{cb648351-24d0-4ebc-b9d1-42613723455d}" ma:internalName="TaxCatchAllLabel" ma:readOnly="true" ma:showField="CatchAllDataLabel" ma:web="cfe04652-2411-45a5-9547-ead3fa2f6516">
      <xsd:complexType>
        <xsd:complexContent>
          <xsd:extension base="dms:MultiChoiceLookup">
            <xsd:sequence>
              <xsd:element name="Value" type="dms:Lookup" maxOccurs="unbounded" minOccurs="0" nillable="true"/>
            </xsd:sequence>
          </xsd:extension>
        </xsd:complexContent>
      </xsd:complexType>
    </xsd:element>
    <xsd:element name="_dlc_DocId" ma:index="13" nillable="true" ma:displayName="Dokument-ID-värde" ma:description="Värdet för dokument-ID som tilldelats till det här objektet." ma:internalName="_dlc_DocId" ma:readOnly="true">
      <xsd:simpleType>
        <xsd:restriction base="dms:Text"/>
      </xsd:simpleType>
    </xsd:element>
    <xsd:element name="_dlc_DocIdUrl" ma:index="14"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ed2146-2e58-4bd6-b9ae-12280f4505db" elementFormDefault="qualified">
    <xsd:import namespace="http://schemas.microsoft.com/office/2006/documentManagement/types"/>
    <xsd:import namespace="http://schemas.microsoft.com/office/infopath/2007/PartnerControls"/>
    <xsd:element name="Nyckelord" ma:index="12" nillable="true" ma:displayName="Nyckelord" ma:internalName="Nyckelor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87C01A-ED35-4811-9027-D9630137FA76}">
  <ds:schemaRefs>
    <ds:schemaRef ds:uri="http://schemas.microsoft.com/sharepoint/v3/contenttype/forms"/>
  </ds:schemaRefs>
</ds:datastoreItem>
</file>

<file path=customXml/itemProps2.xml><?xml version="1.0" encoding="utf-8"?>
<ds:datastoreItem xmlns:ds="http://schemas.openxmlformats.org/officeDocument/2006/customXml" ds:itemID="{AB3202D1-755C-4894-92ED-717DC5CF00C9}">
  <ds:schemaRefs>
    <ds:schemaRef ds:uri="cfe04652-2411-45a5-9547-ead3fa2f651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a5ed2146-2e58-4bd6-b9ae-12280f4505db"/>
    <ds:schemaRef ds:uri="http://www.w3.org/XML/1998/namespace"/>
    <ds:schemaRef ds:uri="http://purl.org/dc/dcmitype/"/>
  </ds:schemaRefs>
</ds:datastoreItem>
</file>

<file path=customXml/itemProps3.xml><?xml version="1.0" encoding="utf-8"?>
<ds:datastoreItem xmlns:ds="http://schemas.openxmlformats.org/officeDocument/2006/customXml" ds:itemID="{331EFC82-B315-4AF4-9A8D-D5E988E1DFC7}">
  <ds:schemaRefs>
    <ds:schemaRef ds:uri="http://schemas.microsoft.com/sharepoint/events"/>
  </ds:schemaRefs>
</ds:datastoreItem>
</file>

<file path=customXml/itemProps4.xml><?xml version="1.0" encoding="utf-8"?>
<ds:datastoreItem xmlns:ds="http://schemas.openxmlformats.org/officeDocument/2006/customXml" ds:itemID="{7FC71ADA-C368-467C-B921-F4D5E84A1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e04652-2411-45a5-9547-ead3fa2f6516"/>
    <ds:schemaRef ds:uri="a5ed2146-2e58-4bd6-b9ae-12280f450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1</vt:i4>
      </vt:variant>
    </vt:vector>
  </HeadingPairs>
  <TitlesOfParts>
    <vt:vector size="15" baseType="lpstr">
      <vt:lpstr>9.1.2</vt:lpstr>
      <vt:lpstr>9.1.3(N)</vt:lpstr>
      <vt:lpstr>9.2.1</vt:lpstr>
      <vt:lpstr>9.2.2</vt:lpstr>
      <vt:lpstr>9.3.1</vt:lpstr>
      <vt:lpstr>9.3.2</vt:lpstr>
      <vt:lpstr>9.4.1</vt:lpstr>
      <vt:lpstr>9.4.2(N)</vt:lpstr>
      <vt:lpstr>9.4.3(N)</vt:lpstr>
      <vt:lpstr>9.5.1</vt:lpstr>
      <vt:lpstr>9.5.2</vt:lpstr>
      <vt:lpstr>9.a.1</vt:lpstr>
      <vt:lpstr>9.b.1</vt:lpstr>
      <vt:lpstr>9.c.1</vt:lpstr>
      <vt:lpstr>'9.1.3(N)'!OLE_LINK1</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Frankl Sara S-S</dc:creator>
  <cp:lastModifiedBy>Frankl Sara S-S</cp:lastModifiedBy>
  <dcterms:created xsi:type="dcterms:W3CDTF">2019-05-03T10:59:38Z</dcterms:created>
  <dcterms:modified xsi:type="dcterms:W3CDTF">2019-09-29T17:46:31Z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0x010100F03955A553BE184DB0926BB08C5F443906003B89EF547D44664494F98E0E15A51A30</vt:lpwstr>
  </property>
  <property fmtid="{D5CDD505-2E9C-101B-9397-08002B2CF9AE}" pid="3" name="_dlc_DocIdItemGuid">
    <vt:lpwstr>855a6112-5594-4519-a13c-5411490da23f</vt:lpwstr>
  </property>
  <property fmtid="{D5CDD505-2E9C-101B-9397-08002B2CF9AE}" pid="4" name="Projekt taggar">
    <vt:lpwstr>61;#Arbetsdokument|09e03f0b-53d4-4bb7-9a97-beb696464e0d</vt:lpwstr>
  </property>
</Properties>
</file>