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120" windowWidth="12120" windowHeight="9120" activeTab="0"/>
  </bookViews>
  <sheets>
    <sheet name="Blad1" sheetId="1" r:id="rId1"/>
    <sheet name="Blad2" sheetId="2" state="hidden" r:id="rId2"/>
  </sheets>
  <definedNames>
    <definedName name="_xlnm.Print_Area" localSheetId="0">'Blad1'!$B$1:$D$37</definedName>
    <definedName name="_xlnm.Print_Titles" localSheetId="1">'Blad2'!$B:$B</definedName>
  </definedNames>
  <calcPr fullCalcOnLoad="1"/>
</workbook>
</file>

<file path=xl/sharedStrings.xml><?xml version="1.0" encoding="utf-8"?>
<sst xmlns="http://schemas.openxmlformats.org/spreadsheetml/2006/main" count="990" uniqueCount="675">
  <si>
    <t>Upplands Väsby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</si>
  <si>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</si>
  <si>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</si>
  <si>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</si>
  <si>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</si>
  <si>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</si>
  <si>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</si>
  <si>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</si>
  <si>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</si>
  <si>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</si>
  <si>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</si>
  <si>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</si>
  <si>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</si>
  <si>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</si>
  <si>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</si>
  <si>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</si>
  <si>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</si>
  <si>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</si>
  <si>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</si>
  <si>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</si>
  <si>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</si>
  <si>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</si>
  <si>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</si>
  <si>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</si>
  <si>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</si>
  <si>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</si>
  <si>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</si>
  <si>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</si>
  <si>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</si>
  <si>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</si>
  <si>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</si>
  <si>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</si>
  <si>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</si>
  <si>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</si>
  <si>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</si>
  <si>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</si>
  <si>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</si>
  <si>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</si>
  <si>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</si>
  <si>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</si>
  <si>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</si>
  <si>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</si>
  <si>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</si>
  <si>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</si>
  <si>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</si>
  <si>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</si>
  <si>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</si>
  <si>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</si>
  <si>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</si>
  <si>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</si>
  <si>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</si>
  <si>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</si>
  <si>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</si>
  <si>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</si>
  <si>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</si>
  <si>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</si>
  <si>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</si>
  <si>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</si>
  <si>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</si>
  <si>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</si>
  <si>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</si>
  <si>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</si>
  <si>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</si>
  <si>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</si>
  <si>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</si>
  <si>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</si>
  <si>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</si>
  <si>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</si>
  <si>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</si>
  <si>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</si>
  <si>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</si>
  <si>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</si>
  <si>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</si>
  <si>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</si>
  <si>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</si>
  <si>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</si>
  <si>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</si>
  <si>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</si>
  <si>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</si>
  <si>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</si>
  <si>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</si>
  <si>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</si>
  <si>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</si>
  <si>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</si>
  <si>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</si>
  <si>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</si>
  <si>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</si>
  <si>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</si>
  <si>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</si>
  <si>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</si>
  <si>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</si>
  <si>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</si>
  <si>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</si>
  <si>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</si>
  <si>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</si>
  <si>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</si>
  <si>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</si>
  <si>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</si>
  <si>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</si>
  <si>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</si>
  <si>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</si>
  <si>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</si>
  <si>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</si>
  <si>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</si>
  <si>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</si>
  <si>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</si>
  <si>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</si>
  <si>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</si>
  <si>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</si>
  <si>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</si>
  <si>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</si>
  <si>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</si>
  <si>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</si>
  <si>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</si>
  <si>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</si>
  <si>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</si>
  <si>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</si>
  <si>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</si>
  <si>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</si>
  <si>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</si>
  <si>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</si>
  <si>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</si>
  <si>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</si>
  <si>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</si>
  <si>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</si>
  <si>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</si>
  <si>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</si>
  <si>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</si>
  <si>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</si>
  <si>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</si>
  <si>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</si>
  <si>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</si>
  <si>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</si>
  <si>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</si>
  <si>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</si>
  <si>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</si>
  <si>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</si>
  <si>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</si>
  <si>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</si>
  <si>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</si>
  <si>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</si>
  <si>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</si>
  <si>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</si>
  <si>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</si>
  <si>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</si>
  <si>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</si>
  <si>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</si>
  <si>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</si>
  <si>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</si>
  <si>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</si>
  <si>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</si>
  <si>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</si>
  <si>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</si>
  <si>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</si>
  <si>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</si>
  <si>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</si>
  <si>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</si>
  <si>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</si>
  <si>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</si>
  <si>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</si>
  <si>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</si>
  <si>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</si>
  <si>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</si>
  <si>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</si>
  <si>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</si>
  <si>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</si>
  <si>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</si>
  <si>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</si>
  <si>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</si>
  <si>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</si>
  <si>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</si>
  <si>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</si>
  <si>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</si>
  <si>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</si>
  <si>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</si>
  <si>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</si>
  <si>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</si>
  <si>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</si>
  <si>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</si>
  <si>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</si>
  <si>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</si>
  <si>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</si>
  <si>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</si>
  <si>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</si>
  <si>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</si>
  <si>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</si>
  <si>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</si>
  <si>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</si>
  <si>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</si>
  <si>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</si>
  <si>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</si>
  <si>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</si>
  <si>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</si>
  <si>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</si>
  <si>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</si>
  <si>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</si>
  <si>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</si>
  <si>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</si>
  <si>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</si>
  <si>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</si>
  <si>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</si>
  <si>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</si>
  <si>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</si>
  <si>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</si>
  <si>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</si>
  <si>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</si>
  <si>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</si>
  <si>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</si>
  <si>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</si>
  <si>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</si>
  <si>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</si>
  <si>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</si>
  <si>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</si>
  <si>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</si>
  <si>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</si>
  <si>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</si>
  <si>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</si>
  <si>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</si>
  <si>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</si>
  <si>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</si>
  <si>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</si>
  <si>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</si>
  <si>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</si>
  <si>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</si>
  <si>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</si>
  <si>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</si>
  <si>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</si>
  <si>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</si>
  <si>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</si>
  <si>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</si>
  <si>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</si>
  <si>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</si>
  <si>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</si>
  <si>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</si>
  <si>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</si>
  <si>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</si>
  <si>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</si>
  <si>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</si>
  <si>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</si>
  <si>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</si>
  <si>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</si>
  <si>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</si>
  <si>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</si>
  <si>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</si>
  <si>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</si>
  <si>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</si>
  <si>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</si>
  <si>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</si>
  <si>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</si>
  <si>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</si>
  <si>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</si>
  <si>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</si>
  <si>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</si>
  <si>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</si>
  <si>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</si>
  <si>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</si>
  <si>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</si>
  <si>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</si>
  <si>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</si>
  <si>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</si>
  <si>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</si>
  <si>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</si>
  <si>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</si>
  <si>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</si>
  <si>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</si>
  <si>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</si>
  <si>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</si>
  <si>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</si>
  <si>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</si>
  <si>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</si>
  <si>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</si>
  <si>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</si>
  <si>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</si>
  <si>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</si>
  <si>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</si>
  <si>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</si>
  <si>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</si>
  <si>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</si>
  <si>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</si>
  <si>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</si>
  <si>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</si>
  <si>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</si>
  <si>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</si>
  <si>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</si>
  <si>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</si>
  <si>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</si>
  <si>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</si>
  <si>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</si>
  <si>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</si>
  <si>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</si>
  <si>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</si>
  <si>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</si>
  <si>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</si>
  <si>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</si>
  <si>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</si>
  <si>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</si>
  <si>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</si>
  <si>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</si>
  <si>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</si>
  <si>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</si>
  <si>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</si>
  <si>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</si>
  <si>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</si>
  <si>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</si>
  <si>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</si>
  <si>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</si>
  <si>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</si>
  <si>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</si>
  <si>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</si>
  <si>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</si>
  <si>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</si>
  <si>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</si>
  <si>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</si>
  <si>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</si>
  <si>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</si>
  <si>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</si>
  <si>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</si>
  <si>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</si>
  <si>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</si>
  <si>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</si>
  <si>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</si>
  <si>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</si>
  <si>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</si>
  <si>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</si>
  <si>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</si>
  <si>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</si>
  <si>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</si>
  <si>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</si>
  <si>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</si>
  <si>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</si>
  <si>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</si>
  <si>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</si>
  <si>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</si>
  <si>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</si>
  <si>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</si>
  <si>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</si>
  <si>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</si>
  <si>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</si>
  <si>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</si>
  <si>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</si>
  <si>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</si>
  <si>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</si>
  <si>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</si>
  <si>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</si>
  <si>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</si>
  <si>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</si>
  <si>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</si>
  <si>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</si>
  <si>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</si>
  <si>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</si>
  <si>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</si>
  <si>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</si>
  <si>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</si>
  <si>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</si>
  <si>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</si>
  <si>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</si>
  <si>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</si>
  <si>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</si>
  <si>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</si>
  <si>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</si>
  <si>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</si>
  <si>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</si>
  <si>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</si>
  <si>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</si>
  <si>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</si>
  <si>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</si>
  <si>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</si>
  <si>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</si>
  <si>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</si>
  <si>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</si>
  <si>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</si>
  <si>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</si>
  <si>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</si>
  <si>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</si>
  <si>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</si>
  <si>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</si>
  <si>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</si>
  <si>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</si>
  <si>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</si>
  <si>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</si>
  <si>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</si>
  <si>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</si>
  <si>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</si>
  <si>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</si>
  <si>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</si>
  <si>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</si>
  <si>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</si>
  <si>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</si>
  <si>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</si>
  <si>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</si>
  <si>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</si>
  <si>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</si>
  <si>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</si>
  <si>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</si>
  <si>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</si>
  <si>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</si>
  <si>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</si>
  <si>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</si>
  <si>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</si>
  <si>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</si>
  <si>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</si>
  <si>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</si>
  <si>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</si>
  <si>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</si>
  <si>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</si>
  <si>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</si>
  <si>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</si>
  <si>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</si>
  <si>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</si>
  <si>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</si>
  <si>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</si>
  <si>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</si>
  <si>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</si>
  <si>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</si>
  <si>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</si>
  <si>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</si>
  <si>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</si>
  <si>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</si>
  <si>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</si>
  <si>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</si>
  <si>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</si>
  <si>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</si>
  <si>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</si>
  <si>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</si>
  <si>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</si>
  <si>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</si>
  <si>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</si>
  <si>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</si>
  <si>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</si>
  <si>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</si>
  <si>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</si>
  <si>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</si>
  <si>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</si>
  <si>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</si>
  <si>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</si>
  <si>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</si>
  <si>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</si>
  <si>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</si>
  <si>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</si>
  <si>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</si>
  <si>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</si>
  <si>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</si>
  <si>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</si>
  <si>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</si>
  <si>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</si>
  <si>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</si>
  <si>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</si>
  <si>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</si>
  <si>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</si>
  <si>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</si>
  <si>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</si>
  <si>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</si>
  <si>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</si>
  <si>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</si>
  <si>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</si>
  <si>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</si>
  <si>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</si>
  <si>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</si>
  <si>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</si>
  <si>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</si>
  <si>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</si>
  <si>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</si>
  <si>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</si>
  <si>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</si>
  <si>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</si>
  <si>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</si>
  <si>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</si>
  <si>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</si>
  <si>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</si>
  <si>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</si>
  <si>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</si>
  <si>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</si>
  <si>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</si>
  <si>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</si>
  <si>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</si>
  <si>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</si>
  <si>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</si>
  <si>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</si>
  <si>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</si>
  <si>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</si>
  <si>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</si>
  <si>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</si>
  <si>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</si>
  <si>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</si>
  <si>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</si>
  <si>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</si>
  <si>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</si>
  <si>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</si>
  <si>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</si>
  <si>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</si>
  <si>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</si>
  <si>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</si>
  <si>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</si>
  <si>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</si>
  <si>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</si>
  <si>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</si>
  <si>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</si>
  <si>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</si>
  <si>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</si>
  <si>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</si>
  <si>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</si>
  <si>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</si>
  <si>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</si>
  <si>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</si>
  <si>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</si>
  <si>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</si>
  <si>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</si>
  <si>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</si>
  <si>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</si>
  <si>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</si>
  <si>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</si>
  <si>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</si>
  <si>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</si>
  <si>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</si>
  <si>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</si>
  <si>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</si>
  <si>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</si>
  <si>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</si>
  <si>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</si>
  <si>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</si>
  <si>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</si>
  <si>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</si>
  <si>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</si>
  <si>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</si>
  <si>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</si>
  <si>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</si>
  <si>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</si>
  <si>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</si>
  <si>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</si>
  <si>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</si>
  <si>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</si>
  <si>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</si>
  <si>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</si>
  <si>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</si>
  <si>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</si>
  <si>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</si>
  <si>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</si>
  <si>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</si>
  <si>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</si>
  <si>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</si>
  <si>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</si>
  <si>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</si>
  <si>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</si>
  <si>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</si>
  <si>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</si>
  <si>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</si>
  <si>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</si>
  <si>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</si>
  <si>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</si>
  <si>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</si>
  <si>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</si>
  <si>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</si>
  <si>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</si>
  <si>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</si>
  <si>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</si>
  <si>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</si>
  <si>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</si>
  <si>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</si>
  <si>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</si>
  <si>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</si>
  <si>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</si>
  <si>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</si>
  <si>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</si>
  <si>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</si>
  <si>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</si>
  <si>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</si>
  <si>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</si>
  <si>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</si>
  <si>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</si>
  <si>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</si>
  <si>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</si>
  <si>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</si>
  <si>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</si>
  <si>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</si>
  <si>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</si>
  <si>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</si>
  <si>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</si>
  <si>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</si>
  <si>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Namn</t>
  </si>
  <si>
    <t>Ange kommun:</t>
  </si>
  <si>
    <t>0331</t>
  </si>
  <si>
    <t>Malung-Sälen</t>
  </si>
  <si>
    <t>Malung</t>
  </si>
  <si>
    <t>Beskattnings-</t>
  </si>
  <si>
    <t>Antal inkomst-</t>
  </si>
  <si>
    <t>Kommunal</t>
  </si>
  <si>
    <t>Statlig skatt</t>
  </si>
  <si>
    <t>Statlig</t>
  </si>
  <si>
    <t>Allmän pensions-</t>
  </si>
  <si>
    <t>Begravnings-</t>
  </si>
  <si>
    <t>Avgift till</t>
  </si>
  <si>
    <t>Övriga</t>
  </si>
  <si>
    <t>Summa skatter</t>
  </si>
  <si>
    <t>Skatte-</t>
  </si>
  <si>
    <t>Slutlig skatt,</t>
  </si>
  <si>
    <t>bar förvärvs-</t>
  </si>
  <si>
    <t>tagare med be-</t>
  </si>
  <si>
    <t>inkomst-</t>
  </si>
  <si>
    <t>på förvärvs-</t>
  </si>
  <si>
    <t>tagare som</t>
  </si>
  <si>
    <t>tagare med skatt</t>
  </si>
  <si>
    <t>på inkomst</t>
  </si>
  <si>
    <t>fastighets-</t>
  </si>
  <si>
    <t>avgift på inkomst</t>
  </si>
  <si>
    <t>avgift</t>
  </si>
  <si>
    <t>Svenska</t>
  </si>
  <si>
    <t>skatter och</t>
  </si>
  <si>
    <r>
      <t>och avgifter (</t>
    </r>
    <r>
      <rPr>
        <b/>
        <sz val="10"/>
        <color indexed="8"/>
        <rFont val="Arial"/>
        <family val="2"/>
      </rPr>
      <t>före</t>
    </r>
  </si>
  <si>
    <t>reduktion</t>
  </si>
  <si>
    <t>reduktion,</t>
  </si>
  <si>
    <t>summa skatter</t>
  </si>
  <si>
    <t>inkomst</t>
  </si>
  <si>
    <t>skattningsbar</t>
  </si>
  <si>
    <t>skatt</t>
  </si>
  <si>
    <t>betalar statlig</t>
  </si>
  <si>
    <t>på inkomst över</t>
  </si>
  <si>
    <t>av kapital</t>
  </si>
  <si>
    <t>av anställning</t>
  </si>
  <si>
    <t>av annat förvärvs-</t>
  </si>
  <si>
    <t>kyrkan</t>
  </si>
  <si>
    <t>avgifter</t>
  </si>
  <si>
    <t>skattereduktion)</t>
  </si>
  <si>
    <t>för fastig-</t>
  </si>
  <si>
    <t>för sjö-</t>
  </si>
  <si>
    <t>för allmän</t>
  </si>
  <si>
    <t>för arbets-</t>
  </si>
  <si>
    <t>för under-</t>
  </si>
  <si>
    <t>för hus-</t>
  </si>
  <si>
    <t>totalt</t>
  </si>
  <si>
    <r>
      <t>och avgifter (</t>
    </r>
    <r>
      <rPr>
        <b/>
        <sz val="10"/>
        <color indexed="8"/>
        <rFont val="Arial"/>
        <family val="2"/>
      </rPr>
      <t>efter</t>
    </r>
  </si>
  <si>
    <t>förvärvsinkomst</t>
  </si>
  <si>
    <t>inkomstskatt</t>
  </si>
  <si>
    <t>övre skiktgräns</t>
  </si>
  <si>
    <t>arbete</t>
  </si>
  <si>
    <t>hetsavgift</t>
  </si>
  <si>
    <t>pensions-</t>
  </si>
  <si>
    <t>inkomster</t>
  </si>
  <si>
    <t>skott av</t>
  </si>
  <si>
    <t>hålls-</t>
  </si>
  <si>
    <t>större än noll kr</t>
  </si>
  <si>
    <t>kapital</t>
  </si>
  <si>
    <t>Debiterade skatter och avgifter enligt taxeringen 2009, fysiska personer, belopp i kronor, kommunvis</t>
  </si>
  <si>
    <t>Kommunal inkomstskatt (till kommun och landsting)</t>
  </si>
  <si>
    <t>Statlig skatt på förvärvsinkomst</t>
  </si>
  <si>
    <t>Statlig skatt på inkomst av kapital</t>
  </si>
  <si>
    <t>Statlig fastighetsskatt</t>
  </si>
  <si>
    <t>Kommunal fastighetsavgift</t>
  </si>
  <si>
    <t>Allmän pensionsavgift på inkomst av anställning</t>
  </si>
  <si>
    <t>Allmän pensionsavgift på inkomst av annat förvärvsarbete</t>
  </si>
  <si>
    <t>Begravningsavgift</t>
  </si>
  <si>
    <t>Avgift till Svenska kyrkan</t>
  </si>
  <si>
    <t>Skattereduktion för fastighetsavgift</t>
  </si>
  <si>
    <t>Skattereduktion för sjöinkomst</t>
  </si>
  <si>
    <t>Skattereduktion för allmän pensionsavgift</t>
  </si>
  <si>
    <t>Skattereduktion för underskott av kapital</t>
  </si>
  <si>
    <t>Skattereduktion för arbetsinkomster ("jobbskatteavdrag")</t>
  </si>
  <si>
    <r>
      <t>Antal inkomsttagare som betalar statlig inkomstskatt</t>
    </r>
    <r>
      <rPr>
        <vertAlign val="superscript"/>
        <sz val="10"/>
        <rFont val="Arial"/>
        <family val="2"/>
      </rPr>
      <t>1</t>
    </r>
  </si>
  <si>
    <r>
      <t>Antal inkomsttagare med skatt på inkomst över övre skiktgräns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</si>
  <si>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Övriga skatter och avgifter</t>
    </r>
    <r>
      <rPr>
        <vertAlign val="superscript"/>
        <sz val="10"/>
        <rFont val="Arial"/>
        <family val="2"/>
      </rPr>
      <t>3</t>
    </r>
  </si>
  <si>
    <t>3) I "Övriga skatter och avgifter" ingår företagares egenavgifter, avkastningsskatt, löne-</t>
  </si>
  <si>
    <t>1) Statlig inkomstskatt betalas med 20 procent på den del av den beskattningsbara förvärvs-</t>
  </si>
  <si>
    <t>kronor.</t>
  </si>
  <si>
    <t>fysiska personer</t>
  </si>
  <si>
    <t>Beskattningsbar förvärvsinkomst, tkr</t>
  </si>
  <si>
    <t>Summa skatter och avgifter före skattereduktion, tkr</t>
  </si>
  <si>
    <t>Skattereduktion, totalt, tkr</t>
  </si>
  <si>
    <t>Slutlig skatt, summa skatter och avgifter efter skattereduktion, tkr</t>
  </si>
  <si>
    <t>Summa debiterade skatter och avgifter, tkr:</t>
  </si>
  <si>
    <t>Antal inkomsttagare med beskattn.bar förvärvsink större än noll kronor</t>
  </si>
  <si>
    <t>skatter, allmän löneavgift, avgifter till andra trossamfund än Svenska kyrkan m.m.</t>
  </si>
  <si>
    <t>Debiterade skatter och avgifter m.m. enligt taxeringen 2010,</t>
  </si>
  <si>
    <t>Skattereduktion för husarbete</t>
  </si>
  <si>
    <t>inkomsten som vid taxeringen 2010 avseende inkomsterna 2009 översteg 367 600 kronor.</t>
  </si>
  <si>
    <t>2) Vid en beskattningsbar förvärvsinkomst som är högre än 526 200 kronor betalas statlig</t>
  </si>
  <si>
    <t>inkomstskatt ("värnskatt") med ytterligare fem procent på den del som överstiger 526 200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</si>
</sst>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0000"/>
    <numFmt numFmtId="166" formatCode="0000"/>
    <numFmt numFmtId="167" formatCode="0.000"/>
    <numFmt numFmtId="168" formatCode="#,##0.0000"/>
    <numFmt numFmtId="169" formatCode="#,##0.000"/>
    <numFmt numFmtId="170" formatCode="#,##0_ ;\-#,##0\ "/>
    <numFmt numFmtId="171" formatCode="#,##0.0"/>
    <numFmt numFmtId="172" formatCode="0.000000000"/>
    <numFmt numFmtId="173" formatCode="0.0000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49" fillId="0" borderId="11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50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352425</xdr:colOff>
      <xdr:row>4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23900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44"/>
  <sheetViews>
    <sheetView showGridLines="0" tabSelected="1" zoomScalePageLayoutView="0" workbookViewId="0" topLeftCell="A7">
      <selection activeCell="D1" sqref="D1"/>
    </sheetView>
  </sheetViews>
  <sheetFormatPr defaultColWidth="0" defaultRowHeight="12.75" zeroHeight="1"/>
  <cols>
    <col min="1" max="1" width="3.8515625" style="2" customWidth="1"/>
    <col min="2" max="2" width="59.7109375" style="2" customWidth="1"/>
    <col min="3" max="3" width="20.7109375" style="3" customWidth="1"/>
    <col min="4" max="4" width="10.7109375" style="2" customWidth="1"/>
    <col min="5" max="16384" width="53.28125" style="2" hidden="1" customWidth="1"/>
  </cols>
  <sheetData>
    <row r="1" spans="2:3" ht="18" customHeight="1">
      <c r="B1" s="18" t="s">
        <v>670</v>
      </c>
      <c r="C1" s="8"/>
    </row>
    <row r="2" spans="1:3" ht="18" customHeight="1">
      <c r="A2" s="6"/>
      <c r="B2" s="18" t="s">
        <v>662</v>
      </c>
      <c r="C2" s="9"/>
    </row>
    <row r="3" spans="1:3" ht="21" customHeight="1">
      <c r="A3" s="6"/>
      <c r="B3" s="10"/>
      <c r="C3" s="17" t="s">
        <v>579</v>
      </c>
    </row>
    <row r="4" spans="1:3" ht="12.75" customHeight="1">
      <c r="A4" s="6"/>
      <c r="B4" s="10"/>
      <c r="C4" s="13" t="s">
        <v>289</v>
      </c>
    </row>
    <row r="5" spans="1:3" ht="18" customHeight="1">
      <c r="A5" s="6"/>
      <c r="B5" s="42"/>
      <c r="C5" s="11"/>
    </row>
    <row r="6" spans="1:3" ht="12.75" customHeight="1">
      <c r="A6" s="6"/>
      <c r="B6" s="12" t="s">
        <v>663</v>
      </c>
      <c r="C6" s="11">
        <f>VLOOKUP($C$4,Blad2!$B$11:$AJ$300,2,0)/1000</f>
        <v>4639290.2</v>
      </c>
    </row>
    <row r="7" spans="1:3" ht="12.75" customHeight="1">
      <c r="A7" s="6"/>
      <c r="B7" s="10" t="s">
        <v>668</v>
      </c>
      <c r="C7" s="11">
        <f>VLOOKUP($C$4,Blad2!$B$11:$AJ$300,3,0)</f>
        <v>19717</v>
      </c>
    </row>
    <row r="8" spans="1:3" ht="21" customHeight="1">
      <c r="A8" s="6"/>
      <c r="B8" s="12" t="s">
        <v>667</v>
      </c>
      <c r="C8" s="11"/>
    </row>
    <row r="9" spans="1:3" s="1" customFormat="1" ht="15" customHeight="1">
      <c r="A9" s="7"/>
      <c r="B9" s="10" t="s">
        <v>642</v>
      </c>
      <c r="C9" s="11">
        <f>VLOOKUP($C$4,Blad2!$B$11:$AJ$300,4,0)/1000</f>
        <v>1519346.927</v>
      </c>
    </row>
    <row r="10" spans="1:4" ht="18" customHeight="1">
      <c r="A10" s="6"/>
      <c r="B10" s="10" t="s">
        <v>643</v>
      </c>
      <c r="C10" s="11">
        <f>VLOOKUP($C$4,Blad2!$B$11:$AJ$300,5,0)/1000</f>
        <v>72646.439</v>
      </c>
      <c r="D10"/>
    </row>
    <row r="11" spans="1:4" ht="15" customHeight="1">
      <c r="A11" s="6"/>
      <c r="B11" s="10" t="s">
        <v>656</v>
      </c>
      <c r="C11" s="11">
        <f>VLOOKUP($C$4,Blad2!$B$11:$AJ$300,6,0)</f>
        <v>2703</v>
      </c>
      <c r="D11"/>
    </row>
    <row r="12" spans="1:4" ht="15" customHeight="1">
      <c r="A12" s="6"/>
      <c r="B12" s="10" t="s">
        <v>657</v>
      </c>
      <c r="C12" s="11">
        <f>VLOOKUP($C$4,Blad2!$B$11:$AJ$300,7,0)</f>
        <v>670</v>
      </c>
      <c r="D12"/>
    </row>
    <row r="13" spans="1:3" ht="21" customHeight="1">
      <c r="A13" s="6"/>
      <c r="B13" s="19" t="s">
        <v>644</v>
      </c>
      <c r="C13" s="11">
        <f>VLOOKUP($C$4,Blad2!$B$11:$AJ$300,8,0)/1000</f>
        <v>71653.107</v>
      </c>
    </row>
    <row r="14" spans="1:3" ht="21" customHeight="1">
      <c r="A14" s="6"/>
      <c r="B14" s="19" t="s">
        <v>645</v>
      </c>
      <c r="C14" s="11">
        <f>VLOOKUP($C$4,Blad2!$B$11:$AJ$300,9,0)/1000</f>
        <v>2036.101</v>
      </c>
    </row>
    <row r="15" spans="1:3" ht="12.75" customHeight="1">
      <c r="A15" s="6"/>
      <c r="B15" s="10" t="s">
        <v>646</v>
      </c>
      <c r="C15" s="11">
        <f>VLOOKUP($C$4,Blad2!$B$11:$AJ$300,10,0)/1000</f>
        <v>42160.797</v>
      </c>
    </row>
    <row r="16" spans="1:3" ht="21" customHeight="1">
      <c r="A16" s="6"/>
      <c r="B16" s="10" t="s">
        <v>647</v>
      </c>
      <c r="C16" s="11">
        <f>VLOOKUP($C$4,Blad2!$B$11:$AJ$300,11,0)/1000</f>
        <v>261484.1</v>
      </c>
    </row>
    <row r="17" spans="1:3" ht="12.75" customHeight="1">
      <c r="A17" s="6"/>
      <c r="B17" s="10" t="s">
        <v>648</v>
      </c>
      <c r="C17" s="11">
        <f>VLOOKUP($C$4,Blad2!$B$11:$AJ$300,12,0)/1000</f>
        <v>7434.2</v>
      </c>
    </row>
    <row r="18" spans="1:3" ht="21" customHeight="1">
      <c r="A18" s="6"/>
      <c r="B18" s="19" t="s">
        <v>649</v>
      </c>
      <c r="C18" s="11">
        <f>VLOOKUP($C$4,Blad2!$B$11:$AJ$300,13,0)/1000</f>
        <v>10875.458</v>
      </c>
    </row>
    <row r="19" spans="1:3" ht="12.75" customHeight="1">
      <c r="A19" s="6"/>
      <c r="B19" s="15" t="s">
        <v>650</v>
      </c>
      <c r="C19" s="11">
        <f>VLOOKUP($C$4,Blad2!$B$11:$AJ$300,14,0)/1000</f>
        <v>33752.602</v>
      </c>
    </row>
    <row r="20" spans="1:3" ht="21" customHeight="1">
      <c r="A20" s="6"/>
      <c r="B20" s="16" t="s">
        <v>658</v>
      </c>
      <c r="C20" s="11">
        <f>VLOOKUP($C$4,Blad2!$B$11:$AJ$300,15,0)/1000</f>
        <v>40251.885</v>
      </c>
    </row>
    <row r="21" spans="1:3" ht="21" customHeight="1">
      <c r="A21" s="6"/>
      <c r="B21" s="45" t="s">
        <v>664</v>
      </c>
      <c r="C21" s="11">
        <f>VLOOKUP($C$4,Blad2!$B$11:$AJ$300,16,0)/1000</f>
        <v>2061641.616</v>
      </c>
    </row>
    <row r="22" spans="1:3" ht="21" customHeight="1">
      <c r="A22" s="6"/>
      <c r="B22" s="15" t="s">
        <v>651</v>
      </c>
      <c r="C22" s="11">
        <f>VLOOKUP($C$4,Blad2!$B$11:$AJ$300,17,0)/1000</f>
        <v>572.251</v>
      </c>
    </row>
    <row r="23" spans="2:3" s="14" customFormat="1" ht="12.75" customHeight="1">
      <c r="B23" s="15" t="s">
        <v>652</v>
      </c>
      <c r="C23" s="11">
        <f>VLOOKUP($C$4,Blad2!$B$11:$AJ$300,18,0)/1000</f>
        <v>303.913</v>
      </c>
    </row>
    <row r="24" spans="2:3" s="14" customFormat="1" ht="12.75" customHeight="1">
      <c r="B24" s="15" t="s">
        <v>653</v>
      </c>
      <c r="C24" s="11">
        <f>VLOOKUP($C$4,Blad2!$B$11:$AJ$300,19,0)/1000</f>
        <v>268845.191</v>
      </c>
    </row>
    <row r="25" spans="2:4" ht="12.75" customHeight="1">
      <c r="B25" s="15" t="s">
        <v>655</v>
      </c>
      <c r="C25" s="11">
        <f>VLOOKUP($C$4,Blad2!$B$11:$AJ$300,20,0)/1000</f>
        <v>206649.854</v>
      </c>
      <c r="D25" s="14"/>
    </row>
    <row r="26" spans="2:4" ht="12.75" customHeight="1">
      <c r="B26" s="15" t="s">
        <v>654</v>
      </c>
      <c r="C26" s="11">
        <f>VLOOKUP($C$4,Blad2!$B$11:$AJ$300,21,0)/1000</f>
        <v>74708.925</v>
      </c>
      <c r="D26" s="14"/>
    </row>
    <row r="27" spans="2:4" ht="12.75" customHeight="1">
      <c r="B27" s="16" t="s">
        <v>671</v>
      </c>
      <c r="C27" s="11">
        <f>VLOOKUP($C$4,Blad2!$B$11:$AJ$300,22,0)/1000</f>
        <v>25407.51</v>
      </c>
      <c r="D27" s="14"/>
    </row>
    <row r="28" spans="2:4" ht="18" customHeight="1">
      <c r="B28" s="20" t="s">
        <v>665</v>
      </c>
      <c r="C28" s="11">
        <f>VLOOKUP($C$4,Blad2!$B$11:$AJ$300,23,0)/1000</f>
        <v>576487.644</v>
      </c>
      <c r="D28" s="14"/>
    </row>
    <row r="29" spans="2:4" ht="24" customHeight="1">
      <c r="B29" s="46" t="s">
        <v>666</v>
      </c>
      <c r="C29" s="11">
        <f>VLOOKUP($C$4,Blad2!$B$11:$AJ$300,24,0)/1000</f>
        <v>1485153.972</v>
      </c>
      <c r="D29" s="14"/>
    </row>
    <row r="30" spans="2:4" ht="3" customHeight="1">
      <c r="B30" s="31"/>
      <c r="C30" s="32"/>
      <c r="D30" s="14"/>
    </row>
    <row r="31" spans="2:4" ht="18" customHeight="1">
      <c r="B31" s="16" t="s">
        <v>660</v>
      </c>
      <c r="C31" s="44"/>
      <c r="D31" s="14"/>
    </row>
    <row r="32" spans="2:4" ht="12.75" customHeight="1">
      <c r="B32" s="16" t="s">
        <v>672</v>
      </c>
      <c r="C32" s="44"/>
      <c r="D32" s="14"/>
    </row>
    <row r="33" spans="2:4" ht="18" customHeight="1">
      <c r="B33" s="16" t="s">
        <v>673</v>
      </c>
      <c r="C33" s="44"/>
      <c r="D33" s="14"/>
    </row>
    <row r="34" spans="2:4" ht="12.75" customHeight="1">
      <c r="B34" s="16" t="s">
        <v>674</v>
      </c>
      <c r="C34" s="44"/>
      <c r="D34" s="14"/>
    </row>
    <row r="35" spans="2:4" ht="12.75" customHeight="1">
      <c r="B35" s="16" t="s">
        <v>661</v>
      </c>
      <c r="C35" s="44"/>
      <c r="D35" s="14"/>
    </row>
    <row r="36" ht="18" customHeight="1">
      <c r="B36" s="14" t="s">
        <v>659</v>
      </c>
    </row>
    <row r="37" ht="12.75" customHeight="1">
      <c r="B37" s="14" t="s">
        <v>669</v>
      </c>
    </row>
    <row r="38" ht="15"/>
    <row r="39" ht="15"/>
    <row r="40" ht="15"/>
    <row r="41" ht="15"/>
    <row r="42" ht="15"/>
    <row r="43" ht="15">
      <c r="B43" s="4"/>
    </row>
    <row r="44" ht="15">
      <c r="B44" s="4"/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</sheetData>
  <sheetProtection/>
  <conditionalFormatting sqref="C6:C9">
    <cfRule type="cellIs" priority="1" dxfId="1" operator="lessThan" stopIfTrue="1">
      <formula>0</formula>
    </cfRule>
  </conditionalFormatting>
  <conditionalFormatting sqref="C24:C29">
    <cfRule type="cellIs" priority="2" dxfId="0" operator="lessThan" stopIfTrue="1">
      <formula>0</formula>
    </cfRule>
  </conditionalFormatting>
  <printOptions/>
  <pageMargins left="0.7086614173228347" right="0.1968503937007874" top="1.5748031496062993" bottom="0.7086614173228347" header="0.3937007874015748" footer="0.5118110236220472"/>
  <pageSetup horizontalDpi="600" verticalDpi="600" orientation="portrait" paperSize="9" r:id="rId2"/>
  <headerFooter alignWithMargins="0">
    <oddHeader>&amp;LStatistiska centralbyrån
Offentlig ekonomi&amp;CDecember 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A300"/>
  <sheetViews>
    <sheetView zoomScalePageLayoutView="0" workbookViewId="0" topLeftCell="A1">
      <selection activeCell="AA11" sqref="AA11:AA300"/>
    </sheetView>
  </sheetViews>
  <sheetFormatPr defaultColWidth="9.140625" defaultRowHeight="12.75"/>
  <cols>
    <col min="1" max="1" width="5.00390625" style="0" bestFit="1" customWidth="1"/>
    <col min="2" max="2" width="14.7109375" style="0" bestFit="1" customWidth="1"/>
    <col min="3" max="3" width="14.8515625" style="0" bestFit="1" customWidth="1"/>
    <col min="4" max="4" width="14.00390625" style="0" bestFit="1" customWidth="1"/>
    <col min="5" max="5" width="13.8515625" style="0" bestFit="1" customWidth="1"/>
    <col min="6" max="6" width="12.7109375" style="0" bestFit="1" customWidth="1"/>
    <col min="7" max="7" width="13.140625" style="0" bestFit="1" customWidth="1"/>
    <col min="8" max="8" width="15.140625" style="0" bestFit="1" customWidth="1"/>
    <col min="9" max="9" width="12.7109375" style="0" bestFit="1" customWidth="1"/>
    <col min="10" max="10" width="10.140625" style="0" bestFit="1" customWidth="1"/>
    <col min="11" max="11" width="11.140625" style="0" bestFit="1" customWidth="1"/>
    <col min="12" max="13" width="15.421875" style="0" bestFit="1" customWidth="1"/>
    <col min="14" max="14" width="11.57421875" style="0" bestFit="1" customWidth="1"/>
    <col min="15" max="15" width="11.140625" style="0" bestFit="1" customWidth="1"/>
    <col min="16" max="16" width="12.7109375" style="0" bestFit="1" customWidth="1"/>
    <col min="17" max="17" width="15.140625" style="0" bestFit="1" customWidth="1"/>
    <col min="18" max="18" width="9.140625" style="0" bestFit="1" customWidth="1"/>
    <col min="19" max="19" width="10.140625" style="0" bestFit="1" customWidth="1"/>
    <col min="20" max="22" width="12.7109375" style="0" bestFit="1" customWidth="1"/>
    <col min="23" max="23" width="10.140625" style="0" bestFit="1" customWidth="1"/>
    <col min="24" max="24" width="13.8515625" style="0" bestFit="1" customWidth="1"/>
    <col min="25" max="25" width="15.7109375" style="0" bestFit="1" customWidth="1"/>
    <col min="26" max="26" width="17.57421875" style="0" bestFit="1" customWidth="1"/>
    <col min="27" max="27" width="10.00390625" style="0" bestFit="1" customWidth="1"/>
    <col min="28" max="28" width="9.8515625" style="0" bestFit="1" customWidth="1"/>
    <col min="29" max="29" width="9.7109375" style="0" bestFit="1" customWidth="1"/>
    <col min="30" max="30" width="9.00390625" style="0" bestFit="1" customWidth="1"/>
    <col min="31" max="31" width="12.00390625" style="0" bestFit="1" customWidth="1"/>
    <col min="32" max="32" width="11.8515625" style="0" bestFit="1" customWidth="1"/>
    <col min="33" max="34" width="7.8515625" style="0" bestFit="1" customWidth="1"/>
  </cols>
  <sheetData>
    <row r="1" ht="15.75">
      <c r="A1" s="41" t="s">
        <v>641</v>
      </c>
    </row>
    <row r="2" spans="1:26" ht="12.75">
      <c r="A2" s="39"/>
      <c r="B2" s="40" t="s">
        <v>578</v>
      </c>
      <c r="C2" s="35" t="s">
        <v>583</v>
      </c>
      <c r="D2" s="35" t="s">
        <v>584</v>
      </c>
      <c r="E2" s="35" t="s">
        <v>585</v>
      </c>
      <c r="F2" s="35" t="s">
        <v>586</v>
      </c>
      <c r="G2" s="35" t="s">
        <v>584</v>
      </c>
      <c r="H2" s="35" t="s">
        <v>584</v>
      </c>
      <c r="I2" s="35" t="s">
        <v>586</v>
      </c>
      <c r="J2" s="35" t="s">
        <v>587</v>
      </c>
      <c r="K2" s="35" t="s">
        <v>585</v>
      </c>
      <c r="L2" s="35" t="s">
        <v>588</v>
      </c>
      <c r="M2" s="35" t="s">
        <v>588</v>
      </c>
      <c r="N2" s="35" t="s">
        <v>589</v>
      </c>
      <c r="O2" s="35" t="s">
        <v>590</v>
      </c>
      <c r="P2" s="35" t="s">
        <v>591</v>
      </c>
      <c r="Q2" s="35" t="s">
        <v>592</v>
      </c>
      <c r="R2" s="35" t="s">
        <v>593</v>
      </c>
      <c r="S2" s="35" t="s">
        <v>593</v>
      </c>
      <c r="T2" s="35" t="s">
        <v>593</v>
      </c>
      <c r="U2" s="35" t="s">
        <v>593</v>
      </c>
      <c r="V2" s="35" t="s">
        <v>593</v>
      </c>
      <c r="W2" s="35" t="s">
        <v>593</v>
      </c>
      <c r="X2" s="35" t="s">
        <v>593</v>
      </c>
      <c r="Y2" s="35" t="s">
        <v>594</v>
      </c>
      <c r="Z2" s="27"/>
    </row>
    <row r="3" spans="2:26" ht="12.75">
      <c r="B3" s="21"/>
      <c r="C3" s="36" t="s">
        <v>595</v>
      </c>
      <c r="D3" s="36" t="s">
        <v>596</v>
      </c>
      <c r="E3" s="36" t="s">
        <v>597</v>
      </c>
      <c r="F3" s="36" t="s">
        <v>598</v>
      </c>
      <c r="G3" s="36" t="s">
        <v>599</v>
      </c>
      <c r="H3" s="36" t="s">
        <v>600</v>
      </c>
      <c r="I3" s="36" t="s">
        <v>601</v>
      </c>
      <c r="J3" s="36" t="s">
        <v>602</v>
      </c>
      <c r="K3" s="36" t="s">
        <v>602</v>
      </c>
      <c r="L3" s="36" t="s">
        <v>603</v>
      </c>
      <c r="M3" s="36" t="s">
        <v>603</v>
      </c>
      <c r="N3" s="36" t="s">
        <v>604</v>
      </c>
      <c r="O3" s="36" t="s">
        <v>605</v>
      </c>
      <c r="P3" s="36" t="s">
        <v>606</v>
      </c>
      <c r="Q3" s="36" t="s">
        <v>607</v>
      </c>
      <c r="R3" s="36" t="s">
        <v>608</v>
      </c>
      <c r="S3" s="36" t="s">
        <v>608</v>
      </c>
      <c r="T3" s="36" t="s">
        <v>608</v>
      </c>
      <c r="U3" s="36" t="s">
        <v>608</v>
      </c>
      <c r="V3" s="36" t="s">
        <v>608</v>
      </c>
      <c r="W3" s="36" t="s">
        <v>608</v>
      </c>
      <c r="X3" s="36" t="s">
        <v>609</v>
      </c>
      <c r="Y3" s="36" t="s">
        <v>610</v>
      </c>
      <c r="Z3" s="27"/>
    </row>
    <row r="4" spans="2:26" ht="12.75">
      <c r="B4" s="21"/>
      <c r="C4" s="36" t="s">
        <v>611</v>
      </c>
      <c r="D4" s="36" t="s">
        <v>612</v>
      </c>
      <c r="E4" s="36" t="s">
        <v>613</v>
      </c>
      <c r="F4" s="36" t="s">
        <v>611</v>
      </c>
      <c r="G4" s="36" t="s">
        <v>614</v>
      </c>
      <c r="H4" s="36" t="s">
        <v>615</v>
      </c>
      <c r="I4" s="36" t="s">
        <v>616</v>
      </c>
      <c r="J4" s="36" t="s">
        <v>613</v>
      </c>
      <c r="K4" s="36" t="s">
        <v>604</v>
      </c>
      <c r="L4" s="36" t="s">
        <v>617</v>
      </c>
      <c r="M4" s="36" t="s">
        <v>618</v>
      </c>
      <c r="N4" s="36"/>
      <c r="O4" s="36" t="s">
        <v>619</v>
      </c>
      <c r="P4" s="36" t="s">
        <v>620</v>
      </c>
      <c r="Q4" s="36" t="s">
        <v>621</v>
      </c>
      <c r="R4" s="36" t="s">
        <v>622</v>
      </c>
      <c r="S4" s="36" t="s">
        <v>623</v>
      </c>
      <c r="T4" s="36" t="s">
        <v>624</v>
      </c>
      <c r="U4" s="36" t="s">
        <v>625</v>
      </c>
      <c r="V4" s="36" t="s">
        <v>626</v>
      </c>
      <c r="W4" s="36" t="s">
        <v>627</v>
      </c>
      <c r="X4" s="36" t="s">
        <v>628</v>
      </c>
      <c r="Y4" s="36" t="s">
        <v>629</v>
      </c>
      <c r="Z4" s="27"/>
    </row>
    <row r="5" spans="2:26" ht="12.75">
      <c r="B5" s="21"/>
      <c r="C5" s="36"/>
      <c r="D5" s="36" t="s">
        <v>630</v>
      </c>
      <c r="E5" s="36"/>
      <c r="F5" s="36"/>
      <c r="G5" s="36" t="s">
        <v>631</v>
      </c>
      <c r="H5" s="36" t="s">
        <v>632</v>
      </c>
      <c r="I5" s="36"/>
      <c r="J5" s="36"/>
      <c r="K5" s="36"/>
      <c r="L5" s="36"/>
      <c r="M5" s="36" t="s">
        <v>633</v>
      </c>
      <c r="N5" s="36"/>
      <c r="O5" s="36"/>
      <c r="P5" s="36"/>
      <c r="Q5" s="36"/>
      <c r="R5" s="36" t="s">
        <v>634</v>
      </c>
      <c r="S5" s="36" t="s">
        <v>611</v>
      </c>
      <c r="T5" s="36" t="s">
        <v>635</v>
      </c>
      <c r="U5" s="36" t="s">
        <v>636</v>
      </c>
      <c r="V5" s="36" t="s">
        <v>637</v>
      </c>
      <c r="W5" s="36" t="s">
        <v>638</v>
      </c>
      <c r="X5" s="36"/>
      <c r="Y5" s="36" t="s">
        <v>621</v>
      </c>
      <c r="Z5" s="27"/>
    </row>
    <row r="6" spans="2:26" ht="12.75">
      <c r="B6" s="21"/>
      <c r="C6" s="36"/>
      <c r="D6" s="36" t="s">
        <v>639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 t="s">
        <v>604</v>
      </c>
      <c r="U6" s="36"/>
      <c r="V6" s="36" t="s">
        <v>640</v>
      </c>
      <c r="W6" s="36" t="s">
        <v>633</v>
      </c>
      <c r="X6" s="36"/>
      <c r="Y6" s="36"/>
      <c r="Z6" s="27"/>
    </row>
    <row r="7" spans="2:26" ht="12.75">
      <c r="B7" s="14"/>
      <c r="C7" s="37"/>
      <c r="D7" s="28"/>
      <c r="E7" s="38"/>
      <c r="F7" s="38"/>
      <c r="G7" s="38"/>
      <c r="H7" s="38"/>
      <c r="I7" s="38"/>
      <c r="J7" s="38"/>
      <c r="K7" s="38"/>
      <c r="L7" s="38"/>
      <c r="M7" s="38"/>
      <c r="N7" s="38"/>
      <c r="O7" s="37"/>
      <c r="P7" s="28"/>
      <c r="Q7" s="28"/>
      <c r="R7" s="28"/>
      <c r="S7" s="37"/>
      <c r="T7" s="37"/>
      <c r="U7" s="37"/>
      <c r="V7" s="37"/>
      <c r="W7" s="37"/>
      <c r="X7" s="37"/>
      <c r="Y7" s="28"/>
      <c r="Z7" s="27"/>
    </row>
    <row r="8" spans="2:26" ht="12.75">
      <c r="B8" s="14"/>
      <c r="C8" s="26"/>
      <c r="D8" s="22"/>
      <c r="E8" s="27"/>
      <c r="F8" s="27"/>
      <c r="G8" s="26"/>
      <c r="H8" s="27"/>
      <c r="I8" s="27"/>
      <c r="J8" s="27"/>
      <c r="K8" s="27"/>
      <c r="L8" s="27"/>
      <c r="M8" s="27"/>
      <c r="N8" s="27"/>
      <c r="O8" s="27"/>
      <c r="P8" s="22"/>
      <c r="Q8" s="22"/>
      <c r="R8" s="22"/>
      <c r="S8" s="22"/>
      <c r="T8" s="22"/>
      <c r="U8" s="22"/>
      <c r="V8" s="22"/>
      <c r="W8" s="22"/>
      <c r="X8" s="28"/>
      <c r="Y8" s="22"/>
      <c r="Z8" s="27"/>
    </row>
    <row r="9" spans="2:26" ht="12.75">
      <c r="B9" s="14"/>
      <c r="C9" s="26"/>
      <c r="D9" s="22"/>
      <c r="E9" s="22"/>
      <c r="F9" s="26"/>
      <c r="G9" s="27"/>
      <c r="H9" s="27"/>
      <c r="I9" s="27"/>
      <c r="J9" s="27"/>
      <c r="K9" s="27"/>
      <c r="L9" s="27"/>
      <c r="M9" s="27"/>
      <c r="N9" s="27"/>
      <c r="O9" s="27"/>
      <c r="P9" s="29"/>
      <c r="Q9" s="29"/>
      <c r="R9" s="29"/>
      <c r="S9" s="27"/>
      <c r="T9" s="27"/>
      <c r="U9" s="22"/>
      <c r="V9" s="22"/>
      <c r="W9" s="22"/>
      <c r="X9" s="22"/>
      <c r="Y9" s="22"/>
      <c r="Z9" s="27"/>
    </row>
    <row r="10" spans="1:26" ht="12.75">
      <c r="A10" s="5"/>
      <c r="B10" s="25">
        <v>1</v>
      </c>
      <c r="C10" s="3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30">
        <v>24</v>
      </c>
      <c r="Z10" s="43"/>
    </row>
    <row r="11" spans="1:27" ht="12.75">
      <c r="A11" t="s">
        <v>288</v>
      </c>
      <c r="B11" s="15" t="s">
        <v>289</v>
      </c>
      <c r="C11" s="47">
        <v>4639290200</v>
      </c>
      <c r="D11" s="47">
        <v>19717</v>
      </c>
      <c r="E11" s="47">
        <v>1519346927</v>
      </c>
      <c r="F11" s="47">
        <v>72646439</v>
      </c>
      <c r="G11" s="47">
        <v>2703</v>
      </c>
      <c r="H11" s="47">
        <v>670</v>
      </c>
      <c r="I11" s="47">
        <v>71653107</v>
      </c>
      <c r="J11" s="47">
        <v>2036101</v>
      </c>
      <c r="K11" s="47">
        <v>42160797</v>
      </c>
      <c r="L11" s="47">
        <v>261484100</v>
      </c>
      <c r="M11" s="47">
        <v>7434200</v>
      </c>
      <c r="N11" s="47">
        <v>10875458</v>
      </c>
      <c r="O11" s="47">
        <v>33752602</v>
      </c>
      <c r="P11" s="47">
        <v>40251885</v>
      </c>
      <c r="Q11" s="47">
        <v>2061641616</v>
      </c>
      <c r="R11" s="47">
        <v>572251</v>
      </c>
      <c r="S11" s="47">
        <v>303913</v>
      </c>
      <c r="T11" s="47">
        <v>268845191</v>
      </c>
      <c r="U11" s="47">
        <v>206649854</v>
      </c>
      <c r="V11" s="47">
        <v>74708925</v>
      </c>
      <c r="W11" s="47">
        <v>25407510</v>
      </c>
      <c r="X11" s="47">
        <v>576487644</v>
      </c>
      <c r="Y11" s="47">
        <v>1485153972</v>
      </c>
      <c r="Z11" s="14" t="s">
        <v>289</v>
      </c>
      <c r="AA11" t="b">
        <f>EXACT(B11,Z11)</f>
        <v>1</v>
      </c>
    </row>
    <row r="12" spans="1:27" ht="12.75">
      <c r="A12" t="s">
        <v>342</v>
      </c>
      <c r="B12" s="15" t="s">
        <v>343</v>
      </c>
      <c r="C12" s="47">
        <v>6354586600</v>
      </c>
      <c r="D12" s="47">
        <v>27840</v>
      </c>
      <c r="E12" s="47">
        <v>2048677497</v>
      </c>
      <c r="F12" s="47">
        <v>125262018</v>
      </c>
      <c r="G12" s="47">
        <v>3678</v>
      </c>
      <c r="H12" s="47">
        <v>1105</v>
      </c>
      <c r="I12" s="47">
        <v>155854220</v>
      </c>
      <c r="J12" s="47">
        <v>3645912</v>
      </c>
      <c r="K12" s="47">
        <v>53869956</v>
      </c>
      <c r="L12" s="47">
        <v>337095200</v>
      </c>
      <c r="M12" s="47">
        <v>11158500</v>
      </c>
      <c r="N12" s="47">
        <v>16357597</v>
      </c>
      <c r="O12" s="47">
        <v>55074285</v>
      </c>
      <c r="P12" s="47">
        <v>64083890</v>
      </c>
      <c r="Q12" s="47">
        <v>2871079075</v>
      </c>
      <c r="R12" s="47">
        <v>885270</v>
      </c>
      <c r="S12" s="47">
        <v>275314</v>
      </c>
      <c r="T12" s="47">
        <v>348151196</v>
      </c>
      <c r="U12" s="47">
        <v>266627739</v>
      </c>
      <c r="V12" s="47">
        <v>77306454</v>
      </c>
      <c r="W12" s="47">
        <v>50313476</v>
      </c>
      <c r="X12" s="47">
        <v>743559449</v>
      </c>
      <c r="Y12" s="47">
        <v>2127519626</v>
      </c>
      <c r="Z12" s="14" t="s">
        <v>343</v>
      </c>
      <c r="AA12" t="b">
        <f aca="true" t="shared" si="0" ref="AA12:AA75">EXACT(B12,Z12)</f>
        <v>1</v>
      </c>
    </row>
    <row r="13" spans="1:27" ht="12.75">
      <c r="A13" t="s">
        <v>142</v>
      </c>
      <c r="B13" s="15" t="s">
        <v>143</v>
      </c>
      <c r="C13" s="47">
        <v>2964507800</v>
      </c>
      <c r="D13" s="47">
        <v>14158</v>
      </c>
      <c r="E13" s="47">
        <v>944472402</v>
      </c>
      <c r="F13" s="47">
        <v>31580079</v>
      </c>
      <c r="G13" s="47">
        <v>1281</v>
      </c>
      <c r="H13" s="47">
        <v>283</v>
      </c>
      <c r="I13" s="47">
        <v>81279509</v>
      </c>
      <c r="J13" s="47">
        <v>1260519</v>
      </c>
      <c r="K13" s="47">
        <v>27987205</v>
      </c>
      <c r="L13" s="47">
        <v>164060500</v>
      </c>
      <c r="M13" s="47">
        <v>6547600</v>
      </c>
      <c r="N13" s="47">
        <v>9770500</v>
      </c>
      <c r="O13" s="47">
        <v>27129565</v>
      </c>
      <c r="P13" s="47">
        <v>36145207</v>
      </c>
      <c r="Q13" s="47">
        <v>1330233086</v>
      </c>
      <c r="R13" s="47">
        <v>175679</v>
      </c>
      <c r="S13" s="47">
        <v>18085</v>
      </c>
      <c r="T13" s="47">
        <v>170560812</v>
      </c>
      <c r="U13" s="47">
        <v>133448950</v>
      </c>
      <c r="V13" s="47">
        <v>31038559</v>
      </c>
      <c r="W13" s="47">
        <v>25921400</v>
      </c>
      <c r="X13" s="47">
        <v>361163485</v>
      </c>
      <c r="Y13" s="47">
        <v>969069601</v>
      </c>
      <c r="Z13" s="14" t="s">
        <v>143</v>
      </c>
      <c r="AA13" t="b">
        <f t="shared" si="0"/>
        <v>1</v>
      </c>
    </row>
    <row r="14" spans="1:27" ht="12.75">
      <c r="A14" t="s">
        <v>110</v>
      </c>
      <c r="B14" s="15" t="s">
        <v>111</v>
      </c>
      <c r="C14" s="47">
        <v>995436800</v>
      </c>
      <c r="D14" s="47">
        <v>4939</v>
      </c>
      <c r="E14" s="47">
        <v>323482950</v>
      </c>
      <c r="F14" s="47">
        <v>9568509</v>
      </c>
      <c r="G14" s="47">
        <v>390</v>
      </c>
      <c r="H14" s="47">
        <v>77</v>
      </c>
      <c r="I14" s="47">
        <v>25056434</v>
      </c>
      <c r="J14" s="47">
        <v>307172</v>
      </c>
      <c r="K14" s="47">
        <v>7807609</v>
      </c>
      <c r="L14" s="47">
        <v>55473800</v>
      </c>
      <c r="M14" s="47">
        <v>3013200</v>
      </c>
      <c r="N14" s="47">
        <v>2780118</v>
      </c>
      <c r="O14" s="47">
        <v>11312916</v>
      </c>
      <c r="P14" s="47">
        <v>13855262</v>
      </c>
      <c r="Q14" s="47">
        <v>452657970</v>
      </c>
      <c r="R14" s="47">
        <v>33009</v>
      </c>
      <c r="S14" s="47">
        <v>0</v>
      </c>
      <c r="T14" s="47">
        <v>58470677</v>
      </c>
      <c r="U14" s="47">
        <v>46351082</v>
      </c>
      <c r="V14" s="47">
        <v>10076160</v>
      </c>
      <c r="W14" s="47">
        <v>7576866</v>
      </c>
      <c r="X14" s="47">
        <v>122507794</v>
      </c>
      <c r="Y14" s="47">
        <v>330150176</v>
      </c>
      <c r="Z14" s="14" t="s">
        <v>111</v>
      </c>
      <c r="AA14" t="b">
        <f t="shared" si="0"/>
        <v>1</v>
      </c>
    </row>
    <row r="15" spans="1:27" ht="12.75">
      <c r="A15" t="s">
        <v>439</v>
      </c>
      <c r="B15" s="15" t="s">
        <v>440</v>
      </c>
      <c r="C15" s="47">
        <v>2125084500</v>
      </c>
      <c r="D15" s="47">
        <v>10105</v>
      </c>
      <c r="E15" s="47">
        <v>685093981</v>
      </c>
      <c r="F15" s="47">
        <v>24157558</v>
      </c>
      <c r="G15" s="47">
        <v>1016</v>
      </c>
      <c r="H15" s="47">
        <v>215</v>
      </c>
      <c r="I15" s="47">
        <v>34144229</v>
      </c>
      <c r="J15" s="47">
        <v>919536</v>
      </c>
      <c r="K15" s="47">
        <v>16939756</v>
      </c>
      <c r="L15" s="47">
        <v>110381100</v>
      </c>
      <c r="M15" s="47">
        <v>3920500</v>
      </c>
      <c r="N15" s="47">
        <v>7847203</v>
      </c>
      <c r="O15" s="47">
        <v>19341663</v>
      </c>
      <c r="P15" s="47">
        <v>20352693</v>
      </c>
      <c r="Q15" s="47">
        <v>923098219</v>
      </c>
      <c r="R15" s="47">
        <v>150994</v>
      </c>
      <c r="S15" s="47">
        <v>58383</v>
      </c>
      <c r="T15" s="47">
        <v>114268708</v>
      </c>
      <c r="U15" s="47">
        <v>88135946</v>
      </c>
      <c r="V15" s="47">
        <v>21092792</v>
      </c>
      <c r="W15" s="47">
        <v>9459438</v>
      </c>
      <c r="X15" s="47">
        <v>233166261</v>
      </c>
      <c r="Y15" s="47">
        <v>689931958</v>
      </c>
      <c r="Z15" s="14" t="s">
        <v>440</v>
      </c>
      <c r="AA15" t="b">
        <f t="shared" si="0"/>
        <v>1</v>
      </c>
    </row>
    <row r="16" spans="1:27" ht="12.75">
      <c r="A16" t="s">
        <v>552</v>
      </c>
      <c r="B16" s="15" t="s">
        <v>553</v>
      </c>
      <c r="C16" s="47">
        <v>501028300</v>
      </c>
      <c r="D16" s="47">
        <v>2531</v>
      </c>
      <c r="E16" s="47">
        <v>163733909</v>
      </c>
      <c r="F16" s="47">
        <v>4643883</v>
      </c>
      <c r="G16" s="47">
        <v>196</v>
      </c>
      <c r="H16" s="47">
        <v>38</v>
      </c>
      <c r="I16" s="47">
        <v>8156330</v>
      </c>
      <c r="J16" s="47">
        <v>257158</v>
      </c>
      <c r="K16" s="47">
        <v>2171451</v>
      </c>
      <c r="L16" s="47">
        <v>25646300</v>
      </c>
      <c r="M16" s="47">
        <v>1098900</v>
      </c>
      <c r="N16" s="47">
        <v>3003060</v>
      </c>
      <c r="O16" s="47">
        <v>3871252</v>
      </c>
      <c r="P16" s="47">
        <v>5661705</v>
      </c>
      <c r="Q16" s="47">
        <v>218243948</v>
      </c>
      <c r="R16" s="47">
        <v>3753</v>
      </c>
      <c r="S16" s="47">
        <v>15956</v>
      </c>
      <c r="T16" s="47">
        <v>26740142</v>
      </c>
      <c r="U16" s="47">
        <v>21403816</v>
      </c>
      <c r="V16" s="47">
        <v>3430761</v>
      </c>
      <c r="W16" s="47">
        <v>3423725</v>
      </c>
      <c r="X16" s="47">
        <v>55018153</v>
      </c>
      <c r="Y16" s="47">
        <v>163225795</v>
      </c>
      <c r="Z16" s="14" t="s">
        <v>553</v>
      </c>
      <c r="AA16" t="b">
        <f t="shared" si="0"/>
        <v>1</v>
      </c>
    </row>
    <row r="17" spans="1:27" ht="12.75">
      <c r="A17" t="s">
        <v>550</v>
      </c>
      <c r="B17" s="15" t="s">
        <v>551</v>
      </c>
      <c r="C17" s="47">
        <v>1071016600</v>
      </c>
      <c r="D17" s="47">
        <v>5343</v>
      </c>
      <c r="E17" s="47">
        <v>347827751</v>
      </c>
      <c r="F17" s="47">
        <v>8370209</v>
      </c>
      <c r="G17" s="47">
        <v>398</v>
      </c>
      <c r="H17" s="47">
        <v>76</v>
      </c>
      <c r="I17" s="47">
        <v>12908497</v>
      </c>
      <c r="J17" s="47">
        <v>443431</v>
      </c>
      <c r="K17" s="47">
        <v>4116886</v>
      </c>
      <c r="L17" s="47">
        <v>56169500</v>
      </c>
      <c r="M17" s="47">
        <v>1064500</v>
      </c>
      <c r="N17" s="47">
        <v>4171311</v>
      </c>
      <c r="O17" s="47">
        <v>9977005</v>
      </c>
      <c r="P17" s="47">
        <v>6029906</v>
      </c>
      <c r="Q17" s="47">
        <v>451078996</v>
      </c>
      <c r="R17" s="47">
        <v>299</v>
      </c>
      <c r="S17" s="47">
        <v>98</v>
      </c>
      <c r="T17" s="47">
        <v>57219665</v>
      </c>
      <c r="U17" s="47">
        <v>44743614</v>
      </c>
      <c r="V17" s="47">
        <v>8087408</v>
      </c>
      <c r="W17" s="47">
        <v>5789563</v>
      </c>
      <c r="X17" s="47">
        <v>115840647</v>
      </c>
      <c r="Y17" s="47">
        <v>335238349</v>
      </c>
      <c r="Z17" s="14" t="s">
        <v>551</v>
      </c>
      <c r="AA17" t="b">
        <f t="shared" si="0"/>
        <v>1</v>
      </c>
    </row>
    <row r="18" spans="1:27" ht="12.75">
      <c r="A18" t="s">
        <v>392</v>
      </c>
      <c r="B18" s="15" t="s">
        <v>393</v>
      </c>
      <c r="C18" s="47">
        <v>4000740800</v>
      </c>
      <c r="D18" s="47">
        <v>19867</v>
      </c>
      <c r="E18" s="47">
        <v>1266061791</v>
      </c>
      <c r="F18" s="47">
        <v>38084656</v>
      </c>
      <c r="G18" s="47">
        <v>1464</v>
      </c>
      <c r="H18" s="47">
        <v>344</v>
      </c>
      <c r="I18" s="47">
        <v>80842363</v>
      </c>
      <c r="J18" s="47">
        <v>3849884</v>
      </c>
      <c r="K18" s="47">
        <v>35762884</v>
      </c>
      <c r="L18" s="47">
        <v>206960800</v>
      </c>
      <c r="M18" s="47">
        <v>6473600</v>
      </c>
      <c r="N18" s="47">
        <v>17356188</v>
      </c>
      <c r="O18" s="47">
        <v>36631103</v>
      </c>
      <c r="P18" s="47">
        <v>37447019</v>
      </c>
      <c r="Q18" s="47">
        <v>1729470288</v>
      </c>
      <c r="R18" s="47">
        <v>316744</v>
      </c>
      <c r="S18" s="47">
        <v>76721</v>
      </c>
      <c r="T18" s="47">
        <v>213382784</v>
      </c>
      <c r="U18" s="47">
        <v>165394435</v>
      </c>
      <c r="V18" s="47">
        <v>41837759</v>
      </c>
      <c r="W18" s="47">
        <v>25144149</v>
      </c>
      <c r="X18" s="47">
        <v>446152592</v>
      </c>
      <c r="Y18" s="47">
        <v>1283317696</v>
      </c>
      <c r="Z18" s="14" t="s">
        <v>393</v>
      </c>
      <c r="AA18" t="b">
        <f t="shared" si="0"/>
        <v>1</v>
      </c>
    </row>
    <row r="19" spans="1:27" ht="12.75">
      <c r="A19" t="s">
        <v>412</v>
      </c>
      <c r="B19" s="15" t="s">
        <v>413</v>
      </c>
      <c r="C19" s="47">
        <v>1850181400</v>
      </c>
      <c r="D19" s="47">
        <v>8904</v>
      </c>
      <c r="E19" s="47">
        <v>599395670</v>
      </c>
      <c r="F19" s="47">
        <v>22059113</v>
      </c>
      <c r="G19" s="47">
        <v>844</v>
      </c>
      <c r="H19" s="47">
        <v>175</v>
      </c>
      <c r="I19" s="47">
        <v>28844080</v>
      </c>
      <c r="J19" s="47">
        <v>1169794</v>
      </c>
      <c r="K19" s="47">
        <v>14980928</v>
      </c>
      <c r="L19" s="47">
        <v>95468500</v>
      </c>
      <c r="M19" s="47">
        <v>4065400</v>
      </c>
      <c r="N19" s="47">
        <v>7168306</v>
      </c>
      <c r="O19" s="47">
        <v>16362054</v>
      </c>
      <c r="P19" s="47">
        <v>22166177</v>
      </c>
      <c r="Q19" s="47">
        <v>811680022</v>
      </c>
      <c r="R19" s="47">
        <v>108955</v>
      </c>
      <c r="S19" s="47">
        <v>28621</v>
      </c>
      <c r="T19" s="47">
        <v>99504742</v>
      </c>
      <c r="U19" s="47">
        <v>77168111</v>
      </c>
      <c r="V19" s="47">
        <v>18360764</v>
      </c>
      <c r="W19" s="47">
        <v>10385416</v>
      </c>
      <c r="X19" s="47">
        <v>205556609</v>
      </c>
      <c r="Y19" s="47">
        <v>606123413</v>
      </c>
      <c r="Z19" s="14" t="s">
        <v>413</v>
      </c>
      <c r="AA19" t="b">
        <f t="shared" si="0"/>
        <v>1</v>
      </c>
    </row>
    <row r="20" spans="1:27" ht="12.75">
      <c r="A20" t="s">
        <v>466</v>
      </c>
      <c r="B20" s="15" t="s">
        <v>467</v>
      </c>
      <c r="C20" s="47">
        <v>3636765000</v>
      </c>
      <c r="D20" s="47">
        <v>17000</v>
      </c>
      <c r="E20" s="47">
        <v>1203738476</v>
      </c>
      <c r="F20" s="47">
        <v>38002349</v>
      </c>
      <c r="G20" s="47">
        <v>1672</v>
      </c>
      <c r="H20" s="47">
        <v>341</v>
      </c>
      <c r="I20" s="47">
        <v>60812315</v>
      </c>
      <c r="J20" s="47">
        <v>1419584</v>
      </c>
      <c r="K20" s="47">
        <v>23591525</v>
      </c>
      <c r="L20" s="47">
        <v>191792200</v>
      </c>
      <c r="M20" s="47">
        <v>5172800</v>
      </c>
      <c r="N20" s="47">
        <v>10211480</v>
      </c>
      <c r="O20" s="47">
        <v>34224694</v>
      </c>
      <c r="P20" s="47">
        <v>26313409</v>
      </c>
      <c r="Q20" s="47">
        <v>1595278832</v>
      </c>
      <c r="R20" s="47">
        <v>103990</v>
      </c>
      <c r="S20" s="47">
        <v>101529</v>
      </c>
      <c r="T20" s="47">
        <v>196901682</v>
      </c>
      <c r="U20" s="47">
        <v>156165794</v>
      </c>
      <c r="V20" s="47">
        <v>34536144</v>
      </c>
      <c r="W20" s="47">
        <v>19801643</v>
      </c>
      <c r="X20" s="47">
        <v>407610782</v>
      </c>
      <c r="Y20" s="47">
        <v>1187668050</v>
      </c>
      <c r="Z20" s="14" t="s">
        <v>467</v>
      </c>
      <c r="AA20" t="b">
        <f t="shared" si="0"/>
        <v>1</v>
      </c>
    </row>
    <row r="21" spans="1:27" ht="12.75">
      <c r="A21" t="s">
        <v>306</v>
      </c>
      <c r="B21" s="15" t="s">
        <v>307</v>
      </c>
      <c r="C21" s="47">
        <v>1420004400</v>
      </c>
      <c r="D21" s="47">
        <v>7500</v>
      </c>
      <c r="E21" s="47">
        <v>468452307</v>
      </c>
      <c r="F21" s="47">
        <v>9977128</v>
      </c>
      <c r="G21" s="47">
        <v>454</v>
      </c>
      <c r="H21" s="47">
        <v>90</v>
      </c>
      <c r="I21" s="47">
        <v>32481930</v>
      </c>
      <c r="J21" s="47">
        <v>1197396</v>
      </c>
      <c r="K21" s="47">
        <v>13010364</v>
      </c>
      <c r="L21" s="47">
        <v>72767600</v>
      </c>
      <c r="M21" s="47">
        <v>2728500</v>
      </c>
      <c r="N21" s="47">
        <v>6001693</v>
      </c>
      <c r="O21" s="47">
        <v>15210556</v>
      </c>
      <c r="P21" s="47">
        <v>16054028</v>
      </c>
      <c r="Q21" s="47">
        <v>637881502</v>
      </c>
      <c r="R21" s="47">
        <v>88519</v>
      </c>
      <c r="S21" s="47">
        <v>81858</v>
      </c>
      <c r="T21" s="47">
        <v>75464013</v>
      </c>
      <c r="U21" s="47">
        <v>60582811</v>
      </c>
      <c r="V21" s="47">
        <v>13281235</v>
      </c>
      <c r="W21" s="47">
        <v>9355662</v>
      </c>
      <c r="X21" s="47">
        <v>158854098</v>
      </c>
      <c r="Y21" s="47">
        <v>479027404</v>
      </c>
      <c r="Z21" s="14" t="s">
        <v>307</v>
      </c>
      <c r="AA21" t="b">
        <f t="shared" si="0"/>
        <v>1</v>
      </c>
    </row>
    <row r="22" spans="1:27" ht="12.75">
      <c r="A22" t="s">
        <v>514</v>
      </c>
      <c r="B22" s="15" t="s">
        <v>515</v>
      </c>
      <c r="C22" s="47">
        <v>1067947700</v>
      </c>
      <c r="D22" s="47">
        <v>5838</v>
      </c>
      <c r="E22" s="47">
        <v>357437282</v>
      </c>
      <c r="F22" s="47">
        <v>6519260</v>
      </c>
      <c r="G22" s="47">
        <v>324</v>
      </c>
      <c r="H22" s="47">
        <v>59</v>
      </c>
      <c r="I22" s="47">
        <v>21383154</v>
      </c>
      <c r="J22" s="47">
        <v>598072</v>
      </c>
      <c r="K22" s="47">
        <v>7066473</v>
      </c>
      <c r="L22" s="47">
        <v>54706300</v>
      </c>
      <c r="M22" s="47">
        <v>3821800</v>
      </c>
      <c r="N22" s="47">
        <v>5342337</v>
      </c>
      <c r="O22" s="47">
        <v>12651185</v>
      </c>
      <c r="P22" s="47">
        <v>18448513</v>
      </c>
      <c r="Q22" s="47">
        <v>487974376</v>
      </c>
      <c r="R22" s="47">
        <v>16750</v>
      </c>
      <c r="S22" s="47">
        <v>22186</v>
      </c>
      <c r="T22" s="47">
        <v>58503543</v>
      </c>
      <c r="U22" s="47">
        <v>48136938</v>
      </c>
      <c r="V22" s="47">
        <v>10572037</v>
      </c>
      <c r="W22" s="47">
        <v>6410537</v>
      </c>
      <c r="X22" s="47">
        <v>123661991</v>
      </c>
      <c r="Y22" s="47">
        <v>364312385</v>
      </c>
      <c r="Z22" s="14" t="s">
        <v>515</v>
      </c>
      <c r="AA22" t="b">
        <f t="shared" si="0"/>
        <v>1</v>
      </c>
    </row>
    <row r="23" spans="1:27" ht="12.75">
      <c r="A23" t="s">
        <v>522</v>
      </c>
      <c r="B23" s="15" t="s">
        <v>523</v>
      </c>
      <c r="C23" s="47">
        <v>343813100</v>
      </c>
      <c r="D23" s="47">
        <v>1946</v>
      </c>
      <c r="E23" s="47">
        <v>114831841</v>
      </c>
      <c r="F23" s="47">
        <v>1751840</v>
      </c>
      <c r="G23" s="47">
        <v>91</v>
      </c>
      <c r="H23" s="47">
        <v>17</v>
      </c>
      <c r="I23" s="47">
        <v>11437115</v>
      </c>
      <c r="J23" s="47">
        <v>248235</v>
      </c>
      <c r="K23" s="47">
        <v>1825161</v>
      </c>
      <c r="L23" s="47">
        <v>16111800</v>
      </c>
      <c r="M23" s="47">
        <v>1241900</v>
      </c>
      <c r="N23" s="47">
        <v>1716423</v>
      </c>
      <c r="O23" s="47">
        <v>2853052</v>
      </c>
      <c r="P23" s="47">
        <v>6714309</v>
      </c>
      <c r="Q23" s="47">
        <v>158731676</v>
      </c>
      <c r="R23" s="47">
        <v>0</v>
      </c>
      <c r="S23" s="47">
        <v>0</v>
      </c>
      <c r="T23" s="47">
        <v>17340382</v>
      </c>
      <c r="U23" s="47">
        <v>14257199</v>
      </c>
      <c r="V23" s="47">
        <v>2664481</v>
      </c>
      <c r="W23" s="47">
        <v>1343610</v>
      </c>
      <c r="X23" s="47">
        <v>35605672</v>
      </c>
      <c r="Y23" s="47">
        <v>123126004</v>
      </c>
      <c r="Z23" s="14" t="s">
        <v>523</v>
      </c>
      <c r="AA23" t="b">
        <f t="shared" si="0"/>
        <v>1</v>
      </c>
    </row>
    <row r="24" spans="1:27" ht="12.75">
      <c r="A24" t="s">
        <v>200</v>
      </c>
      <c r="B24" s="15" t="s">
        <v>201</v>
      </c>
      <c r="C24" s="47">
        <v>2116113600</v>
      </c>
      <c r="D24" s="47">
        <v>10272</v>
      </c>
      <c r="E24" s="47">
        <v>661881018</v>
      </c>
      <c r="F24" s="47">
        <v>19476523</v>
      </c>
      <c r="G24" s="47">
        <v>866</v>
      </c>
      <c r="H24" s="47">
        <v>167</v>
      </c>
      <c r="I24" s="47">
        <v>32908518</v>
      </c>
      <c r="J24" s="47">
        <v>628021</v>
      </c>
      <c r="K24" s="47">
        <v>21224279</v>
      </c>
      <c r="L24" s="47">
        <v>117631300</v>
      </c>
      <c r="M24" s="47">
        <v>3789300</v>
      </c>
      <c r="N24" s="47">
        <v>4456123</v>
      </c>
      <c r="O24" s="47">
        <v>15475806</v>
      </c>
      <c r="P24" s="47">
        <v>21205023</v>
      </c>
      <c r="Q24" s="47">
        <v>898675911</v>
      </c>
      <c r="R24" s="47">
        <v>250635</v>
      </c>
      <c r="S24" s="47">
        <v>319302</v>
      </c>
      <c r="T24" s="47">
        <v>121383700</v>
      </c>
      <c r="U24" s="47">
        <v>90616297</v>
      </c>
      <c r="V24" s="47">
        <v>34893292</v>
      </c>
      <c r="W24" s="47">
        <v>9129905</v>
      </c>
      <c r="X24" s="47">
        <v>256593131</v>
      </c>
      <c r="Y24" s="47">
        <v>642082780</v>
      </c>
      <c r="Z24" s="14" t="s">
        <v>201</v>
      </c>
      <c r="AA24" t="b">
        <f t="shared" si="0"/>
        <v>1</v>
      </c>
    </row>
    <row r="25" spans="1:27" ht="12.75">
      <c r="A25" t="s">
        <v>572</v>
      </c>
      <c r="B25" s="15" t="s">
        <v>573</v>
      </c>
      <c r="C25" s="47">
        <v>4592854300</v>
      </c>
      <c r="D25" s="47">
        <v>21225</v>
      </c>
      <c r="E25" s="47">
        <v>1494037723</v>
      </c>
      <c r="F25" s="47">
        <v>55360950</v>
      </c>
      <c r="G25" s="47">
        <v>2184</v>
      </c>
      <c r="H25" s="47">
        <v>489</v>
      </c>
      <c r="I25" s="47">
        <v>54585253</v>
      </c>
      <c r="J25" s="47">
        <v>2016524</v>
      </c>
      <c r="K25" s="47">
        <v>27550114</v>
      </c>
      <c r="L25" s="47">
        <v>241681600</v>
      </c>
      <c r="M25" s="47">
        <v>4262700</v>
      </c>
      <c r="N25" s="47">
        <v>10523302</v>
      </c>
      <c r="O25" s="47">
        <v>35449145</v>
      </c>
      <c r="P25" s="47">
        <v>24670504</v>
      </c>
      <c r="Q25" s="47">
        <v>1950137815</v>
      </c>
      <c r="R25" s="47">
        <v>35159</v>
      </c>
      <c r="S25" s="47">
        <v>23147</v>
      </c>
      <c r="T25" s="47">
        <v>245863872</v>
      </c>
      <c r="U25" s="47">
        <v>189589534</v>
      </c>
      <c r="V25" s="47">
        <v>49386754</v>
      </c>
      <c r="W25" s="47">
        <v>26053454</v>
      </c>
      <c r="X25" s="47">
        <v>510951920</v>
      </c>
      <c r="Y25" s="47">
        <v>1439185895</v>
      </c>
      <c r="Z25" s="14" t="s">
        <v>573</v>
      </c>
      <c r="AA25" t="b">
        <f t="shared" si="0"/>
        <v>1</v>
      </c>
    </row>
    <row r="26" spans="1:27" ht="12.75">
      <c r="A26" t="s">
        <v>294</v>
      </c>
      <c r="B26" s="15" t="s">
        <v>295</v>
      </c>
      <c r="C26" s="47">
        <v>1454884100</v>
      </c>
      <c r="D26" s="47">
        <v>6119</v>
      </c>
      <c r="E26" s="47">
        <v>464673199</v>
      </c>
      <c r="F26" s="47">
        <v>28579608</v>
      </c>
      <c r="G26" s="47">
        <v>859</v>
      </c>
      <c r="H26" s="47">
        <v>253</v>
      </c>
      <c r="I26" s="47">
        <v>33179978</v>
      </c>
      <c r="J26" s="47">
        <v>990910</v>
      </c>
      <c r="K26" s="47">
        <v>14867816</v>
      </c>
      <c r="L26" s="47">
        <v>80300300</v>
      </c>
      <c r="M26" s="47">
        <v>2743800</v>
      </c>
      <c r="N26" s="47">
        <v>2757816</v>
      </c>
      <c r="O26" s="47">
        <v>12267434</v>
      </c>
      <c r="P26" s="47">
        <v>16428955</v>
      </c>
      <c r="Q26" s="47">
        <v>656789816</v>
      </c>
      <c r="R26" s="47">
        <v>191806</v>
      </c>
      <c r="S26" s="47">
        <v>54259</v>
      </c>
      <c r="T26" s="47">
        <v>83028490</v>
      </c>
      <c r="U26" s="47">
        <v>62404718</v>
      </c>
      <c r="V26" s="47">
        <v>22797266</v>
      </c>
      <c r="W26" s="47">
        <v>11866697</v>
      </c>
      <c r="X26" s="47">
        <v>180343236</v>
      </c>
      <c r="Y26" s="47">
        <v>476446580</v>
      </c>
      <c r="Z26" s="14" t="s">
        <v>295</v>
      </c>
      <c r="AA26" t="b">
        <f t="shared" si="0"/>
        <v>1</v>
      </c>
    </row>
    <row r="27" spans="1:27" ht="12.75">
      <c r="A27" t="s">
        <v>486</v>
      </c>
      <c r="B27" s="15" t="s">
        <v>487</v>
      </c>
      <c r="C27" s="47">
        <v>4064873700</v>
      </c>
      <c r="D27" s="47">
        <v>20190</v>
      </c>
      <c r="E27" s="47">
        <v>1291307678</v>
      </c>
      <c r="F27" s="47">
        <v>39590094</v>
      </c>
      <c r="G27" s="47">
        <v>1489</v>
      </c>
      <c r="H27" s="47">
        <v>329</v>
      </c>
      <c r="I27" s="47">
        <v>89080566</v>
      </c>
      <c r="J27" s="47">
        <v>1953355</v>
      </c>
      <c r="K27" s="47">
        <v>28907227</v>
      </c>
      <c r="L27" s="47">
        <v>211866500</v>
      </c>
      <c r="M27" s="47">
        <v>7097100</v>
      </c>
      <c r="N27" s="47">
        <v>15010863</v>
      </c>
      <c r="O27" s="47">
        <v>36082522</v>
      </c>
      <c r="P27" s="47">
        <v>38007768</v>
      </c>
      <c r="Q27" s="47">
        <v>1758903673</v>
      </c>
      <c r="R27" s="47">
        <v>107135</v>
      </c>
      <c r="S27" s="47">
        <v>108290</v>
      </c>
      <c r="T27" s="47">
        <v>218906482</v>
      </c>
      <c r="U27" s="47">
        <v>169085307</v>
      </c>
      <c r="V27" s="47">
        <v>41107322</v>
      </c>
      <c r="W27" s="47">
        <v>26016090</v>
      </c>
      <c r="X27" s="47">
        <v>455330626</v>
      </c>
      <c r="Y27" s="47">
        <v>1303573047</v>
      </c>
      <c r="Z27" s="14" t="s">
        <v>487</v>
      </c>
      <c r="AA27" t="b">
        <f t="shared" si="0"/>
        <v>1</v>
      </c>
    </row>
    <row r="28" spans="1:27" ht="12.75">
      <c r="A28" t="s">
        <v>174</v>
      </c>
      <c r="B28" s="15" t="s">
        <v>175</v>
      </c>
      <c r="C28" s="47">
        <v>1600967600</v>
      </c>
      <c r="D28" s="47">
        <v>8706</v>
      </c>
      <c r="E28" s="47">
        <v>515478887</v>
      </c>
      <c r="F28" s="47">
        <v>17932471</v>
      </c>
      <c r="G28" s="47">
        <v>594</v>
      </c>
      <c r="H28" s="47">
        <v>163</v>
      </c>
      <c r="I28" s="47">
        <v>55177495</v>
      </c>
      <c r="J28" s="47">
        <v>2756133</v>
      </c>
      <c r="K28" s="47">
        <v>23154070</v>
      </c>
      <c r="L28" s="47">
        <v>72306400</v>
      </c>
      <c r="M28" s="47">
        <v>8464900</v>
      </c>
      <c r="N28" s="47">
        <v>6861304</v>
      </c>
      <c r="O28" s="47">
        <v>19851472</v>
      </c>
      <c r="P28" s="47">
        <v>42743324</v>
      </c>
      <c r="Q28" s="47">
        <v>764726456</v>
      </c>
      <c r="R28" s="47">
        <v>820334</v>
      </c>
      <c r="S28" s="47">
        <v>380072</v>
      </c>
      <c r="T28" s="47">
        <v>80723846</v>
      </c>
      <c r="U28" s="47">
        <v>66402168</v>
      </c>
      <c r="V28" s="47">
        <v>21005757</v>
      </c>
      <c r="W28" s="47">
        <v>13894121</v>
      </c>
      <c r="X28" s="47">
        <v>183226298</v>
      </c>
      <c r="Y28" s="47">
        <v>581500158</v>
      </c>
      <c r="Z28" s="14" t="s">
        <v>175</v>
      </c>
      <c r="AA28" t="b">
        <f t="shared" si="0"/>
        <v>1</v>
      </c>
    </row>
    <row r="29" spans="1:27" ht="12.75">
      <c r="A29" t="s">
        <v>460</v>
      </c>
      <c r="B29" s="15" t="s">
        <v>461</v>
      </c>
      <c r="C29" s="47">
        <v>7886188900</v>
      </c>
      <c r="D29" s="47">
        <v>35499</v>
      </c>
      <c r="E29" s="47">
        <v>2645138728</v>
      </c>
      <c r="F29" s="47">
        <v>106043940</v>
      </c>
      <c r="G29" s="47">
        <v>4443</v>
      </c>
      <c r="H29" s="47">
        <v>997</v>
      </c>
      <c r="I29" s="47">
        <v>131936241</v>
      </c>
      <c r="J29" s="47">
        <v>4479195</v>
      </c>
      <c r="K29" s="47">
        <v>60222971</v>
      </c>
      <c r="L29" s="47">
        <v>432347300</v>
      </c>
      <c r="M29" s="47">
        <v>7914900</v>
      </c>
      <c r="N29" s="47">
        <v>19675283</v>
      </c>
      <c r="O29" s="47">
        <v>54384984</v>
      </c>
      <c r="P29" s="47">
        <v>48375987</v>
      </c>
      <c r="Q29" s="47">
        <v>3510519529</v>
      </c>
      <c r="R29" s="47">
        <v>678016</v>
      </c>
      <c r="S29" s="47">
        <v>108800</v>
      </c>
      <c r="T29" s="47">
        <v>440119184</v>
      </c>
      <c r="U29" s="47">
        <v>350328319</v>
      </c>
      <c r="V29" s="47">
        <v>73878475</v>
      </c>
      <c r="W29" s="47">
        <v>45351803</v>
      </c>
      <c r="X29" s="47">
        <v>910464597</v>
      </c>
      <c r="Y29" s="47">
        <v>2600054932</v>
      </c>
      <c r="Z29" s="14" t="s">
        <v>461</v>
      </c>
      <c r="AA29" t="b">
        <f t="shared" si="0"/>
        <v>1</v>
      </c>
    </row>
    <row r="30" spans="1:27" ht="12.75">
      <c r="A30" t="s">
        <v>344</v>
      </c>
      <c r="B30" s="15" t="s">
        <v>345</v>
      </c>
      <c r="C30" s="47">
        <v>16740568700</v>
      </c>
      <c r="D30" s="47">
        <v>76279</v>
      </c>
      <c r="E30" s="47">
        <v>5346743073</v>
      </c>
      <c r="F30" s="47">
        <v>277513320</v>
      </c>
      <c r="G30" s="47">
        <v>8388</v>
      </c>
      <c r="H30" s="47">
        <v>2416</v>
      </c>
      <c r="I30" s="47">
        <v>404305498</v>
      </c>
      <c r="J30" s="47">
        <v>7630580</v>
      </c>
      <c r="K30" s="47">
        <v>124409148</v>
      </c>
      <c r="L30" s="47">
        <v>904505000</v>
      </c>
      <c r="M30" s="47">
        <v>23694200</v>
      </c>
      <c r="N30" s="47">
        <v>33346177</v>
      </c>
      <c r="O30" s="47">
        <v>133316778</v>
      </c>
      <c r="P30" s="47">
        <v>141937414</v>
      </c>
      <c r="Q30" s="47">
        <v>7397401188</v>
      </c>
      <c r="R30" s="47">
        <v>1469778</v>
      </c>
      <c r="S30" s="47">
        <v>554522</v>
      </c>
      <c r="T30" s="47">
        <v>927884759</v>
      </c>
      <c r="U30" s="47">
        <v>713139425</v>
      </c>
      <c r="V30" s="47">
        <v>178725391</v>
      </c>
      <c r="W30" s="47">
        <v>120353941</v>
      </c>
      <c r="X30" s="47">
        <v>1942127816</v>
      </c>
      <c r="Y30" s="47">
        <v>5455273372</v>
      </c>
      <c r="Z30" s="14" t="s">
        <v>345</v>
      </c>
      <c r="AA30" t="b">
        <f t="shared" si="0"/>
        <v>1</v>
      </c>
    </row>
    <row r="31" spans="1:27" ht="12.75">
      <c r="A31" t="s">
        <v>14</v>
      </c>
      <c r="B31" s="23" t="s">
        <v>15</v>
      </c>
      <c r="C31" s="47">
        <v>12328151600</v>
      </c>
      <c r="D31" s="47">
        <v>55469</v>
      </c>
      <c r="E31" s="47">
        <v>3973278790</v>
      </c>
      <c r="F31" s="47">
        <v>243808174</v>
      </c>
      <c r="G31" s="47">
        <v>7600</v>
      </c>
      <c r="H31" s="47">
        <v>2269</v>
      </c>
      <c r="I31" s="47">
        <v>191740772</v>
      </c>
      <c r="J31" s="47">
        <v>4961022</v>
      </c>
      <c r="K31" s="47">
        <v>70721894</v>
      </c>
      <c r="L31" s="47">
        <v>678094500</v>
      </c>
      <c r="M31" s="47">
        <v>27932400</v>
      </c>
      <c r="N31" s="47">
        <v>22631422</v>
      </c>
      <c r="O31" s="47">
        <v>60463283</v>
      </c>
      <c r="P31" s="47">
        <v>157343004</v>
      </c>
      <c r="Q31" s="47">
        <v>5430975261</v>
      </c>
      <c r="R31" s="47">
        <v>587209</v>
      </c>
      <c r="S31" s="47">
        <v>337161</v>
      </c>
      <c r="T31" s="47">
        <v>705737820</v>
      </c>
      <c r="U31" s="47">
        <v>539853375</v>
      </c>
      <c r="V31" s="47">
        <v>176504561</v>
      </c>
      <c r="W31" s="47">
        <v>50689803</v>
      </c>
      <c r="X31" s="47">
        <v>1473709929</v>
      </c>
      <c r="Y31" s="47">
        <v>3957265332</v>
      </c>
      <c r="Z31" s="48" t="s">
        <v>15</v>
      </c>
      <c r="AA31" t="b">
        <f t="shared" si="0"/>
        <v>1</v>
      </c>
    </row>
    <row r="32" spans="1:27" ht="12.75">
      <c r="A32" t="s">
        <v>90</v>
      </c>
      <c r="B32" s="15" t="s">
        <v>91</v>
      </c>
      <c r="C32" s="47">
        <v>814410400</v>
      </c>
      <c r="D32" s="47">
        <v>4009</v>
      </c>
      <c r="E32" s="47">
        <v>255315229</v>
      </c>
      <c r="F32" s="47">
        <v>6706697</v>
      </c>
      <c r="G32" s="47">
        <v>270</v>
      </c>
      <c r="H32" s="47">
        <v>53</v>
      </c>
      <c r="I32" s="47">
        <v>14484612</v>
      </c>
      <c r="J32" s="47">
        <v>704273</v>
      </c>
      <c r="K32" s="47">
        <v>6985299</v>
      </c>
      <c r="L32" s="47">
        <v>44141700</v>
      </c>
      <c r="M32" s="47">
        <v>1702500</v>
      </c>
      <c r="N32" s="47">
        <v>2440381</v>
      </c>
      <c r="O32" s="47">
        <v>7784721</v>
      </c>
      <c r="P32" s="47">
        <v>9134317</v>
      </c>
      <c r="Q32" s="47">
        <v>349399729</v>
      </c>
      <c r="R32" s="47">
        <v>42618</v>
      </c>
      <c r="S32" s="47">
        <v>0</v>
      </c>
      <c r="T32" s="47">
        <v>45833045</v>
      </c>
      <c r="U32" s="47">
        <v>35041527</v>
      </c>
      <c r="V32" s="47">
        <v>8934863</v>
      </c>
      <c r="W32" s="47">
        <v>4866692</v>
      </c>
      <c r="X32" s="47">
        <v>94718745</v>
      </c>
      <c r="Y32" s="47">
        <v>254680984</v>
      </c>
      <c r="Z32" s="14" t="s">
        <v>91</v>
      </c>
      <c r="AA32" t="b">
        <f t="shared" si="0"/>
        <v>1</v>
      </c>
    </row>
    <row r="33" spans="1:27" ht="12.75">
      <c r="A33" t="s">
        <v>218</v>
      </c>
      <c r="B33" s="15" t="s">
        <v>219</v>
      </c>
      <c r="C33" s="47">
        <v>1923636300</v>
      </c>
      <c r="D33" s="47">
        <v>9164</v>
      </c>
      <c r="E33" s="47">
        <v>618418193</v>
      </c>
      <c r="F33" s="47">
        <v>17756368</v>
      </c>
      <c r="G33" s="47">
        <v>930</v>
      </c>
      <c r="H33" s="47">
        <v>144</v>
      </c>
      <c r="I33" s="47">
        <v>34475473</v>
      </c>
      <c r="J33" s="47">
        <v>698826</v>
      </c>
      <c r="K33" s="47">
        <v>18060519</v>
      </c>
      <c r="L33" s="47">
        <v>103151900</v>
      </c>
      <c r="M33" s="47">
        <v>2541400</v>
      </c>
      <c r="N33" s="47">
        <v>6116240</v>
      </c>
      <c r="O33" s="47">
        <v>13163385</v>
      </c>
      <c r="P33" s="47">
        <v>13229351</v>
      </c>
      <c r="Q33" s="47">
        <v>827611655</v>
      </c>
      <c r="R33" s="47">
        <v>123629</v>
      </c>
      <c r="S33" s="47">
        <v>62634</v>
      </c>
      <c r="T33" s="47">
        <v>105666992</v>
      </c>
      <c r="U33" s="47">
        <v>80467701</v>
      </c>
      <c r="V33" s="47">
        <v>24575970</v>
      </c>
      <c r="W33" s="47">
        <v>11030287</v>
      </c>
      <c r="X33" s="47">
        <v>221927213</v>
      </c>
      <c r="Y33" s="47">
        <v>605684442</v>
      </c>
      <c r="Z33" s="14" t="s">
        <v>219</v>
      </c>
      <c r="AA33" t="b">
        <f t="shared" si="0"/>
        <v>1</v>
      </c>
    </row>
    <row r="34" spans="1:27" ht="12.75">
      <c r="A34" t="s">
        <v>506</v>
      </c>
      <c r="B34" s="15" t="s">
        <v>507</v>
      </c>
      <c r="C34" s="47">
        <v>1011066100</v>
      </c>
      <c r="D34" s="47">
        <v>5342</v>
      </c>
      <c r="E34" s="47">
        <v>342950718</v>
      </c>
      <c r="F34" s="47">
        <v>6176225</v>
      </c>
      <c r="G34" s="47">
        <v>313</v>
      </c>
      <c r="H34" s="47">
        <v>57</v>
      </c>
      <c r="I34" s="47">
        <v>16574082</v>
      </c>
      <c r="J34" s="47">
        <v>345359</v>
      </c>
      <c r="K34" s="47">
        <v>4440507</v>
      </c>
      <c r="L34" s="47">
        <v>51457000</v>
      </c>
      <c r="M34" s="47">
        <v>2773000</v>
      </c>
      <c r="N34" s="47">
        <v>5260622</v>
      </c>
      <c r="O34" s="47">
        <v>12559040</v>
      </c>
      <c r="P34" s="47">
        <v>14409565</v>
      </c>
      <c r="Q34" s="47">
        <v>456946118</v>
      </c>
      <c r="R34" s="47">
        <v>4107</v>
      </c>
      <c r="S34" s="47">
        <v>26286</v>
      </c>
      <c r="T34" s="47">
        <v>54208339</v>
      </c>
      <c r="U34" s="47">
        <v>43969019</v>
      </c>
      <c r="V34" s="47">
        <v>10198291</v>
      </c>
      <c r="W34" s="47">
        <v>3806818</v>
      </c>
      <c r="X34" s="47">
        <v>112212860</v>
      </c>
      <c r="Y34" s="47">
        <v>344733258</v>
      </c>
      <c r="Z34" s="14" t="s">
        <v>507</v>
      </c>
      <c r="AA34" t="b">
        <f t="shared" si="0"/>
        <v>1</v>
      </c>
    </row>
    <row r="35" spans="1:27" ht="12.75">
      <c r="A35" t="s">
        <v>192</v>
      </c>
      <c r="B35" s="15" t="s">
        <v>193</v>
      </c>
      <c r="C35" s="47">
        <v>2501431600</v>
      </c>
      <c r="D35" s="47">
        <v>11319</v>
      </c>
      <c r="E35" s="47">
        <v>762420082</v>
      </c>
      <c r="F35" s="47">
        <v>46924715</v>
      </c>
      <c r="G35" s="47">
        <v>1340</v>
      </c>
      <c r="H35" s="47">
        <v>402</v>
      </c>
      <c r="I35" s="47">
        <v>50416094</v>
      </c>
      <c r="J35" s="47">
        <v>893489</v>
      </c>
      <c r="K35" s="47">
        <v>17684110</v>
      </c>
      <c r="L35" s="47">
        <v>132625900</v>
      </c>
      <c r="M35" s="47">
        <v>3874800</v>
      </c>
      <c r="N35" s="47">
        <v>4977273</v>
      </c>
      <c r="O35" s="47">
        <v>14412527</v>
      </c>
      <c r="P35" s="47">
        <v>24702955</v>
      </c>
      <c r="Q35" s="47">
        <v>1058931945</v>
      </c>
      <c r="R35" s="47">
        <v>202783</v>
      </c>
      <c r="S35" s="47">
        <v>167621</v>
      </c>
      <c r="T35" s="47">
        <v>136440869</v>
      </c>
      <c r="U35" s="47">
        <v>99986797</v>
      </c>
      <c r="V35" s="47">
        <v>35604313</v>
      </c>
      <c r="W35" s="47">
        <v>12846032</v>
      </c>
      <c r="X35" s="47">
        <v>285248415</v>
      </c>
      <c r="Y35" s="47">
        <v>773683530</v>
      </c>
      <c r="Z35" s="14" t="s">
        <v>193</v>
      </c>
      <c r="AA35" t="b">
        <f t="shared" si="0"/>
        <v>1</v>
      </c>
    </row>
    <row r="36" spans="1:27" ht="12.75">
      <c r="A36" t="s">
        <v>228</v>
      </c>
      <c r="B36" s="15" t="s">
        <v>229</v>
      </c>
      <c r="C36" s="47">
        <v>2530339200</v>
      </c>
      <c r="D36" s="47">
        <v>11107</v>
      </c>
      <c r="E36" s="47">
        <v>774626678</v>
      </c>
      <c r="F36" s="47">
        <v>72176763</v>
      </c>
      <c r="G36" s="47">
        <v>1507</v>
      </c>
      <c r="H36" s="47">
        <v>580</v>
      </c>
      <c r="I36" s="47">
        <v>146231358</v>
      </c>
      <c r="J36" s="47">
        <v>3356774</v>
      </c>
      <c r="K36" s="47">
        <v>30386732</v>
      </c>
      <c r="L36" s="47">
        <v>107983900</v>
      </c>
      <c r="M36" s="47">
        <v>8567600</v>
      </c>
      <c r="N36" s="47">
        <v>8636752</v>
      </c>
      <c r="O36" s="47">
        <v>24493636</v>
      </c>
      <c r="P36" s="47">
        <v>46070580</v>
      </c>
      <c r="Q36" s="47">
        <v>1222530773</v>
      </c>
      <c r="R36" s="47">
        <v>1046807</v>
      </c>
      <c r="S36" s="47">
        <v>225369</v>
      </c>
      <c r="T36" s="47">
        <v>116497400</v>
      </c>
      <c r="U36" s="47">
        <v>90577655</v>
      </c>
      <c r="V36" s="47">
        <v>38754772</v>
      </c>
      <c r="W36" s="47">
        <v>23787330</v>
      </c>
      <c r="X36" s="47">
        <v>270889333</v>
      </c>
      <c r="Y36" s="47">
        <v>951641440</v>
      </c>
      <c r="Z36" s="14" t="s">
        <v>229</v>
      </c>
      <c r="AA36" t="b">
        <f t="shared" si="0"/>
        <v>1</v>
      </c>
    </row>
    <row r="37" spans="1:27" ht="12.75">
      <c r="A37" t="s">
        <v>284</v>
      </c>
      <c r="B37" s="15" t="s">
        <v>285</v>
      </c>
      <c r="C37" s="47">
        <v>670012800</v>
      </c>
      <c r="D37" s="47">
        <v>3600</v>
      </c>
      <c r="E37" s="47">
        <v>228404518</v>
      </c>
      <c r="F37" s="47">
        <v>4605518</v>
      </c>
      <c r="G37" s="47">
        <v>223</v>
      </c>
      <c r="H37" s="47">
        <v>31</v>
      </c>
      <c r="I37" s="47">
        <v>13218812</v>
      </c>
      <c r="J37" s="47">
        <v>517029</v>
      </c>
      <c r="K37" s="47">
        <v>6564005</v>
      </c>
      <c r="L37" s="47">
        <v>34838800</v>
      </c>
      <c r="M37" s="47">
        <v>1689800</v>
      </c>
      <c r="N37" s="47">
        <v>3051310</v>
      </c>
      <c r="O37" s="47">
        <v>7122972</v>
      </c>
      <c r="P37" s="47">
        <v>6529157</v>
      </c>
      <c r="Q37" s="47">
        <v>306541921</v>
      </c>
      <c r="R37" s="47">
        <v>55137</v>
      </c>
      <c r="S37" s="47">
        <v>49352</v>
      </c>
      <c r="T37" s="47">
        <v>36518857</v>
      </c>
      <c r="U37" s="47">
        <v>31952091</v>
      </c>
      <c r="V37" s="47">
        <v>7175027</v>
      </c>
      <c r="W37" s="47">
        <v>4150286</v>
      </c>
      <c r="X37" s="47">
        <v>79900750</v>
      </c>
      <c r="Y37" s="47">
        <v>226641171</v>
      </c>
      <c r="Z37" s="14" t="s">
        <v>285</v>
      </c>
      <c r="AA37" t="b">
        <f t="shared" si="0"/>
        <v>1</v>
      </c>
    </row>
    <row r="38" spans="1:27" ht="12.75">
      <c r="A38" t="s">
        <v>28</v>
      </c>
      <c r="B38" s="15" t="s">
        <v>29</v>
      </c>
      <c r="C38" s="47">
        <v>9616917300</v>
      </c>
      <c r="D38" s="47">
        <v>21037</v>
      </c>
      <c r="E38" s="47">
        <v>2816506727</v>
      </c>
      <c r="F38" s="47">
        <v>991462556</v>
      </c>
      <c r="G38" s="47">
        <v>8628</v>
      </c>
      <c r="H38" s="47">
        <v>5367</v>
      </c>
      <c r="I38" s="47">
        <v>1313956213</v>
      </c>
      <c r="J38" s="47">
        <v>14382945</v>
      </c>
      <c r="K38" s="47">
        <v>64022992</v>
      </c>
      <c r="L38" s="47">
        <v>301624100</v>
      </c>
      <c r="M38" s="47">
        <v>9826900</v>
      </c>
      <c r="N38" s="47">
        <v>7608970</v>
      </c>
      <c r="O38" s="47">
        <v>49018177</v>
      </c>
      <c r="P38" s="47">
        <v>101502290</v>
      </c>
      <c r="Q38" s="47">
        <v>5669911870</v>
      </c>
      <c r="R38" s="47">
        <v>236903</v>
      </c>
      <c r="S38" s="47">
        <v>59895</v>
      </c>
      <c r="T38" s="47">
        <v>311388834</v>
      </c>
      <c r="U38" s="47">
        <v>213470845</v>
      </c>
      <c r="V38" s="47">
        <v>106479059</v>
      </c>
      <c r="W38" s="47">
        <v>116888601</v>
      </c>
      <c r="X38" s="47">
        <v>748524137</v>
      </c>
      <c r="Y38" s="47">
        <v>4921387733</v>
      </c>
      <c r="Z38" s="14" t="s">
        <v>29</v>
      </c>
      <c r="AA38" t="b">
        <f t="shared" si="0"/>
        <v>1</v>
      </c>
    </row>
    <row r="39" spans="1:27" ht="12.75">
      <c r="A39" t="s">
        <v>402</v>
      </c>
      <c r="B39" s="15" t="s">
        <v>403</v>
      </c>
      <c r="C39" s="47">
        <v>1568386300</v>
      </c>
      <c r="D39" s="47">
        <v>7540</v>
      </c>
      <c r="E39" s="47">
        <v>515193223</v>
      </c>
      <c r="F39" s="47">
        <v>15531994</v>
      </c>
      <c r="G39" s="47">
        <v>618</v>
      </c>
      <c r="H39" s="47">
        <v>113</v>
      </c>
      <c r="I39" s="47">
        <v>21837759</v>
      </c>
      <c r="J39" s="47">
        <v>419368</v>
      </c>
      <c r="K39" s="47">
        <v>8831080</v>
      </c>
      <c r="L39" s="47">
        <v>79826500</v>
      </c>
      <c r="M39" s="47">
        <v>1894000</v>
      </c>
      <c r="N39" s="47">
        <v>4850307</v>
      </c>
      <c r="O39" s="47">
        <v>10440377</v>
      </c>
      <c r="P39" s="47">
        <v>10337285</v>
      </c>
      <c r="Q39" s="47">
        <v>669161893</v>
      </c>
      <c r="R39" s="47">
        <v>5841</v>
      </c>
      <c r="S39" s="47">
        <v>11464</v>
      </c>
      <c r="T39" s="47">
        <v>81711016</v>
      </c>
      <c r="U39" s="47">
        <v>63858866</v>
      </c>
      <c r="V39" s="47">
        <v>16194462</v>
      </c>
      <c r="W39" s="47">
        <v>7470276</v>
      </c>
      <c r="X39" s="47">
        <v>169251925</v>
      </c>
      <c r="Y39" s="47">
        <v>499909968</v>
      </c>
      <c r="Z39" s="14" t="s">
        <v>403</v>
      </c>
      <c r="AA39" t="b">
        <f t="shared" si="0"/>
        <v>1</v>
      </c>
    </row>
    <row r="40" spans="1:27" ht="12.75">
      <c r="A40" t="s">
        <v>536</v>
      </c>
      <c r="B40" s="15" t="s">
        <v>537</v>
      </c>
      <c r="C40" s="47">
        <v>431810800</v>
      </c>
      <c r="D40" s="47">
        <v>2369</v>
      </c>
      <c r="E40" s="47">
        <v>144223414</v>
      </c>
      <c r="F40" s="47">
        <v>1678547</v>
      </c>
      <c r="G40" s="47">
        <v>96</v>
      </c>
      <c r="H40" s="47">
        <v>16</v>
      </c>
      <c r="I40" s="47">
        <v>6233592</v>
      </c>
      <c r="J40" s="47">
        <v>184356</v>
      </c>
      <c r="K40" s="47">
        <v>1391364</v>
      </c>
      <c r="L40" s="47">
        <v>22073400</v>
      </c>
      <c r="M40" s="47">
        <v>747400</v>
      </c>
      <c r="N40" s="47">
        <v>2157263</v>
      </c>
      <c r="O40" s="47">
        <v>4119713</v>
      </c>
      <c r="P40" s="47">
        <v>4059200</v>
      </c>
      <c r="Q40" s="47">
        <v>186868249</v>
      </c>
      <c r="R40" s="47">
        <v>2855</v>
      </c>
      <c r="S40" s="47">
        <v>9000</v>
      </c>
      <c r="T40" s="47">
        <v>22810098</v>
      </c>
      <c r="U40" s="47">
        <v>18439436</v>
      </c>
      <c r="V40" s="47">
        <v>3033201</v>
      </c>
      <c r="W40" s="47">
        <v>1104899</v>
      </c>
      <c r="X40" s="47">
        <v>45399489</v>
      </c>
      <c r="Y40" s="47">
        <v>141468760</v>
      </c>
      <c r="Z40" s="14" t="s">
        <v>537</v>
      </c>
      <c r="AA40" t="b">
        <f t="shared" si="0"/>
        <v>1</v>
      </c>
    </row>
    <row r="41" spans="1:27" ht="12.75">
      <c r="A41" t="s">
        <v>366</v>
      </c>
      <c r="B41" s="15" t="s">
        <v>367</v>
      </c>
      <c r="C41" s="47">
        <v>1180210500</v>
      </c>
      <c r="D41" s="47">
        <v>6119</v>
      </c>
      <c r="E41" s="47">
        <v>389001904</v>
      </c>
      <c r="F41" s="47">
        <v>7647878</v>
      </c>
      <c r="G41" s="47">
        <v>397</v>
      </c>
      <c r="H41" s="47">
        <v>68</v>
      </c>
      <c r="I41" s="47">
        <v>19113672</v>
      </c>
      <c r="J41" s="47">
        <v>703392</v>
      </c>
      <c r="K41" s="47">
        <v>11397325</v>
      </c>
      <c r="L41" s="47">
        <v>56731600</v>
      </c>
      <c r="M41" s="47">
        <v>2027300</v>
      </c>
      <c r="N41" s="47">
        <v>4776529</v>
      </c>
      <c r="O41" s="47">
        <v>11140521</v>
      </c>
      <c r="P41" s="47">
        <v>11592024</v>
      </c>
      <c r="Q41" s="47">
        <v>514132145</v>
      </c>
      <c r="R41" s="47">
        <v>75166</v>
      </c>
      <c r="S41" s="47">
        <v>23000</v>
      </c>
      <c r="T41" s="47">
        <v>58743222</v>
      </c>
      <c r="U41" s="47">
        <v>51516086</v>
      </c>
      <c r="V41" s="47">
        <v>12619303</v>
      </c>
      <c r="W41" s="47">
        <v>5998779</v>
      </c>
      <c r="X41" s="47">
        <v>128975556</v>
      </c>
      <c r="Y41" s="47">
        <v>385156589</v>
      </c>
      <c r="Z41" s="14" t="s">
        <v>367</v>
      </c>
      <c r="AA41" t="b">
        <f t="shared" si="0"/>
        <v>1</v>
      </c>
    </row>
    <row r="42" spans="1:27" ht="12.75">
      <c r="A42" t="s">
        <v>10</v>
      </c>
      <c r="B42" s="15" t="s">
        <v>11</v>
      </c>
      <c r="C42" s="47">
        <v>5281204900</v>
      </c>
      <c r="D42" s="47">
        <v>17337</v>
      </c>
      <c r="E42" s="47">
        <v>1654161229</v>
      </c>
      <c r="F42" s="47">
        <v>238523670</v>
      </c>
      <c r="G42" s="47">
        <v>4766</v>
      </c>
      <c r="H42" s="47">
        <v>2030</v>
      </c>
      <c r="I42" s="47">
        <v>194473667</v>
      </c>
      <c r="J42" s="47">
        <v>5132780</v>
      </c>
      <c r="K42" s="47">
        <v>44445743</v>
      </c>
      <c r="L42" s="47">
        <v>252009300</v>
      </c>
      <c r="M42" s="47">
        <v>11464900</v>
      </c>
      <c r="N42" s="47">
        <v>8463627</v>
      </c>
      <c r="O42" s="47">
        <v>37883355</v>
      </c>
      <c r="P42" s="47">
        <v>73963904</v>
      </c>
      <c r="Q42" s="47">
        <v>2520522175</v>
      </c>
      <c r="R42" s="47">
        <v>452310</v>
      </c>
      <c r="S42" s="47">
        <v>119438</v>
      </c>
      <c r="T42" s="47">
        <v>263406445</v>
      </c>
      <c r="U42" s="47">
        <v>193361872</v>
      </c>
      <c r="V42" s="47">
        <v>87006667</v>
      </c>
      <c r="W42" s="47">
        <v>44301674</v>
      </c>
      <c r="X42" s="47">
        <v>588648406</v>
      </c>
      <c r="Y42" s="47">
        <v>1931873769</v>
      </c>
      <c r="Z42" s="14" t="s">
        <v>11</v>
      </c>
      <c r="AA42" t="b">
        <f t="shared" si="0"/>
        <v>1</v>
      </c>
    </row>
    <row r="43" spans="1:27" ht="12.75">
      <c r="A43" t="s">
        <v>132</v>
      </c>
      <c r="B43" s="15" t="s">
        <v>133</v>
      </c>
      <c r="C43" s="47">
        <v>2717007200</v>
      </c>
      <c r="D43" s="47">
        <v>12644</v>
      </c>
      <c r="E43" s="47">
        <v>884907542</v>
      </c>
      <c r="F43" s="47">
        <v>39113462</v>
      </c>
      <c r="G43" s="47">
        <v>1273</v>
      </c>
      <c r="H43" s="47">
        <v>348</v>
      </c>
      <c r="I43" s="47">
        <v>66686990</v>
      </c>
      <c r="J43" s="47">
        <v>1262232</v>
      </c>
      <c r="K43" s="47">
        <v>20558493</v>
      </c>
      <c r="L43" s="47">
        <v>144090400</v>
      </c>
      <c r="M43" s="47">
        <v>4873300</v>
      </c>
      <c r="N43" s="47">
        <v>8058753</v>
      </c>
      <c r="O43" s="47">
        <v>29358961</v>
      </c>
      <c r="P43" s="47">
        <v>30501949</v>
      </c>
      <c r="Q43" s="47">
        <v>1229412082</v>
      </c>
      <c r="R43" s="47">
        <v>155580</v>
      </c>
      <c r="S43" s="47">
        <v>74914</v>
      </c>
      <c r="T43" s="47">
        <v>148937245</v>
      </c>
      <c r="U43" s="47">
        <v>119069597</v>
      </c>
      <c r="V43" s="47">
        <v>24420076</v>
      </c>
      <c r="W43" s="47">
        <v>19503982</v>
      </c>
      <c r="X43" s="47">
        <v>312161394</v>
      </c>
      <c r="Y43" s="47">
        <v>917250688</v>
      </c>
      <c r="Z43" s="14" t="s">
        <v>133</v>
      </c>
      <c r="AA43" t="b">
        <f t="shared" si="0"/>
        <v>1</v>
      </c>
    </row>
    <row r="44" spans="1:27" ht="12.75">
      <c r="A44" t="s">
        <v>162</v>
      </c>
      <c r="B44" s="15" t="s">
        <v>163</v>
      </c>
      <c r="C44" s="47">
        <v>1489132600</v>
      </c>
      <c r="D44" s="47">
        <v>7192</v>
      </c>
      <c r="E44" s="47">
        <v>473928601</v>
      </c>
      <c r="F44" s="47">
        <v>15437844</v>
      </c>
      <c r="G44" s="47">
        <v>620</v>
      </c>
      <c r="H44" s="47">
        <v>131</v>
      </c>
      <c r="I44" s="47">
        <v>37610550</v>
      </c>
      <c r="J44" s="47">
        <v>546286</v>
      </c>
      <c r="K44" s="47">
        <v>10819176</v>
      </c>
      <c r="L44" s="47">
        <v>78310100</v>
      </c>
      <c r="M44" s="47">
        <v>2210700</v>
      </c>
      <c r="N44" s="47">
        <v>4744469</v>
      </c>
      <c r="O44" s="47">
        <v>13302603</v>
      </c>
      <c r="P44" s="47">
        <v>15568494</v>
      </c>
      <c r="Q44" s="47">
        <v>652478823</v>
      </c>
      <c r="R44" s="47">
        <v>15578</v>
      </c>
      <c r="S44" s="47">
        <v>66397</v>
      </c>
      <c r="T44" s="47">
        <v>80499812</v>
      </c>
      <c r="U44" s="47">
        <v>62863351</v>
      </c>
      <c r="V44" s="47">
        <v>12275299</v>
      </c>
      <c r="W44" s="47">
        <v>10159393</v>
      </c>
      <c r="X44" s="47">
        <v>165879830</v>
      </c>
      <c r="Y44" s="47">
        <v>486598993</v>
      </c>
      <c r="Z44" s="14" t="s">
        <v>163</v>
      </c>
      <c r="AA44" t="b">
        <f t="shared" si="0"/>
        <v>1</v>
      </c>
    </row>
    <row r="45" spans="1:27" ht="12.75">
      <c r="A45" t="s">
        <v>62</v>
      </c>
      <c r="B45" s="15" t="s">
        <v>63</v>
      </c>
      <c r="C45" s="47">
        <v>6607794800</v>
      </c>
      <c r="D45" s="47">
        <v>29044</v>
      </c>
      <c r="E45" s="47">
        <v>2071271509</v>
      </c>
      <c r="F45" s="47">
        <v>122996203</v>
      </c>
      <c r="G45" s="47">
        <v>3828</v>
      </c>
      <c r="H45" s="47">
        <v>1118</v>
      </c>
      <c r="I45" s="47">
        <v>158242429</v>
      </c>
      <c r="J45" s="47">
        <v>3805967</v>
      </c>
      <c r="K45" s="47">
        <v>57202818</v>
      </c>
      <c r="L45" s="47">
        <v>350282500</v>
      </c>
      <c r="M45" s="47">
        <v>17210700</v>
      </c>
      <c r="N45" s="47">
        <v>18870567</v>
      </c>
      <c r="O45" s="47">
        <v>61048491</v>
      </c>
      <c r="P45" s="47">
        <v>87911198</v>
      </c>
      <c r="Q45" s="47">
        <v>2948842382</v>
      </c>
      <c r="R45" s="47">
        <v>1008705</v>
      </c>
      <c r="S45" s="47">
        <v>147881</v>
      </c>
      <c r="T45" s="47">
        <v>367374318</v>
      </c>
      <c r="U45" s="47">
        <v>273169327</v>
      </c>
      <c r="V45" s="47">
        <v>90528201</v>
      </c>
      <c r="W45" s="47">
        <v>36260761</v>
      </c>
      <c r="X45" s="47">
        <v>768489193</v>
      </c>
      <c r="Y45" s="47">
        <v>2180353189</v>
      </c>
      <c r="Z45" s="14" t="s">
        <v>63</v>
      </c>
      <c r="AA45" t="b">
        <f t="shared" si="0"/>
        <v>1</v>
      </c>
    </row>
    <row r="46" spans="1:27" ht="12.75">
      <c r="A46" t="s">
        <v>78</v>
      </c>
      <c r="B46" s="15" t="s">
        <v>79</v>
      </c>
      <c r="C46" s="47">
        <v>14973424800</v>
      </c>
      <c r="D46" s="47">
        <v>69235</v>
      </c>
      <c r="E46" s="47">
        <v>4843761447</v>
      </c>
      <c r="F46" s="47">
        <v>222439461</v>
      </c>
      <c r="G46" s="47">
        <v>7325</v>
      </c>
      <c r="H46" s="47">
        <v>2014</v>
      </c>
      <c r="I46" s="47">
        <v>280229692</v>
      </c>
      <c r="J46" s="47">
        <v>8535565</v>
      </c>
      <c r="K46" s="47">
        <v>102425529</v>
      </c>
      <c r="L46" s="47">
        <v>807052900</v>
      </c>
      <c r="M46" s="47">
        <v>21545700</v>
      </c>
      <c r="N46" s="47">
        <v>37166719</v>
      </c>
      <c r="O46" s="47">
        <v>99952551</v>
      </c>
      <c r="P46" s="47">
        <v>118640463</v>
      </c>
      <c r="Q46" s="47">
        <v>6541750027</v>
      </c>
      <c r="R46" s="47">
        <v>1165441</v>
      </c>
      <c r="S46" s="47">
        <v>567099</v>
      </c>
      <c r="T46" s="47">
        <v>828311470</v>
      </c>
      <c r="U46" s="47">
        <v>634456684</v>
      </c>
      <c r="V46" s="47">
        <v>176171443</v>
      </c>
      <c r="W46" s="47">
        <v>72395356</v>
      </c>
      <c r="X46" s="47">
        <v>1713067493</v>
      </c>
      <c r="Y46" s="47">
        <v>4828682534</v>
      </c>
      <c r="Z46" s="14" t="s">
        <v>79</v>
      </c>
      <c r="AA46" t="b">
        <f t="shared" si="0"/>
        <v>1</v>
      </c>
    </row>
    <row r="47" spans="1:27" ht="12.75">
      <c r="A47" t="s">
        <v>240</v>
      </c>
      <c r="B47" s="15" t="s">
        <v>241</v>
      </c>
      <c r="C47" s="47">
        <v>4886499200</v>
      </c>
      <c r="D47" s="47">
        <v>22392</v>
      </c>
      <c r="E47" s="47">
        <v>1472073212</v>
      </c>
      <c r="F47" s="47">
        <v>74595087</v>
      </c>
      <c r="G47" s="47">
        <v>2569</v>
      </c>
      <c r="H47" s="47">
        <v>673</v>
      </c>
      <c r="I47" s="47">
        <v>114094912</v>
      </c>
      <c r="J47" s="47">
        <v>2087351</v>
      </c>
      <c r="K47" s="47">
        <v>43262344</v>
      </c>
      <c r="L47" s="47">
        <v>269104300</v>
      </c>
      <c r="M47" s="47">
        <v>11520900</v>
      </c>
      <c r="N47" s="47">
        <v>16007448</v>
      </c>
      <c r="O47" s="47">
        <v>37902892</v>
      </c>
      <c r="P47" s="47">
        <v>62054766</v>
      </c>
      <c r="Q47" s="47">
        <v>2102703212</v>
      </c>
      <c r="R47" s="47">
        <v>591353</v>
      </c>
      <c r="S47" s="47">
        <v>110604</v>
      </c>
      <c r="T47" s="47">
        <v>280492925</v>
      </c>
      <c r="U47" s="47">
        <v>202497569</v>
      </c>
      <c r="V47" s="47">
        <v>72414811</v>
      </c>
      <c r="W47" s="47">
        <v>29121941</v>
      </c>
      <c r="X47" s="47">
        <v>585229203</v>
      </c>
      <c r="Y47" s="47">
        <v>1517474009</v>
      </c>
      <c r="Z47" s="14" t="s">
        <v>241</v>
      </c>
      <c r="AA47" t="b">
        <f t="shared" si="0"/>
        <v>1</v>
      </c>
    </row>
    <row r="48" spans="1:27" ht="12.75">
      <c r="A48" t="s">
        <v>298</v>
      </c>
      <c r="B48" s="15" t="s">
        <v>299</v>
      </c>
      <c r="C48" s="47">
        <v>839238200</v>
      </c>
      <c r="D48" s="47">
        <v>4294</v>
      </c>
      <c r="E48" s="47">
        <v>268115854</v>
      </c>
      <c r="F48" s="47">
        <v>6117302</v>
      </c>
      <c r="G48" s="47">
        <v>310</v>
      </c>
      <c r="H48" s="47">
        <v>58</v>
      </c>
      <c r="I48" s="47">
        <v>20036360</v>
      </c>
      <c r="J48" s="47">
        <v>358326</v>
      </c>
      <c r="K48" s="47">
        <v>6837232</v>
      </c>
      <c r="L48" s="47">
        <v>46637500</v>
      </c>
      <c r="M48" s="47">
        <v>2283600</v>
      </c>
      <c r="N48" s="47">
        <v>3831161</v>
      </c>
      <c r="O48" s="47">
        <v>9968255</v>
      </c>
      <c r="P48" s="47">
        <v>6956757</v>
      </c>
      <c r="Q48" s="47">
        <v>371142347</v>
      </c>
      <c r="R48" s="47">
        <v>25364</v>
      </c>
      <c r="S48" s="47">
        <v>56428</v>
      </c>
      <c r="T48" s="47">
        <v>48910121</v>
      </c>
      <c r="U48" s="47">
        <v>38118371</v>
      </c>
      <c r="V48" s="47">
        <v>8361130</v>
      </c>
      <c r="W48" s="47">
        <v>6180174</v>
      </c>
      <c r="X48" s="47">
        <v>101651588</v>
      </c>
      <c r="Y48" s="47">
        <v>269490759</v>
      </c>
      <c r="Z48" s="14" t="s">
        <v>299</v>
      </c>
      <c r="AA48" t="b">
        <f t="shared" si="0"/>
        <v>1</v>
      </c>
    </row>
    <row r="49" spans="1:27" ht="12.75">
      <c r="A49" t="s">
        <v>435</v>
      </c>
      <c r="B49" s="15" t="s">
        <v>436</v>
      </c>
      <c r="C49" s="47">
        <v>2096843500</v>
      </c>
      <c r="D49" s="47">
        <v>9529</v>
      </c>
      <c r="E49" s="47">
        <v>681257854</v>
      </c>
      <c r="F49" s="47">
        <v>26338887</v>
      </c>
      <c r="G49" s="47">
        <v>984</v>
      </c>
      <c r="H49" s="47">
        <v>205</v>
      </c>
      <c r="I49" s="47">
        <v>33207502</v>
      </c>
      <c r="J49" s="47">
        <v>845951</v>
      </c>
      <c r="K49" s="47">
        <v>10625164</v>
      </c>
      <c r="L49" s="47">
        <v>106889700</v>
      </c>
      <c r="M49" s="47">
        <v>2444500</v>
      </c>
      <c r="N49" s="47">
        <v>5835340</v>
      </c>
      <c r="O49" s="47">
        <v>19451628</v>
      </c>
      <c r="P49" s="47">
        <v>12908004</v>
      </c>
      <c r="Q49" s="47">
        <v>899804530</v>
      </c>
      <c r="R49" s="47">
        <v>31923</v>
      </c>
      <c r="S49" s="47">
        <v>51422</v>
      </c>
      <c r="T49" s="47">
        <v>109312424</v>
      </c>
      <c r="U49" s="47">
        <v>85038261</v>
      </c>
      <c r="V49" s="47">
        <v>19503921</v>
      </c>
      <c r="W49" s="47">
        <v>9624962</v>
      </c>
      <c r="X49" s="47">
        <v>223562913</v>
      </c>
      <c r="Y49" s="47">
        <v>676241617</v>
      </c>
      <c r="Z49" s="14" t="s">
        <v>436</v>
      </c>
      <c r="AA49" t="b">
        <f t="shared" si="0"/>
        <v>1</v>
      </c>
    </row>
    <row r="50" spans="1:27" ht="12.75">
      <c r="A50" t="s">
        <v>260</v>
      </c>
      <c r="B50" s="15" t="s">
        <v>261</v>
      </c>
      <c r="C50" s="47">
        <v>6348246200</v>
      </c>
      <c r="D50" s="47">
        <v>30871</v>
      </c>
      <c r="E50" s="47">
        <v>1969166627</v>
      </c>
      <c r="F50" s="47">
        <v>71851534</v>
      </c>
      <c r="G50" s="47">
        <v>2660</v>
      </c>
      <c r="H50" s="47">
        <v>599</v>
      </c>
      <c r="I50" s="47">
        <v>195810812</v>
      </c>
      <c r="J50" s="47">
        <v>6094034</v>
      </c>
      <c r="K50" s="47">
        <v>63502512</v>
      </c>
      <c r="L50" s="47">
        <v>337542700</v>
      </c>
      <c r="M50" s="47">
        <v>16380400</v>
      </c>
      <c r="N50" s="47">
        <v>21036164</v>
      </c>
      <c r="O50" s="47">
        <v>63079670</v>
      </c>
      <c r="P50" s="47">
        <v>91677471</v>
      </c>
      <c r="Q50" s="47">
        <v>2836141924</v>
      </c>
      <c r="R50" s="47">
        <v>1144218</v>
      </c>
      <c r="S50" s="47">
        <v>456061</v>
      </c>
      <c r="T50" s="47">
        <v>353791323</v>
      </c>
      <c r="U50" s="47">
        <v>270277878</v>
      </c>
      <c r="V50" s="47">
        <v>75045099</v>
      </c>
      <c r="W50" s="47">
        <v>58281305</v>
      </c>
      <c r="X50" s="47">
        <v>758995884</v>
      </c>
      <c r="Y50" s="47">
        <v>2077146040</v>
      </c>
      <c r="Z50" s="14" t="s">
        <v>261</v>
      </c>
      <c r="AA50" t="b">
        <f t="shared" si="0"/>
        <v>1</v>
      </c>
    </row>
    <row r="51" spans="1:27" ht="12.75">
      <c r="A51" t="s">
        <v>362</v>
      </c>
      <c r="B51" s="15" t="s">
        <v>363</v>
      </c>
      <c r="C51" s="47">
        <v>4854653200</v>
      </c>
      <c r="D51" s="47">
        <v>23695</v>
      </c>
      <c r="E51" s="47">
        <v>1555891864</v>
      </c>
      <c r="F51" s="47">
        <v>49459427</v>
      </c>
      <c r="G51" s="47">
        <v>1961</v>
      </c>
      <c r="H51" s="47">
        <v>394</v>
      </c>
      <c r="I51" s="47">
        <v>109087705</v>
      </c>
      <c r="J51" s="47">
        <v>2734046</v>
      </c>
      <c r="K51" s="47">
        <v>37994117</v>
      </c>
      <c r="L51" s="47">
        <v>263091200</v>
      </c>
      <c r="M51" s="47">
        <v>11519300</v>
      </c>
      <c r="N51" s="47">
        <v>20269825</v>
      </c>
      <c r="O51" s="47">
        <v>51831837</v>
      </c>
      <c r="P51" s="47">
        <v>51904322</v>
      </c>
      <c r="Q51" s="47">
        <v>2153783643</v>
      </c>
      <c r="R51" s="47">
        <v>301021</v>
      </c>
      <c r="S51" s="47">
        <v>93438</v>
      </c>
      <c r="T51" s="47">
        <v>274529199</v>
      </c>
      <c r="U51" s="47">
        <v>216174520</v>
      </c>
      <c r="V51" s="47">
        <v>45087307</v>
      </c>
      <c r="W51" s="47">
        <v>28181946</v>
      </c>
      <c r="X51" s="47">
        <v>564367431</v>
      </c>
      <c r="Y51" s="47">
        <v>1589416212</v>
      </c>
      <c r="Z51" s="14" t="s">
        <v>363</v>
      </c>
      <c r="AA51" t="b">
        <f t="shared" si="0"/>
        <v>1</v>
      </c>
    </row>
    <row r="52" spans="1:27" ht="12.75">
      <c r="A52" t="s">
        <v>458</v>
      </c>
      <c r="B52" s="15" t="s">
        <v>459</v>
      </c>
      <c r="C52" s="47">
        <v>9609114900</v>
      </c>
      <c r="D52" s="47">
        <v>41411</v>
      </c>
      <c r="E52" s="47">
        <v>3189945787</v>
      </c>
      <c r="F52" s="47">
        <v>186276351</v>
      </c>
      <c r="G52" s="47">
        <v>5554</v>
      </c>
      <c r="H52" s="47">
        <v>1723</v>
      </c>
      <c r="I52" s="47">
        <v>205057596</v>
      </c>
      <c r="J52" s="47">
        <v>6658687</v>
      </c>
      <c r="K52" s="47">
        <v>75669268</v>
      </c>
      <c r="L52" s="47">
        <v>512863500</v>
      </c>
      <c r="M52" s="47">
        <v>12532900</v>
      </c>
      <c r="N52" s="47">
        <v>24362521</v>
      </c>
      <c r="O52" s="47">
        <v>80987315</v>
      </c>
      <c r="P52" s="47">
        <v>81612107</v>
      </c>
      <c r="Q52" s="47">
        <v>4375966032</v>
      </c>
      <c r="R52" s="47">
        <v>710045</v>
      </c>
      <c r="S52" s="47">
        <v>169663</v>
      </c>
      <c r="T52" s="47">
        <v>525255913</v>
      </c>
      <c r="U52" s="47">
        <v>416647767</v>
      </c>
      <c r="V52" s="47">
        <v>93958195</v>
      </c>
      <c r="W52" s="47">
        <v>66783899</v>
      </c>
      <c r="X52" s="47">
        <v>1103525482</v>
      </c>
      <c r="Y52" s="47">
        <v>3272440550</v>
      </c>
      <c r="Z52" s="14" t="s">
        <v>459</v>
      </c>
      <c r="AA52" t="b">
        <f t="shared" si="0"/>
        <v>1</v>
      </c>
    </row>
    <row r="53" spans="1:27" ht="12.75">
      <c r="A53" t="s">
        <v>388</v>
      </c>
      <c r="B53" s="15" t="s">
        <v>389</v>
      </c>
      <c r="C53" s="47">
        <v>1581525600</v>
      </c>
      <c r="D53" s="47">
        <v>8314</v>
      </c>
      <c r="E53" s="47">
        <v>517944444</v>
      </c>
      <c r="F53" s="47">
        <v>9784663</v>
      </c>
      <c r="G53" s="47">
        <v>464</v>
      </c>
      <c r="H53" s="47">
        <v>90</v>
      </c>
      <c r="I53" s="47">
        <v>20399544</v>
      </c>
      <c r="J53" s="47">
        <v>623409</v>
      </c>
      <c r="K53" s="47">
        <v>7287478</v>
      </c>
      <c r="L53" s="47">
        <v>80125400</v>
      </c>
      <c r="M53" s="47">
        <v>1712500</v>
      </c>
      <c r="N53" s="47">
        <v>10396847</v>
      </c>
      <c r="O53" s="47">
        <v>14643769</v>
      </c>
      <c r="P53" s="47">
        <v>9497184</v>
      </c>
      <c r="Q53" s="47">
        <v>672415238</v>
      </c>
      <c r="R53" s="47">
        <v>1317</v>
      </c>
      <c r="S53" s="47">
        <v>8901</v>
      </c>
      <c r="T53" s="47">
        <v>81804164</v>
      </c>
      <c r="U53" s="47">
        <v>65121475</v>
      </c>
      <c r="V53" s="47">
        <v>14826947</v>
      </c>
      <c r="W53" s="47">
        <v>6253323</v>
      </c>
      <c r="X53" s="47">
        <v>168016127</v>
      </c>
      <c r="Y53" s="47">
        <v>504399111</v>
      </c>
      <c r="Z53" s="14" t="s">
        <v>389</v>
      </c>
      <c r="AA53" t="b">
        <f t="shared" si="0"/>
        <v>1</v>
      </c>
    </row>
    <row r="54" spans="1:27" ht="12.75">
      <c r="A54" t="s">
        <v>94</v>
      </c>
      <c r="B54" s="15" t="s">
        <v>95</v>
      </c>
      <c r="C54" s="47">
        <v>3482886700</v>
      </c>
      <c r="D54" s="47">
        <v>15694</v>
      </c>
      <c r="E54" s="47">
        <v>1084907206</v>
      </c>
      <c r="F54" s="47">
        <v>58144449</v>
      </c>
      <c r="G54" s="47">
        <v>1900</v>
      </c>
      <c r="H54" s="47">
        <v>518</v>
      </c>
      <c r="I54" s="47">
        <v>48826280</v>
      </c>
      <c r="J54" s="47">
        <v>1515241</v>
      </c>
      <c r="K54" s="47">
        <v>25096250</v>
      </c>
      <c r="L54" s="47">
        <v>183332900</v>
      </c>
      <c r="M54" s="47">
        <v>3800600</v>
      </c>
      <c r="N54" s="47">
        <v>9246965</v>
      </c>
      <c r="O54" s="47">
        <v>25042223</v>
      </c>
      <c r="P54" s="47">
        <v>18374137</v>
      </c>
      <c r="Q54" s="47">
        <v>1458286251</v>
      </c>
      <c r="R54" s="47">
        <v>198349</v>
      </c>
      <c r="S54" s="47">
        <v>89212</v>
      </c>
      <c r="T54" s="47">
        <v>187091318</v>
      </c>
      <c r="U54" s="47">
        <v>139565750</v>
      </c>
      <c r="V54" s="47">
        <v>35519039</v>
      </c>
      <c r="W54" s="47">
        <v>17695007</v>
      </c>
      <c r="X54" s="47">
        <v>380158675</v>
      </c>
      <c r="Y54" s="47">
        <v>1078127576</v>
      </c>
      <c r="Z54" s="14" t="s">
        <v>95</v>
      </c>
      <c r="AA54" t="b">
        <f t="shared" si="0"/>
        <v>1</v>
      </c>
    </row>
    <row r="55" spans="1:27" ht="12.75">
      <c r="A55" t="s">
        <v>74</v>
      </c>
      <c r="B55" s="15" t="s">
        <v>75</v>
      </c>
      <c r="C55" s="47">
        <v>2465727700</v>
      </c>
      <c r="D55" s="47">
        <v>12048</v>
      </c>
      <c r="E55" s="47">
        <v>782851173</v>
      </c>
      <c r="F55" s="47">
        <v>30824511</v>
      </c>
      <c r="G55" s="47">
        <v>1045</v>
      </c>
      <c r="H55" s="47">
        <v>261</v>
      </c>
      <c r="I55" s="47">
        <v>60900675</v>
      </c>
      <c r="J55" s="47">
        <v>1861978</v>
      </c>
      <c r="K55" s="47">
        <v>23820278</v>
      </c>
      <c r="L55" s="47">
        <v>123419100</v>
      </c>
      <c r="M55" s="47">
        <v>5648600</v>
      </c>
      <c r="N55" s="47">
        <v>8672875</v>
      </c>
      <c r="O55" s="47">
        <v>21502014</v>
      </c>
      <c r="P55" s="47">
        <v>33651705</v>
      </c>
      <c r="Q55" s="47">
        <v>1093152909</v>
      </c>
      <c r="R55" s="47">
        <v>405490</v>
      </c>
      <c r="S55" s="47">
        <v>65266</v>
      </c>
      <c r="T55" s="47">
        <v>129017452</v>
      </c>
      <c r="U55" s="47">
        <v>98694642</v>
      </c>
      <c r="V55" s="47">
        <v>28962890</v>
      </c>
      <c r="W55" s="47">
        <v>15613928</v>
      </c>
      <c r="X55" s="47">
        <v>272759668</v>
      </c>
      <c r="Y55" s="47">
        <v>820393241</v>
      </c>
      <c r="Z55" s="14" t="s">
        <v>75</v>
      </c>
      <c r="AA55" t="b">
        <f t="shared" si="0"/>
        <v>1</v>
      </c>
    </row>
    <row r="56" spans="1:27" ht="12.75">
      <c r="A56" t="s">
        <v>376</v>
      </c>
      <c r="B56" s="15" t="s">
        <v>377</v>
      </c>
      <c r="C56" s="47">
        <v>1726771100</v>
      </c>
      <c r="D56" s="47">
        <v>8249</v>
      </c>
      <c r="E56" s="47">
        <v>571554792</v>
      </c>
      <c r="F56" s="47">
        <v>16229252</v>
      </c>
      <c r="G56" s="47">
        <v>739</v>
      </c>
      <c r="H56" s="47">
        <v>148</v>
      </c>
      <c r="I56" s="47">
        <v>20524573</v>
      </c>
      <c r="J56" s="47">
        <v>662661</v>
      </c>
      <c r="K56" s="47">
        <v>14589473</v>
      </c>
      <c r="L56" s="47">
        <v>94186500</v>
      </c>
      <c r="M56" s="47">
        <v>1962200</v>
      </c>
      <c r="N56" s="47">
        <v>6375800</v>
      </c>
      <c r="O56" s="47">
        <v>14436930</v>
      </c>
      <c r="P56" s="47">
        <v>9948763</v>
      </c>
      <c r="Q56" s="47">
        <v>750470944</v>
      </c>
      <c r="R56" s="47">
        <v>44778</v>
      </c>
      <c r="S56" s="47">
        <v>14986</v>
      </c>
      <c r="T56" s="47">
        <v>96130294</v>
      </c>
      <c r="U56" s="47">
        <v>74842308</v>
      </c>
      <c r="V56" s="47">
        <v>22643606</v>
      </c>
      <c r="W56" s="47">
        <v>9061149</v>
      </c>
      <c r="X56" s="47">
        <v>202737121</v>
      </c>
      <c r="Y56" s="47">
        <v>547733823</v>
      </c>
      <c r="Z56" s="14" t="s">
        <v>377</v>
      </c>
      <c r="AA56" t="b">
        <f t="shared" si="0"/>
        <v>1</v>
      </c>
    </row>
    <row r="57" spans="1:27" ht="12.75">
      <c r="A57" t="s">
        <v>286</v>
      </c>
      <c r="B57" s="15" t="s">
        <v>287</v>
      </c>
      <c r="C57" s="47">
        <v>978244500</v>
      </c>
      <c r="D57" s="47">
        <v>5068</v>
      </c>
      <c r="E57" s="47">
        <v>314404295</v>
      </c>
      <c r="F57" s="47">
        <v>8621264</v>
      </c>
      <c r="G57" s="47">
        <v>330</v>
      </c>
      <c r="H57" s="47">
        <v>57</v>
      </c>
      <c r="I57" s="47">
        <v>18270610</v>
      </c>
      <c r="J57" s="47">
        <v>492559</v>
      </c>
      <c r="K57" s="47">
        <v>7723445</v>
      </c>
      <c r="L57" s="47">
        <v>52146500</v>
      </c>
      <c r="M57" s="47">
        <v>3017600</v>
      </c>
      <c r="N57" s="47">
        <v>3387522</v>
      </c>
      <c r="O57" s="47">
        <v>9425403</v>
      </c>
      <c r="P57" s="47">
        <v>13466663</v>
      </c>
      <c r="Q57" s="47">
        <v>430955861</v>
      </c>
      <c r="R57" s="47">
        <v>29708</v>
      </c>
      <c r="S57" s="47">
        <v>11873</v>
      </c>
      <c r="T57" s="47">
        <v>55149313</v>
      </c>
      <c r="U57" s="47">
        <v>42522658</v>
      </c>
      <c r="V57" s="47">
        <v>10517210</v>
      </c>
      <c r="W57" s="47">
        <v>5682819</v>
      </c>
      <c r="X57" s="47">
        <v>113913581</v>
      </c>
      <c r="Y57" s="47">
        <v>317042280</v>
      </c>
      <c r="Z57" s="14" t="s">
        <v>287</v>
      </c>
      <c r="AA57" t="b">
        <f t="shared" si="0"/>
        <v>1</v>
      </c>
    </row>
    <row r="58" spans="1:27" ht="12.75">
      <c r="A58" t="s">
        <v>444</v>
      </c>
      <c r="B58" s="15" t="s">
        <v>445</v>
      </c>
      <c r="C58" s="47">
        <v>1574982100</v>
      </c>
      <c r="D58" s="47">
        <v>7520</v>
      </c>
      <c r="E58" s="47">
        <v>525701221</v>
      </c>
      <c r="F58" s="47">
        <v>18149062</v>
      </c>
      <c r="G58" s="47">
        <v>703</v>
      </c>
      <c r="H58" s="47">
        <v>179</v>
      </c>
      <c r="I58" s="47">
        <v>26659042</v>
      </c>
      <c r="J58" s="47">
        <v>1416276</v>
      </c>
      <c r="K58" s="47">
        <v>13065941</v>
      </c>
      <c r="L58" s="47">
        <v>85542400</v>
      </c>
      <c r="M58" s="47">
        <v>2833100</v>
      </c>
      <c r="N58" s="47">
        <v>4874778</v>
      </c>
      <c r="O58" s="47">
        <v>15932327</v>
      </c>
      <c r="P58" s="47">
        <v>15637297</v>
      </c>
      <c r="Q58" s="47">
        <v>709811444</v>
      </c>
      <c r="R58" s="47">
        <v>56432</v>
      </c>
      <c r="S58" s="47">
        <v>15915</v>
      </c>
      <c r="T58" s="47">
        <v>88352496</v>
      </c>
      <c r="U58" s="47">
        <v>70292712</v>
      </c>
      <c r="V58" s="47">
        <v>17213573</v>
      </c>
      <c r="W58" s="47">
        <v>11879280</v>
      </c>
      <c r="X58" s="47">
        <v>187810408</v>
      </c>
      <c r="Y58" s="47">
        <v>522001036</v>
      </c>
      <c r="Z58" s="14" t="s">
        <v>445</v>
      </c>
      <c r="AA58" t="b">
        <f t="shared" si="0"/>
        <v>1</v>
      </c>
    </row>
    <row r="59" spans="1:27" ht="12.75">
      <c r="A59" t="s">
        <v>118</v>
      </c>
      <c r="B59" s="15" t="s">
        <v>119</v>
      </c>
      <c r="C59" s="47">
        <v>4641792500</v>
      </c>
      <c r="D59" s="47">
        <v>21695</v>
      </c>
      <c r="E59" s="47">
        <v>1496905849</v>
      </c>
      <c r="F59" s="47">
        <v>50228742</v>
      </c>
      <c r="G59" s="47">
        <v>1922</v>
      </c>
      <c r="H59" s="47">
        <v>445</v>
      </c>
      <c r="I59" s="47">
        <v>107318907</v>
      </c>
      <c r="J59" s="47">
        <v>1903144</v>
      </c>
      <c r="K59" s="47">
        <v>41021154</v>
      </c>
      <c r="L59" s="47">
        <v>264414600</v>
      </c>
      <c r="M59" s="47">
        <v>6731000</v>
      </c>
      <c r="N59" s="47">
        <v>12380704</v>
      </c>
      <c r="O59" s="47">
        <v>39676979</v>
      </c>
      <c r="P59" s="47">
        <v>32684475</v>
      </c>
      <c r="Q59" s="47">
        <v>2053265554</v>
      </c>
      <c r="R59" s="47">
        <v>285143</v>
      </c>
      <c r="S59" s="47">
        <v>30631</v>
      </c>
      <c r="T59" s="47">
        <v>271041700</v>
      </c>
      <c r="U59" s="47">
        <v>212088071</v>
      </c>
      <c r="V59" s="47">
        <v>50617567</v>
      </c>
      <c r="W59" s="47">
        <v>38383836</v>
      </c>
      <c r="X59" s="47">
        <v>572446948</v>
      </c>
      <c r="Y59" s="47">
        <v>1480818606</v>
      </c>
      <c r="Z59" s="14" t="s">
        <v>119</v>
      </c>
      <c r="AA59" t="b">
        <f t="shared" si="0"/>
        <v>1</v>
      </c>
    </row>
    <row r="60" spans="1:27" ht="12.75">
      <c r="A60" t="s">
        <v>68</v>
      </c>
      <c r="B60" s="15" t="s">
        <v>69</v>
      </c>
      <c r="C60" s="47">
        <v>1679620800</v>
      </c>
      <c r="D60" s="47">
        <v>7523</v>
      </c>
      <c r="E60" s="47">
        <v>543342442</v>
      </c>
      <c r="F60" s="47">
        <v>25836613</v>
      </c>
      <c r="G60" s="47">
        <v>907</v>
      </c>
      <c r="H60" s="47">
        <v>248</v>
      </c>
      <c r="I60" s="47">
        <v>37914226</v>
      </c>
      <c r="J60" s="47">
        <v>1213608</v>
      </c>
      <c r="K60" s="47">
        <v>17720853</v>
      </c>
      <c r="L60" s="47">
        <v>89228800</v>
      </c>
      <c r="M60" s="47">
        <v>4343000</v>
      </c>
      <c r="N60" s="47">
        <v>4970275</v>
      </c>
      <c r="O60" s="47">
        <v>15789377</v>
      </c>
      <c r="P60" s="47">
        <v>22892312</v>
      </c>
      <c r="Q60" s="47">
        <v>763251506</v>
      </c>
      <c r="R60" s="47">
        <v>378329</v>
      </c>
      <c r="S60" s="47">
        <v>22827</v>
      </c>
      <c r="T60" s="47">
        <v>93545665</v>
      </c>
      <c r="U60" s="47">
        <v>72858288</v>
      </c>
      <c r="V60" s="47">
        <v>25050719</v>
      </c>
      <c r="W60" s="47">
        <v>10162532</v>
      </c>
      <c r="X60" s="47">
        <v>202018360</v>
      </c>
      <c r="Y60" s="47">
        <v>561233146</v>
      </c>
      <c r="Z60" s="14" t="s">
        <v>69</v>
      </c>
      <c r="AA60" t="b">
        <f t="shared" si="0"/>
        <v>1</v>
      </c>
    </row>
    <row r="61" spans="1:27" ht="12.75">
      <c r="A61" t="s">
        <v>112</v>
      </c>
      <c r="B61" s="15" t="s">
        <v>113</v>
      </c>
      <c r="C61" s="47">
        <v>1566103500</v>
      </c>
      <c r="D61" s="47">
        <v>7227</v>
      </c>
      <c r="E61" s="47">
        <v>513617307</v>
      </c>
      <c r="F61" s="47">
        <v>20061669</v>
      </c>
      <c r="G61" s="47">
        <v>689</v>
      </c>
      <c r="H61" s="47">
        <v>192</v>
      </c>
      <c r="I61" s="47">
        <v>37680812</v>
      </c>
      <c r="J61" s="47">
        <v>550122</v>
      </c>
      <c r="K61" s="47">
        <v>13165006</v>
      </c>
      <c r="L61" s="47">
        <v>91108800</v>
      </c>
      <c r="M61" s="47">
        <v>1500300</v>
      </c>
      <c r="N61" s="47">
        <v>4280831</v>
      </c>
      <c r="O61" s="47">
        <v>13023633</v>
      </c>
      <c r="P61" s="47">
        <v>9975925</v>
      </c>
      <c r="Q61" s="47">
        <v>704964405</v>
      </c>
      <c r="R61" s="47">
        <v>64142</v>
      </c>
      <c r="S61" s="47">
        <v>3051</v>
      </c>
      <c r="T61" s="47">
        <v>92576238</v>
      </c>
      <c r="U61" s="47">
        <v>74261857</v>
      </c>
      <c r="V61" s="47">
        <v>16671107</v>
      </c>
      <c r="W61" s="47">
        <v>13909284</v>
      </c>
      <c r="X61" s="47">
        <v>197485679</v>
      </c>
      <c r="Y61" s="47">
        <v>507478726</v>
      </c>
      <c r="Z61" s="14" t="s">
        <v>113</v>
      </c>
      <c r="AA61" t="b">
        <f t="shared" si="0"/>
        <v>1</v>
      </c>
    </row>
    <row r="62" spans="1:27" ht="12.75">
      <c r="A62" t="s">
        <v>176</v>
      </c>
      <c r="B62" s="15" t="s">
        <v>177</v>
      </c>
      <c r="C62" s="47">
        <v>8618629200</v>
      </c>
      <c r="D62" s="47">
        <v>43868</v>
      </c>
      <c r="E62" s="47">
        <v>2852676400</v>
      </c>
      <c r="F62" s="47">
        <v>94431377</v>
      </c>
      <c r="G62" s="47">
        <v>3461</v>
      </c>
      <c r="H62" s="47">
        <v>818</v>
      </c>
      <c r="I62" s="47">
        <v>257188923</v>
      </c>
      <c r="J62" s="47">
        <v>8891335</v>
      </c>
      <c r="K62" s="47">
        <v>92253503</v>
      </c>
      <c r="L62" s="47">
        <v>456185800</v>
      </c>
      <c r="M62" s="47">
        <v>25750300</v>
      </c>
      <c r="N62" s="47">
        <v>28475802</v>
      </c>
      <c r="O62" s="47">
        <v>93839002</v>
      </c>
      <c r="P62" s="47">
        <v>130034947</v>
      </c>
      <c r="Q62" s="47">
        <v>4039727389</v>
      </c>
      <c r="R62" s="47">
        <v>2085502</v>
      </c>
      <c r="S62" s="47">
        <v>3161889</v>
      </c>
      <c r="T62" s="47">
        <v>481720717</v>
      </c>
      <c r="U62" s="47">
        <v>392439806</v>
      </c>
      <c r="V62" s="47">
        <v>111225984</v>
      </c>
      <c r="W62" s="47">
        <v>56250452</v>
      </c>
      <c r="X62" s="47">
        <v>1046884350</v>
      </c>
      <c r="Y62" s="47">
        <v>2992843039</v>
      </c>
      <c r="Z62" s="14" t="s">
        <v>177</v>
      </c>
      <c r="AA62" t="b">
        <f t="shared" si="0"/>
        <v>1</v>
      </c>
    </row>
    <row r="63" spans="1:27" ht="12.75">
      <c r="A63" t="s">
        <v>378</v>
      </c>
      <c r="B63" s="15" t="s">
        <v>379</v>
      </c>
      <c r="C63" s="47">
        <v>1436985800</v>
      </c>
      <c r="D63" s="47">
        <v>6979</v>
      </c>
      <c r="E63" s="47">
        <v>476356366</v>
      </c>
      <c r="F63" s="47">
        <v>12629571</v>
      </c>
      <c r="G63" s="47">
        <v>705</v>
      </c>
      <c r="H63" s="47">
        <v>101</v>
      </c>
      <c r="I63" s="47">
        <v>19827778</v>
      </c>
      <c r="J63" s="47">
        <v>655899</v>
      </c>
      <c r="K63" s="47">
        <v>10038830</v>
      </c>
      <c r="L63" s="47">
        <v>75398400</v>
      </c>
      <c r="M63" s="47">
        <v>1883400</v>
      </c>
      <c r="N63" s="47">
        <v>4950414</v>
      </c>
      <c r="O63" s="47">
        <v>14687725</v>
      </c>
      <c r="P63" s="47">
        <v>8679391</v>
      </c>
      <c r="Q63" s="47">
        <v>625107774</v>
      </c>
      <c r="R63" s="47">
        <v>41722</v>
      </c>
      <c r="S63" s="47">
        <v>39638</v>
      </c>
      <c r="T63" s="47">
        <v>77261504</v>
      </c>
      <c r="U63" s="47">
        <v>60173233</v>
      </c>
      <c r="V63" s="47">
        <v>15303713</v>
      </c>
      <c r="W63" s="47">
        <v>8342168</v>
      </c>
      <c r="X63" s="47">
        <v>161161978</v>
      </c>
      <c r="Y63" s="47">
        <v>463945796</v>
      </c>
      <c r="Z63" s="14" t="s">
        <v>379</v>
      </c>
      <c r="AA63" t="b">
        <f t="shared" si="0"/>
        <v>1</v>
      </c>
    </row>
    <row r="64" spans="1:27" ht="12.75">
      <c r="A64" t="s">
        <v>296</v>
      </c>
      <c r="B64" s="15" t="s">
        <v>297</v>
      </c>
      <c r="C64" s="47">
        <v>887213100</v>
      </c>
      <c r="D64" s="47">
        <v>4390</v>
      </c>
      <c r="E64" s="47">
        <v>285679882</v>
      </c>
      <c r="F64" s="47">
        <v>9588950</v>
      </c>
      <c r="G64" s="47">
        <v>390</v>
      </c>
      <c r="H64" s="47">
        <v>86</v>
      </c>
      <c r="I64" s="47">
        <v>24343196</v>
      </c>
      <c r="J64" s="47">
        <v>342902</v>
      </c>
      <c r="K64" s="47">
        <v>7898931</v>
      </c>
      <c r="L64" s="47">
        <v>48751300</v>
      </c>
      <c r="M64" s="47">
        <v>2518400</v>
      </c>
      <c r="N64" s="47">
        <v>3541477</v>
      </c>
      <c r="O64" s="47">
        <v>10209853</v>
      </c>
      <c r="P64" s="47">
        <v>9868350</v>
      </c>
      <c r="Q64" s="47">
        <v>402743241</v>
      </c>
      <c r="R64" s="47">
        <v>43278</v>
      </c>
      <c r="S64" s="47">
        <v>26810</v>
      </c>
      <c r="T64" s="47">
        <v>51257249</v>
      </c>
      <c r="U64" s="47">
        <v>40001104</v>
      </c>
      <c r="V64" s="47">
        <v>9560826</v>
      </c>
      <c r="W64" s="47">
        <v>5557430</v>
      </c>
      <c r="X64" s="47">
        <v>106446697</v>
      </c>
      <c r="Y64" s="47">
        <v>296296544</v>
      </c>
      <c r="Z64" s="14" t="s">
        <v>297</v>
      </c>
      <c r="AA64" t="b">
        <f t="shared" si="0"/>
        <v>1</v>
      </c>
    </row>
    <row r="65" spans="1:27" ht="12.75">
      <c r="A65" t="s">
        <v>302</v>
      </c>
      <c r="B65" s="15" t="s">
        <v>303</v>
      </c>
      <c r="C65" s="47">
        <v>773514300</v>
      </c>
      <c r="D65" s="47">
        <v>4096</v>
      </c>
      <c r="E65" s="47">
        <v>258118693</v>
      </c>
      <c r="F65" s="47">
        <v>4026465</v>
      </c>
      <c r="G65" s="47">
        <v>236</v>
      </c>
      <c r="H65" s="47">
        <v>29</v>
      </c>
      <c r="I65" s="47">
        <v>10172843</v>
      </c>
      <c r="J65" s="47">
        <v>352111</v>
      </c>
      <c r="K65" s="47">
        <v>5634059</v>
      </c>
      <c r="L65" s="47">
        <v>39825400</v>
      </c>
      <c r="M65" s="47">
        <v>1690500</v>
      </c>
      <c r="N65" s="47">
        <v>3514823</v>
      </c>
      <c r="O65" s="47">
        <v>8362227</v>
      </c>
      <c r="P65" s="47">
        <v>7807834</v>
      </c>
      <c r="Q65" s="47">
        <v>339504955</v>
      </c>
      <c r="R65" s="47">
        <v>6979</v>
      </c>
      <c r="S65" s="47">
        <v>77207</v>
      </c>
      <c r="T65" s="47">
        <v>41502521</v>
      </c>
      <c r="U65" s="47">
        <v>33417557</v>
      </c>
      <c r="V65" s="47">
        <v>6857941</v>
      </c>
      <c r="W65" s="47">
        <v>3435742</v>
      </c>
      <c r="X65" s="47">
        <v>85297947</v>
      </c>
      <c r="Y65" s="47">
        <v>254207008</v>
      </c>
      <c r="Z65" s="14" t="s">
        <v>303</v>
      </c>
      <c r="AA65" t="b">
        <f t="shared" si="0"/>
        <v>1</v>
      </c>
    </row>
    <row r="66" spans="1:27" ht="12.75">
      <c r="A66" t="s">
        <v>564</v>
      </c>
      <c r="B66" s="15" t="s">
        <v>565</v>
      </c>
      <c r="C66" s="47">
        <v>3481044100</v>
      </c>
      <c r="D66" s="47">
        <v>15015</v>
      </c>
      <c r="E66" s="47">
        <v>1139333525</v>
      </c>
      <c r="F66" s="47">
        <v>45622276</v>
      </c>
      <c r="G66" s="47">
        <v>2369</v>
      </c>
      <c r="H66" s="47">
        <v>341</v>
      </c>
      <c r="I66" s="47">
        <v>36095953</v>
      </c>
      <c r="J66" s="47">
        <v>795970</v>
      </c>
      <c r="K66" s="47">
        <v>16076812</v>
      </c>
      <c r="L66" s="47">
        <v>184908500</v>
      </c>
      <c r="M66" s="47">
        <v>4341100</v>
      </c>
      <c r="N66" s="47">
        <v>9689275</v>
      </c>
      <c r="O66" s="47">
        <v>24235605</v>
      </c>
      <c r="P66" s="47">
        <v>25633437</v>
      </c>
      <c r="Q66" s="47">
        <v>1486732453</v>
      </c>
      <c r="R66" s="47">
        <v>38506</v>
      </c>
      <c r="S66" s="47">
        <v>10719</v>
      </c>
      <c r="T66" s="47">
        <v>189204719</v>
      </c>
      <c r="U66" s="47">
        <v>144078284</v>
      </c>
      <c r="V66" s="47">
        <v>28162202</v>
      </c>
      <c r="W66" s="47">
        <v>10092626</v>
      </c>
      <c r="X66" s="47">
        <v>371587056</v>
      </c>
      <c r="Y66" s="47">
        <v>1115145397</v>
      </c>
      <c r="Z66" s="14" t="s">
        <v>565</v>
      </c>
      <c r="AA66" t="b">
        <f t="shared" si="0"/>
        <v>1</v>
      </c>
    </row>
    <row r="67" spans="1:27" ht="12.75">
      <c r="A67" t="s">
        <v>480</v>
      </c>
      <c r="B67" s="15" t="s">
        <v>481</v>
      </c>
      <c r="C67" s="47">
        <v>16246323800</v>
      </c>
      <c r="D67" s="47">
        <v>70575</v>
      </c>
      <c r="E67" s="47">
        <v>5266857324</v>
      </c>
      <c r="F67" s="47">
        <v>295767404</v>
      </c>
      <c r="G67" s="47">
        <v>9661</v>
      </c>
      <c r="H67" s="47">
        <v>2529</v>
      </c>
      <c r="I67" s="47">
        <v>324916846</v>
      </c>
      <c r="J67" s="47">
        <v>7427072</v>
      </c>
      <c r="K67" s="47">
        <v>102005935</v>
      </c>
      <c r="L67" s="47">
        <v>873433800</v>
      </c>
      <c r="M67" s="47">
        <v>16086900</v>
      </c>
      <c r="N67" s="47">
        <v>34392728</v>
      </c>
      <c r="O67" s="47">
        <v>116582242</v>
      </c>
      <c r="P67" s="47">
        <v>98117351</v>
      </c>
      <c r="Q67" s="47">
        <v>7135587602</v>
      </c>
      <c r="R67" s="47">
        <v>939690</v>
      </c>
      <c r="S67" s="47">
        <v>560150</v>
      </c>
      <c r="T67" s="47">
        <v>889280599</v>
      </c>
      <c r="U67" s="47">
        <v>680107470</v>
      </c>
      <c r="V67" s="47">
        <v>173136012</v>
      </c>
      <c r="W67" s="47">
        <v>93826618</v>
      </c>
      <c r="X67" s="47">
        <v>1837850539</v>
      </c>
      <c r="Y67" s="47">
        <v>5297737063</v>
      </c>
      <c r="Z67" s="14" t="s">
        <v>481</v>
      </c>
      <c r="AA67" t="b">
        <f t="shared" si="0"/>
        <v>1</v>
      </c>
    </row>
    <row r="68" spans="1:27" ht="12.75">
      <c r="A68" t="s">
        <v>326</v>
      </c>
      <c r="B68" s="15" t="s">
        <v>327</v>
      </c>
      <c r="C68" s="47">
        <v>90047444800</v>
      </c>
      <c r="D68" s="47">
        <v>369105</v>
      </c>
      <c r="E68" s="47">
        <v>28587724905</v>
      </c>
      <c r="F68" s="47">
        <v>2541654364</v>
      </c>
      <c r="G68" s="47">
        <v>63472</v>
      </c>
      <c r="H68" s="47">
        <v>21435</v>
      </c>
      <c r="I68" s="47">
        <v>2509147353</v>
      </c>
      <c r="J68" s="47">
        <v>45501039</v>
      </c>
      <c r="K68" s="47">
        <v>405739415</v>
      </c>
      <c r="L68" s="47">
        <v>4787176800</v>
      </c>
      <c r="M68" s="47">
        <v>124851400</v>
      </c>
      <c r="N68" s="47">
        <v>116185235</v>
      </c>
      <c r="O68" s="47">
        <v>490203886</v>
      </c>
      <c r="P68" s="47">
        <v>849682261</v>
      </c>
      <c r="Q68" s="47">
        <v>40457866658</v>
      </c>
      <c r="R68" s="47">
        <v>3545493</v>
      </c>
      <c r="S68" s="47">
        <v>14393755</v>
      </c>
      <c r="T68" s="47">
        <v>4909953928</v>
      </c>
      <c r="U68" s="47">
        <v>3667835879</v>
      </c>
      <c r="V68" s="47">
        <v>997880090</v>
      </c>
      <c r="W68" s="47">
        <v>524016352</v>
      </c>
      <c r="X68" s="47">
        <v>10117625497</v>
      </c>
      <c r="Y68" s="47">
        <v>30340241161</v>
      </c>
      <c r="Z68" s="14" t="s">
        <v>327</v>
      </c>
      <c r="AA68" t="b">
        <f t="shared" si="0"/>
        <v>1</v>
      </c>
    </row>
    <row r="69" spans="1:27" ht="12.75">
      <c r="A69" t="s">
        <v>320</v>
      </c>
      <c r="B69" s="15" t="s">
        <v>321</v>
      </c>
      <c r="C69" s="47">
        <v>2097853500</v>
      </c>
      <c r="D69" s="47">
        <v>9891</v>
      </c>
      <c r="E69" s="47">
        <v>678649045</v>
      </c>
      <c r="F69" s="47">
        <v>23439458</v>
      </c>
      <c r="G69" s="47">
        <v>869</v>
      </c>
      <c r="H69" s="47">
        <v>187</v>
      </c>
      <c r="I69" s="47">
        <v>69465323</v>
      </c>
      <c r="J69" s="47">
        <v>918377</v>
      </c>
      <c r="K69" s="47">
        <v>17429242</v>
      </c>
      <c r="L69" s="47">
        <v>112806300</v>
      </c>
      <c r="M69" s="47">
        <v>6390500</v>
      </c>
      <c r="N69" s="47">
        <v>9034260</v>
      </c>
      <c r="O69" s="47">
        <v>21310931</v>
      </c>
      <c r="P69" s="47">
        <v>30061573</v>
      </c>
      <c r="Q69" s="47">
        <v>969505009</v>
      </c>
      <c r="R69" s="47">
        <v>84076</v>
      </c>
      <c r="S69" s="47">
        <v>26114</v>
      </c>
      <c r="T69" s="47">
        <v>119163834</v>
      </c>
      <c r="U69" s="47">
        <v>93743731</v>
      </c>
      <c r="V69" s="47">
        <v>22267941</v>
      </c>
      <c r="W69" s="47">
        <v>13408784</v>
      </c>
      <c r="X69" s="47">
        <v>248694480</v>
      </c>
      <c r="Y69" s="47">
        <v>720810529</v>
      </c>
      <c r="Z69" s="14" t="s">
        <v>321</v>
      </c>
      <c r="AA69" t="b">
        <f t="shared" si="0"/>
        <v>1</v>
      </c>
    </row>
    <row r="70" spans="1:27" ht="12.75">
      <c r="A70" t="s">
        <v>116</v>
      </c>
      <c r="B70" s="15" t="s">
        <v>117</v>
      </c>
      <c r="C70" s="47">
        <v>1737186800</v>
      </c>
      <c r="D70" s="47">
        <v>7588</v>
      </c>
      <c r="E70" s="47">
        <v>561624789</v>
      </c>
      <c r="F70" s="47">
        <v>25165658</v>
      </c>
      <c r="G70" s="47">
        <v>904</v>
      </c>
      <c r="H70" s="47">
        <v>227</v>
      </c>
      <c r="I70" s="47">
        <v>33586798</v>
      </c>
      <c r="J70" s="47">
        <v>709421</v>
      </c>
      <c r="K70" s="47">
        <v>16333104</v>
      </c>
      <c r="L70" s="47">
        <v>100525800</v>
      </c>
      <c r="M70" s="47">
        <v>2674300</v>
      </c>
      <c r="N70" s="47">
        <v>3469254</v>
      </c>
      <c r="O70" s="47">
        <v>16524174</v>
      </c>
      <c r="P70" s="47">
        <v>16662141</v>
      </c>
      <c r="Q70" s="47">
        <v>777275439</v>
      </c>
      <c r="R70" s="47">
        <v>186774</v>
      </c>
      <c r="S70" s="47">
        <v>15443</v>
      </c>
      <c r="T70" s="47">
        <v>103169440</v>
      </c>
      <c r="U70" s="47">
        <v>80652946</v>
      </c>
      <c r="V70" s="47">
        <v>27182802</v>
      </c>
      <c r="W70" s="47">
        <v>11448477</v>
      </c>
      <c r="X70" s="47">
        <v>222655882</v>
      </c>
      <c r="Y70" s="47">
        <v>554619557</v>
      </c>
      <c r="Z70" s="14" t="s">
        <v>117</v>
      </c>
      <c r="AA70" t="b">
        <f t="shared" si="0"/>
        <v>1</v>
      </c>
    </row>
    <row r="71" spans="1:27" ht="12.75">
      <c r="A71" t="s">
        <v>390</v>
      </c>
      <c r="B71" s="15" t="s">
        <v>391</v>
      </c>
      <c r="C71" s="47">
        <v>1918509600</v>
      </c>
      <c r="D71" s="47">
        <v>9903</v>
      </c>
      <c r="E71" s="47">
        <v>637887415</v>
      </c>
      <c r="F71" s="47">
        <v>13100173</v>
      </c>
      <c r="G71" s="47">
        <v>563</v>
      </c>
      <c r="H71" s="47">
        <v>116</v>
      </c>
      <c r="I71" s="47">
        <v>29376406</v>
      </c>
      <c r="J71" s="47">
        <v>1056514</v>
      </c>
      <c r="K71" s="47">
        <v>12217495</v>
      </c>
      <c r="L71" s="47">
        <v>96680000</v>
      </c>
      <c r="M71" s="47">
        <v>2695900</v>
      </c>
      <c r="N71" s="47">
        <v>10158593</v>
      </c>
      <c r="O71" s="47">
        <v>18070772</v>
      </c>
      <c r="P71" s="47">
        <v>12258623</v>
      </c>
      <c r="Q71" s="47">
        <v>833501891</v>
      </c>
      <c r="R71" s="47">
        <v>12327</v>
      </c>
      <c r="S71" s="47">
        <v>61905</v>
      </c>
      <c r="T71" s="47">
        <v>99342923</v>
      </c>
      <c r="U71" s="47">
        <v>79085393</v>
      </c>
      <c r="V71" s="47">
        <v>19096051</v>
      </c>
      <c r="W71" s="47">
        <v>11997899</v>
      </c>
      <c r="X71" s="47">
        <v>209596498</v>
      </c>
      <c r="Y71" s="47">
        <v>623905393</v>
      </c>
      <c r="Z71" s="14" t="s">
        <v>391</v>
      </c>
      <c r="AA71" t="b">
        <f t="shared" si="0"/>
        <v>1</v>
      </c>
    </row>
    <row r="72" spans="1:27" ht="12.75">
      <c r="A72" t="s">
        <v>400</v>
      </c>
      <c r="B72" s="15" t="s">
        <v>401</v>
      </c>
      <c r="C72" s="47">
        <v>2410796500</v>
      </c>
      <c r="D72" s="47">
        <v>11480</v>
      </c>
      <c r="E72" s="47">
        <v>773854059</v>
      </c>
      <c r="F72" s="47">
        <v>25094836</v>
      </c>
      <c r="G72" s="47">
        <v>1062</v>
      </c>
      <c r="H72" s="47">
        <v>236</v>
      </c>
      <c r="I72" s="47">
        <v>30866219</v>
      </c>
      <c r="J72" s="47">
        <v>936309</v>
      </c>
      <c r="K72" s="47">
        <v>19681169</v>
      </c>
      <c r="L72" s="47">
        <v>129950200</v>
      </c>
      <c r="M72" s="47">
        <v>4289100</v>
      </c>
      <c r="N72" s="47">
        <v>6847871</v>
      </c>
      <c r="O72" s="47">
        <v>18457687</v>
      </c>
      <c r="P72" s="47">
        <v>22060595</v>
      </c>
      <c r="Q72" s="47">
        <v>1032038045</v>
      </c>
      <c r="R72" s="47">
        <v>96187</v>
      </c>
      <c r="S72" s="47">
        <v>12130</v>
      </c>
      <c r="T72" s="47">
        <v>134188623</v>
      </c>
      <c r="U72" s="47">
        <v>102328063</v>
      </c>
      <c r="V72" s="47">
        <v>28198910</v>
      </c>
      <c r="W72" s="47">
        <v>10904350</v>
      </c>
      <c r="X72" s="47">
        <v>275728263</v>
      </c>
      <c r="Y72" s="47">
        <v>756309782</v>
      </c>
      <c r="Z72" s="14" t="s">
        <v>401</v>
      </c>
      <c r="AA72" t="b">
        <f t="shared" si="0"/>
        <v>1</v>
      </c>
    </row>
    <row r="73" spans="1:27" ht="12.75">
      <c r="A73" t="s">
        <v>427</v>
      </c>
      <c r="B73" s="15" t="s">
        <v>428</v>
      </c>
      <c r="C73" s="47">
        <v>2366820500</v>
      </c>
      <c r="D73" s="47">
        <v>11261</v>
      </c>
      <c r="E73" s="47">
        <v>761849828</v>
      </c>
      <c r="F73" s="47">
        <v>24260034</v>
      </c>
      <c r="G73" s="47">
        <v>980</v>
      </c>
      <c r="H73" s="47">
        <v>227</v>
      </c>
      <c r="I73" s="47">
        <v>28679560</v>
      </c>
      <c r="J73" s="47">
        <v>639090</v>
      </c>
      <c r="K73" s="47">
        <v>21813491</v>
      </c>
      <c r="L73" s="47">
        <v>124110500</v>
      </c>
      <c r="M73" s="47">
        <v>3224300</v>
      </c>
      <c r="N73" s="47">
        <v>5431085</v>
      </c>
      <c r="O73" s="47">
        <v>18977104</v>
      </c>
      <c r="P73" s="47">
        <v>16039505</v>
      </c>
      <c r="Q73" s="47">
        <v>1005024497</v>
      </c>
      <c r="R73" s="47">
        <v>248568</v>
      </c>
      <c r="S73" s="47">
        <v>73751</v>
      </c>
      <c r="T73" s="47">
        <v>127307082</v>
      </c>
      <c r="U73" s="47">
        <v>98337330</v>
      </c>
      <c r="V73" s="47">
        <v>31212141</v>
      </c>
      <c r="W73" s="47">
        <v>10078382</v>
      </c>
      <c r="X73" s="47">
        <v>267257254</v>
      </c>
      <c r="Y73" s="47">
        <v>737767243</v>
      </c>
      <c r="Z73" s="14" t="s">
        <v>428</v>
      </c>
      <c r="AA73" t="b">
        <f t="shared" si="0"/>
        <v>1</v>
      </c>
    </row>
    <row r="74" spans="1:27" ht="12.75">
      <c r="A74" t="s">
        <v>256</v>
      </c>
      <c r="B74" s="15" t="s">
        <v>257</v>
      </c>
      <c r="C74" s="47">
        <v>15080149500</v>
      </c>
      <c r="D74" s="47">
        <v>68209</v>
      </c>
      <c r="E74" s="47">
        <v>4486176938</v>
      </c>
      <c r="F74" s="47">
        <v>260403825</v>
      </c>
      <c r="G74" s="47">
        <v>7917</v>
      </c>
      <c r="H74" s="47">
        <v>2254</v>
      </c>
      <c r="I74" s="47">
        <v>454514420</v>
      </c>
      <c r="J74" s="47">
        <v>10399613</v>
      </c>
      <c r="K74" s="47">
        <v>123035864</v>
      </c>
      <c r="L74" s="47">
        <v>803782600</v>
      </c>
      <c r="M74" s="47">
        <v>24724500</v>
      </c>
      <c r="N74" s="47">
        <v>30282567</v>
      </c>
      <c r="O74" s="47">
        <v>120306844</v>
      </c>
      <c r="P74" s="47">
        <v>145906992</v>
      </c>
      <c r="Q74" s="47">
        <v>6459534163</v>
      </c>
      <c r="R74" s="47">
        <v>2278176</v>
      </c>
      <c r="S74" s="47">
        <v>575781</v>
      </c>
      <c r="T74" s="47">
        <v>828160750</v>
      </c>
      <c r="U74" s="47">
        <v>597834822</v>
      </c>
      <c r="V74" s="47">
        <v>192579584</v>
      </c>
      <c r="W74" s="47">
        <v>112603618</v>
      </c>
      <c r="X74" s="47">
        <v>1734032731</v>
      </c>
      <c r="Y74" s="47">
        <v>4725501432</v>
      </c>
      <c r="Z74" s="14" t="s">
        <v>257</v>
      </c>
      <c r="AA74" t="b">
        <f t="shared" si="0"/>
        <v>1</v>
      </c>
    </row>
    <row r="75" spans="1:27" ht="12.75">
      <c r="A75" t="s">
        <v>372</v>
      </c>
      <c r="B75" s="15" t="s">
        <v>373</v>
      </c>
      <c r="C75" s="47">
        <v>2699128200</v>
      </c>
      <c r="D75" s="47">
        <v>10432</v>
      </c>
      <c r="E75" s="47">
        <v>886542936</v>
      </c>
      <c r="F75" s="47">
        <v>66789195</v>
      </c>
      <c r="G75" s="47">
        <v>1986</v>
      </c>
      <c r="H75" s="47">
        <v>600</v>
      </c>
      <c r="I75" s="47">
        <v>57717196</v>
      </c>
      <c r="J75" s="47">
        <v>894784</v>
      </c>
      <c r="K75" s="47">
        <v>24633456</v>
      </c>
      <c r="L75" s="47">
        <v>144128100</v>
      </c>
      <c r="M75" s="47">
        <v>2049700</v>
      </c>
      <c r="N75" s="47">
        <v>5659713</v>
      </c>
      <c r="O75" s="47">
        <v>17769463</v>
      </c>
      <c r="P75" s="47">
        <v>12678982</v>
      </c>
      <c r="Q75" s="47">
        <v>1218863525</v>
      </c>
      <c r="R75" s="47">
        <v>245822</v>
      </c>
      <c r="S75" s="47">
        <v>53765</v>
      </c>
      <c r="T75" s="47">
        <v>146140848</v>
      </c>
      <c r="U75" s="47">
        <v>111438415</v>
      </c>
      <c r="V75" s="47">
        <v>39538809</v>
      </c>
      <c r="W75" s="47">
        <v>22117199</v>
      </c>
      <c r="X75" s="47">
        <v>319534858</v>
      </c>
      <c r="Y75" s="47">
        <v>899328667</v>
      </c>
      <c r="Z75" s="14" t="s">
        <v>373</v>
      </c>
      <c r="AA75" t="b">
        <f t="shared" si="0"/>
        <v>1</v>
      </c>
    </row>
    <row r="76" spans="1:27" ht="12.75">
      <c r="A76" t="s">
        <v>18</v>
      </c>
      <c r="B76" s="15" t="s">
        <v>19</v>
      </c>
      <c r="C76" s="47">
        <v>13103024400</v>
      </c>
      <c r="D76" s="47">
        <v>54079</v>
      </c>
      <c r="E76" s="47">
        <v>4216366924</v>
      </c>
      <c r="F76" s="47">
        <v>279927090</v>
      </c>
      <c r="G76" s="47">
        <v>8888</v>
      </c>
      <c r="H76" s="47">
        <v>2546</v>
      </c>
      <c r="I76" s="47">
        <v>246797950</v>
      </c>
      <c r="J76" s="47">
        <v>7702851</v>
      </c>
      <c r="K76" s="47">
        <v>83865547</v>
      </c>
      <c r="L76" s="47">
        <v>709716000</v>
      </c>
      <c r="M76" s="47">
        <v>25893100</v>
      </c>
      <c r="N76" s="47">
        <v>16032641</v>
      </c>
      <c r="O76" s="47">
        <v>74897437</v>
      </c>
      <c r="P76" s="47">
        <v>150597888</v>
      </c>
      <c r="Q76" s="47">
        <v>5811797428</v>
      </c>
      <c r="R76" s="47">
        <v>647641</v>
      </c>
      <c r="S76" s="47">
        <v>535156</v>
      </c>
      <c r="T76" s="47">
        <v>735351827</v>
      </c>
      <c r="U76" s="47">
        <v>563880680</v>
      </c>
      <c r="V76" s="47">
        <v>195793734</v>
      </c>
      <c r="W76" s="47">
        <v>58078421</v>
      </c>
      <c r="X76" s="47">
        <v>1554287459</v>
      </c>
      <c r="Y76" s="47">
        <v>4257509969</v>
      </c>
      <c r="Z76" s="14" t="s">
        <v>19</v>
      </c>
      <c r="AA76" t="b">
        <f aca="true" t="shared" si="1" ref="AA76:AA139">EXACT(B76,Z76)</f>
        <v>1</v>
      </c>
    </row>
    <row r="77" spans="1:27" ht="12.75">
      <c r="A77" t="s">
        <v>574</v>
      </c>
      <c r="B77" s="15" t="s">
        <v>575</v>
      </c>
      <c r="C77" s="47">
        <v>1448302000</v>
      </c>
      <c r="D77" s="47">
        <v>7742</v>
      </c>
      <c r="E77" s="47">
        <v>472728006</v>
      </c>
      <c r="F77" s="47">
        <v>10763663</v>
      </c>
      <c r="G77" s="47">
        <v>516</v>
      </c>
      <c r="H77" s="47">
        <v>96</v>
      </c>
      <c r="I77" s="47">
        <v>17702082</v>
      </c>
      <c r="J77" s="47">
        <v>783578</v>
      </c>
      <c r="K77" s="47">
        <v>10202495</v>
      </c>
      <c r="L77" s="47">
        <v>70747200</v>
      </c>
      <c r="M77" s="47">
        <v>2508300</v>
      </c>
      <c r="N77" s="47">
        <v>4566716</v>
      </c>
      <c r="O77" s="47">
        <v>10517119</v>
      </c>
      <c r="P77" s="47">
        <v>13937478</v>
      </c>
      <c r="Q77" s="47">
        <v>614456637</v>
      </c>
      <c r="R77" s="47">
        <v>80701</v>
      </c>
      <c r="S77" s="47">
        <v>32019</v>
      </c>
      <c r="T77" s="47">
        <v>73224173</v>
      </c>
      <c r="U77" s="47">
        <v>59938402</v>
      </c>
      <c r="V77" s="47">
        <v>15208299</v>
      </c>
      <c r="W77" s="47">
        <v>3698447</v>
      </c>
      <c r="X77" s="47">
        <v>152182041</v>
      </c>
      <c r="Y77" s="47">
        <v>462274596</v>
      </c>
      <c r="Z77" s="14" t="s">
        <v>575</v>
      </c>
      <c r="AA77" t="b">
        <f t="shared" si="1"/>
        <v>1</v>
      </c>
    </row>
    <row r="78" spans="1:27" ht="12.75">
      <c r="A78" t="s">
        <v>580</v>
      </c>
      <c r="B78" s="15" t="s">
        <v>424</v>
      </c>
      <c r="C78" s="47">
        <v>1974871200</v>
      </c>
      <c r="D78" s="47">
        <v>10061</v>
      </c>
      <c r="E78" s="47">
        <v>649126340</v>
      </c>
      <c r="F78" s="47">
        <v>16092192</v>
      </c>
      <c r="G78" s="47">
        <v>735</v>
      </c>
      <c r="H78" s="47">
        <v>142</v>
      </c>
      <c r="I78" s="47">
        <v>44458446</v>
      </c>
      <c r="J78" s="47">
        <v>1052026</v>
      </c>
      <c r="K78" s="47">
        <v>19963120</v>
      </c>
      <c r="L78" s="47">
        <v>106988600</v>
      </c>
      <c r="M78" s="47">
        <v>5458800</v>
      </c>
      <c r="N78" s="47">
        <v>6471388</v>
      </c>
      <c r="O78" s="47">
        <v>20280608</v>
      </c>
      <c r="P78" s="47">
        <v>25151897</v>
      </c>
      <c r="Q78" s="47">
        <v>895043417</v>
      </c>
      <c r="R78" s="47">
        <v>188042</v>
      </c>
      <c r="S78" s="47">
        <v>30501</v>
      </c>
      <c r="T78" s="47">
        <v>112420602</v>
      </c>
      <c r="U78" s="47">
        <v>88733738</v>
      </c>
      <c r="V78" s="47">
        <v>23948056</v>
      </c>
      <c r="W78" s="47">
        <v>8978191</v>
      </c>
      <c r="X78" s="47">
        <v>234299130</v>
      </c>
      <c r="Y78" s="47">
        <v>660744287</v>
      </c>
      <c r="Z78" s="14" t="s">
        <v>424</v>
      </c>
      <c r="AA78" t="b">
        <f t="shared" si="1"/>
        <v>1</v>
      </c>
    </row>
    <row r="79" spans="1:27" ht="12.75">
      <c r="A79" t="s">
        <v>464</v>
      </c>
      <c r="B79" s="15" t="s">
        <v>465</v>
      </c>
      <c r="C79" s="47">
        <v>2422117700</v>
      </c>
      <c r="D79" s="47">
        <v>11710</v>
      </c>
      <c r="E79" s="47">
        <v>806517566</v>
      </c>
      <c r="F79" s="47">
        <v>25784633</v>
      </c>
      <c r="G79" s="47">
        <v>1041</v>
      </c>
      <c r="H79" s="47">
        <v>209</v>
      </c>
      <c r="I79" s="47">
        <v>38292665</v>
      </c>
      <c r="J79" s="47">
        <v>1309063</v>
      </c>
      <c r="K79" s="47">
        <v>16199381</v>
      </c>
      <c r="L79" s="47">
        <v>126248900</v>
      </c>
      <c r="M79" s="47">
        <v>4189500</v>
      </c>
      <c r="N79" s="47">
        <v>9505635</v>
      </c>
      <c r="O79" s="47">
        <v>24943158</v>
      </c>
      <c r="P79" s="47">
        <v>20742573</v>
      </c>
      <c r="Q79" s="47">
        <v>1073733074</v>
      </c>
      <c r="R79" s="47">
        <v>57514</v>
      </c>
      <c r="S79" s="47">
        <v>45384</v>
      </c>
      <c r="T79" s="47">
        <v>130388818</v>
      </c>
      <c r="U79" s="47">
        <v>105169886</v>
      </c>
      <c r="V79" s="47">
        <v>23201034</v>
      </c>
      <c r="W79" s="47">
        <v>12399972</v>
      </c>
      <c r="X79" s="47">
        <v>271262608</v>
      </c>
      <c r="Y79" s="47">
        <v>802470466</v>
      </c>
      <c r="Z79" s="14" t="s">
        <v>465</v>
      </c>
      <c r="AA79" t="b">
        <f t="shared" si="1"/>
        <v>1</v>
      </c>
    </row>
    <row r="80" spans="1:27" ht="12.75">
      <c r="A80" t="s">
        <v>236</v>
      </c>
      <c r="B80" s="15" t="s">
        <v>237</v>
      </c>
      <c r="C80" s="47">
        <v>21824304900</v>
      </c>
      <c r="D80" s="47">
        <v>92006</v>
      </c>
      <c r="E80" s="47">
        <v>6655610089</v>
      </c>
      <c r="F80" s="47">
        <v>576204645</v>
      </c>
      <c r="G80" s="47">
        <v>14005</v>
      </c>
      <c r="H80" s="47">
        <v>4743</v>
      </c>
      <c r="I80" s="47">
        <v>573195315</v>
      </c>
      <c r="J80" s="47">
        <v>7978917</v>
      </c>
      <c r="K80" s="47">
        <v>115215398</v>
      </c>
      <c r="L80" s="47">
        <v>1113605100</v>
      </c>
      <c r="M80" s="47">
        <v>32903600</v>
      </c>
      <c r="N80" s="47">
        <v>45183001</v>
      </c>
      <c r="O80" s="47">
        <v>156607704</v>
      </c>
      <c r="P80" s="47">
        <v>208139547</v>
      </c>
      <c r="Q80" s="47">
        <v>9484643316</v>
      </c>
      <c r="R80" s="47">
        <v>1396797</v>
      </c>
      <c r="S80" s="47">
        <v>3919455</v>
      </c>
      <c r="T80" s="47">
        <v>1146088768</v>
      </c>
      <c r="U80" s="47">
        <v>829821095</v>
      </c>
      <c r="V80" s="47">
        <v>278042392</v>
      </c>
      <c r="W80" s="47">
        <v>134267730</v>
      </c>
      <c r="X80" s="47">
        <v>2393536237</v>
      </c>
      <c r="Y80" s="47">
        <v>7091107079</v>
      </c>
      <c r="Z80" s="14" t="s">
        <v>237</v>
      </c>
      <c r="AA80" t="b">
        <f t="shared" si="1"/>
        <v>1</v>
      </c>
    </row>
    <row r="81" spans="1:27" ht="12.75">
      <c r="A81" t="s">
        <v>316</v>
      </c>
      <c r="B81" s="15" t="s">
        <v>317</v>
      </c>
      <c r="C81" s="47">
        <v>1442330000</v>
      </c>
      <c r="D81" s="47">
        <v>7063</v>
      </c>
      <c r="E81" s="47">
        <v>472213855</v>
      </c>
      <c r="F81" s="47">
        <v>15767071</v>
      </c>
      <c r="G81" s="47">
        <v>593</v>
      </c>
      <c r="H81" s="47">
        <v>127</v>
      </c>
      <c r="I81" s="47">
        <v>32120139</v>
      </c>
      <c r="J81" s="47">
        <v>469349</v>
      </c>
      <c r="K81" s="47">
        <v>11131221</v>
      </c>
      <c r="L81" s="47">
        <v>78085800</v>
      </c>
      <c r="M81" s="47">
        <v>3996400</v>
      </c>
      <c r="N81" s="47">
        <v>5452843</v>
      </c>
      <c r="O81" s="47">
        <v>15659250</v>
      </c>
      <c r="P81" s="47">
        <v>18575541</v>
      </c>
      <c r="Q81" s="47">
        <v>653471469</v>
      </c>
      <c r="R81" s="47">
        <v>56023</v>
      </c>
      <c r="S81" s="47">
        <v>53587</v>
      </c>
      <c r="T81" s="47">
        <v>82059994</v>
      </c>
      <c r="U81" s="47">
        <v>65874611</v>
      </c>
      <c r="V81" s="47">
        <v>12908416</v>
      </c>
      <c r="W81" s="47">
        <v>10348459</v>
      </c>
      <c r="X81" s="47">
        <v>171301090</v>
      </c>
      <c r="Y81" s="47">
        <v>482170379</v>
      </c>
      <c r="Z81" s="14" t="s">
        <v>317</v>
      </c>
      <c r="AA81" t="b">
        <f t="shared" si="1"/>
        <v>1</v>
      </c>
    </row>
    <row r="82" spans="1:27" ht="12.75">
      <c r="A82" t="s">
        <v>358</v>
      </c>
      <c r="B82" s="15" t="s">
        <v>359</v>
      </c>
      <c r="C82" s="47">
        <v>1384286600</v>
      </c>
      <c r="D82" s="47">
        <v>6725</v>
      </c>
      <c r="E82" s="47">
        <v>449195620</v>
      </c>
      <c r="F82" s="47">
        <v>16035055</v>
      </c>
      <c r="G82" s="47">
        <v>559</v>
      </c>
      <c r="H82" s="47">
        <v>144</v>
      </c>
      <c r="I82" s="47">
        <v>29305383</v>
      </c>
      <c r="J82" s="47">
        <v>772875</v>
      </c>
      <c r="K82" s="47">
        <v>12324126</v>
      </c>
      <c r="L82" s="47">
        <v>72613600</v>
      </c>
      <c r="M82" s="47">
        <v>3772700</v>
      </c>
      <c r="N82" s="47">
        <v>4559740</v>
      </c>
      <c r="O82" s="47">
        <v>11731662</v>
      </c>
      <c r="P82" s="47">
        <v>22026189</v>
      </c>
      <c r="Q82" s="47">
        <v>622336950</v>
      </c>
      <c r="R82" s="47">
        <v>127948</v>
      </c>
      <c r="S82" s="47">
        <v>34430</v>
      </c>
      <c r="T82" s="47">
        <v>76366004</v>
      </c>
      <c r="U82" s="47">
        <v>60172862</v>
      </c>
      <c r="V82" s="47">
        <v>15991526</v>
      </c>
      <c r="W82" s="47">
        <v>10847483</v>
      </c>
      <c r="X82" s="47">
        <v>163540253</v>
      </c>
      <c r="Y82" s="47">
        <v>458796697</v>
      </c>
      <c r="Z82" s="14" t="s">
        <v>359</v>
      </c>
      <c r="AA82" t="b">
        <f t="shared" si="1"/>
        <v>1</v>
      </c>
    </row>
    <row r="83" spans="1:27" ht="12.75">
      <c r="A83" t="s">
        <v>472</v>
      </c>
      <c r="B83" s="15" t="s">
        <v>473</v>
      </c>
      <c r="C83" s="47">
        <v>1616427600</v>
      </c>
      <c r="D83" s="47">
        <v>7616</v>
      </c>
      <c r="E83" s="47">
        <v>541820278</v>
      </c>
      <c r="F83" s="47">
        <v>13235138</v>
      </c>
      <c r="G83" s="47">
        <v>567</v>
      </c>
      <c r="H83" s="47">
        <v>113</v>
      </c>
      <c r="I83" s="47">
        <v>23630119</v>
      </c>
      <c r="J83" s="47">
        <v>849350</v>
      </c>
      <c r="K83" s="47">
        <v>9117330</v>
      </c>
      <c r="L83" s="47">
        <v>83703900</v>
      </c>
      <c r="M83" s="47">
        <v>1859900</v>
      </c>
      <c r="N83" s="47">
        <v>5533544</v>
      </c>
      <c r="O83" s="47">
        <v>14123124</v>
      </c>
      <c r="P83" s="47">
        <v>10073169</v>
      </c>
      <c r="Q83" s="47">
        <v>703945852</v>
      </c>
      <c r="R83" s="47">
        <v>14931</v>
      </c>
      <c r="S83" s="47">
        <v>55049</v>
      </c>
      <c r="T83" s="47">
        <v>85528084</v>
      </c>
      <c r="U83" s="47">
        <v>68263264</v>
      </c>
      <c r="V83" s="47">
        <v>17248819</v>
      </c>
      <c r="W83" s="47">
        <v>8350548</v>
      </c>
      <c r="X83" s="47">
        <v>179460695</v>
      </c>
      <c r="Y83" s="47">
        <v>524485157</v>
      </c>
      <c r="Z83" s="14" t="s">
        <v>473</v>
      </c>
      <c r="AA83" t="b">
        <f t="shared" si="1"/>
        <v>1</v>
      </c>
    </row>
    <row r="84" spans="1:27" ht="12.75">
      <c r="A84" t="s">
        <v>12</v>
      </c>
      <c r="B84" s="15" t="s">
        <v>13</v>
      </c>
      <c r="C84" s="47">
        <v>17249345400</v>
      </c>
      <c r="D84" s="47">
        <v>65527</v>
      </c>
      <c r="E84" s="47">
        <v>5528296603</v>
      </c>
      <c r="F84" s="47">
        <v>554971987</v>
      </c>
      <c r="G84" s="47">
        <v>13806</v>
      </c>
      <c r="H84" s="47">
        <v>5068</v>
      </c>
      <c r="I84" s="47">
        <v>390351848</v>
      </c>
      <c r="J84" s="47">
        <v>10058755</v>
      </c>
      <c r="K84" s="47">
        <v>113837085</v>
      </c>
      <c r="L84" s="47">
        <v>910488900</v>
      </c>
      <c r="M84" s="47">
        <v>33642600</v>
      </c>
      <c r="N84" s="47">
        <v>22257824</v>
      </c>
      <c r="O84" s="47">
        <v>80478259</v>
      </c>
      <c r="P84" s="47">
        <v>216363881</v>
      </c>
      <c r="Q84" s="47">
        <v>7860747742</v>
      </c>
      <c r="R84" s="47">
        <v>871143</v>
      </c>
      <c r="S84" s="47">
        <v>449746</v>
      </c>
      <c r="T84" s="47">
        <v>943833007</v>
      </c>
      <c r="U84" s="47">
        <v>709933243</v>
      </c>
      <c r="V84" s="47">
        <v>254071113</v>
      </c>
      <c r="W84" s="47">
        <v>101256543</v>
      </c>
      <c r="X84" s="47">
        <v>2010414795</v>
      </c>
      <c r="Y84" s="47">
        <v>5850332947</v>
      </c>
      <c r="Z84" s="14" t="s">
        <v>13</v>
      </c>
      <c r="AA84" t="b">
        <f t="shared" si="1"/>
        <v>1</v>
      </c>
    </row>
    <row r="85" spans="1:27" ht="12.75">
      <c r="A85" t="s">
        <v>488</v>
      </c>
      <c r="B85" s="15" t="s">
        <v>489</v>
      </c>
      <c r="C85" s="47">
        <v>5951325500</v>
      </c>
      <c r="D85" s="47">
        <v>28099</v>
      </c>
      <c r="E85" s="47">
        <v>1935100439</v>
      </c>
      <c r="F85" s="47">
        <v>81608334</v>
      </c>
      <c r="G85" s="47">
        <v>2667</v>
      </c>
      <c r="H85" s="47">
        <v>723</v>
      </c>
      <c r="I85" s="47">
        <v>104182081</v>
      </c>
      <c r="J85" s="47">
        <v>5195362</v>
      </c>
      <c r="K85" s="47">
        <v>43920733</v>
      </c>
      <c r="L85" s="47">
        <v>307456100</v>
      </c>
      <c r="M85" s="47">
        <v>10618600</v>
      </c>
      <c r="N85" s="47">
        <v>19590070</v>
      </c>
      <c r="O85" s="47">
        <v>51245823</v>
      </c>
      <c r="P85" s="47">
        <v>59242996</v>
      </c>
      <c r="Q85" s="47">
        <v>2618160538</v>
      </c>
      <c r="R85" s="47">
        <v>297671</v>
      </c>
      <c r="S85" s="47">
        <v>315308</v>
      </c>
      <c r="T85" s="47">
        <v>317983682</v>
      </c>
      <c r="U85" s="47">
        <v>248420944</v>
      </c>
      <c r="V85" s="47">
        <v>59392180</v>
      </c>
      <c r="W85" s="47">
        <v>39727678</v>
      </c>
      <c r="X85" s="47">
        <v>666137463</v>
      </c>
      <c r="Y85" s="47">
        <v>1952023075</v>
      </c>
      <c r="Z85" s="14" t="s">
        <v>489</v>
      </c>
      <c r="AA85" t="b">
        <f t="shared" si="1"/>
        <v>1</v>
      </c>
    </row>
    <row r="86" spans="1:27" ht="12.75">
      <c r="A86" t="s">
        <v>158</v>
      </c>
      <c r="B86" s="15" t="s">
        <v>159</v>
      </c>
      <c r="C86" s="47">
        <v>2052495900</v>
      </c>
      <c r="D86" s="47">
        <v>10810</v>
      </c>
      <c r="E86" s="47">
        <v>667631344</v>
      </c>
      <c r="F86" s="47">
        <v>14897914</v>
      </c>
      <c r="G86" s="47">
        <v>680</v>
      </c>
      <c r="H86" s="47">
        <v>119</v>
      </c>
      <c r="I86" s="47">
        <v>42484662</v>
      </c>
      <c r="J86" s="47">
        <v>1015201</v>
      </c>
      <c r="K86" s="47">
        <v>10768819</v>
      </c>
      <c r="L86" s="47">
        <v>105992900</v>
      </c>
      <c r="M86" s="47">
        <v>4374500</v>
      </c>
      <c r="N86" s="47">
        <v>7490091</v>
      </c>
      <c r="O86" s="47">
        <v>21029598</v>
      </c>
      <c r="P86" s="47">
        <v>27818715</v>
      </c>
      <c r="Q86" s="47">
        <v>903503744</v>
      </c>
      <c r="R86" s="47">
        <v>2020</v>
      </c>
      <c r="S86" s="47">
        <v>51788</v>
      </c>
      <c r="T86" s="47">
        <v>110316852</v>
      </c>
      <c r="U86" s="47">
        <v>88024966</v>
      </c>
      <c r="V86" s="47">
        <v>18724112</v>
      </c>
      <c r="W86" s="47">
        <v>13900064</v>
      </c>
      <c r="X86" s="47">
        <v>231019802</v>
      </c>
      <c r="Y86" s="47">
        <v>672483942</v>
      </c>
      <c r="Z86" s="14" t="s">
        <v>159</v>
      </c>
      <c r="AA86" t="b">
        <f t="shared" si="1"/>
        <v>1</v>
      </c>
    </row>
    <row r="87" spans="1:27" ht="12.75">
      <c r="A87" t="s">
        <v>254</v>
      </c>
      <c r="B87" s="15" t="s">
        <v>255</v>
      </c>
      <c r="C87" s="47">
        <v>1565123100</v>
      </c>
      <c r="D87" s="47">
        <v>7642</v>
      </c>
      <c r="E87" s="47">
        <v>487836591</v>
      </c>
      <c r="F87" s="47">
        <v>13170482</v>
      </c>
      <c r="G87" s="47">
        <v>677</v>
      </c>
      <c r="H87" s="47">
        <v>106</v>
      </c>
      <c r="I87" s="47">
        <v>38321589</v>
      </c>
      <c r="J87" s="47">
        <v>474134</v>
      </c>
      <c r="K87" s="47">
        <v>12460161</v>
      </c>
      <c r="L87" s="47">
        <v>88172800</v>
      </c>
      <c r="M87" s="47">
        <v>2496400</v>
      </c>
      <c r="N87" s="47">
        <v>4208718</v>
      </c>
      <c r="O87" s="47">
        <v>18322020</v>
      </c>
      <c r="P87" s="47">
        <v>10641789</v>
      </c>
      <c r="Q87" s="47">
        <v>676104684</v>
      </c>
      <c r="R87" s="47">
        <v>43792</v>
      </c>
      <c r="S87" s="47">
        <v>19189</v>
      </c>
      <c r="T87" s="47">
        <v>90637330</v>
      </c>
      <c r="U87" s="47">
        <v>69906635</v>
      </c>
      <c r="V87" s="47">
        <v>15024036</v>
      </c>
      <c r="W87" s="47">
        <v>12982926</v>
      </c>
      <c r="X87" s="47">
        <v>188613908</v>
      </c>
      <c r="Y87" s="47">
        <v>487490776</v>
      </c>
      <c r="Z87" s="14" t="s">
        <v>255</v>
      </c>
      <c r="AA87" t="b">
        <f t="shared" si="1"/>
        <v>1</v>
      </c>
    </row>
    <row r="88" spans="1:27" ht="12.75">
      <c r="A88" t="s">
        <v>52</v>
      </c>
      <c r="B88" s="15" t="s">
        <v>53</v>
      </c>
      <c r="C88" s="47">
        <v>3654171000</v>
      </c>
      <c r="D88" s="47">
        <v>13680</v>
      </c>
      <c r="E88" s="47">
        <v>1176526001</v>
      </c>
      <c r="F88" s="47">
        <v>100012036</v>
      </c>
      <c r="G88" s="47">
        <v>2727</v>
      </c>
      <c r="H88" s="47">
        <v>879</v>
      </c>
      <c r="I88" s="47">
        <v>89170737</v>
      </c>
      <c r="J88" s="47">
        <v>1412338</v>
      </c>
      <c r="K88" s="47">
        <v>31951285</v>
      </c>
      <c r="L88" s="47">
        <v>197091900</v>
      </c>
      <c r="M88" s="47">
        <v>6651500</v>
      </c>
      <c r="N88" s="47">
        <v>5463547</v>
      </c>
      <c r="O88" s="47">
        <v>29660198</v>
      </c>
      <c r="P88" s="47">
        <v>39139129</v>
      </c>
      <c r="Q88" s="47">
        <v>1677078671</v>
      </c>
      <c r="R88" s="47">
        <v>293851</v>
      </c>
      <c r="S88" s="47">
        <v>75246</v>
      </c>
      <c r="T88" s="47">
        <v>203696556</v>
      </c>
      <c r="U88" s="47">
        <v>152345552</v>
      </c>
      <c r="V88" s="47">
        <v>65541178</v>
      </c>
      <c r="W88" s="47">
        <v>19161247</v>
      </c>
      <c r="X88" s="47">
        <v>441113630</v>
      </c>
      <c r="Y88" s="47">
        <v>1235965041</v>
      </c>
      <c r="Z88" s="14" t="s">
        <v>53</v>
      </c>
      <c r="AA88" t="b">
        <f t="shared" si="1"/>
        <v>1</v>
      </c>
    </row>
    <row r="89" spans="1:27" ht="12.75">
      <c r="A89" t="s">
        <v>404</v>
      </c>
      <c r="B89" s="15" t="s">
        <v>405</v>
      </c>
      <c r="C89" s="47">
        <v>1094806000</v>
      </c>
      <c r="D89" s="47">
        <v>5741</v>
      </c>
      <c r="E89" s="47">
        <v>362337703</v>
      </c>
      <c r="F89" s="47">
        <v>7332228</v>
      </c>
      <c r="G89" s="47">
        <v>309</v>
      </c>
      <c r="H89" s="47">
        <v>50</v>
      </c>
      <c r="I89" s="47">
        <v>13513363</v>
      </c>
      <c r="J89" s="47">
        <v>864550</v>
      </c>
      <c r="K89" s="47">
        <v>4963101</v>
      </c>
      <c r="L89" s="47">
        <v>54181100</v>
      </c>
      <c r="M89" s="47">
        <v>1178600</v>
      </c>
      <c r="N89" s="47">
        <v>4034821</v>
      </c>
      <c r="O89" s="47">
        <v>11718542</v>
      </c>
      <c r="P89" s="47">
        <v>6446806</v>
      </c>
      <c r="Q89" s="47">
        <v>466570814</v>
      </c>
      <c r="R89" s="47">
        <v>979</v>
      </c>
      <c r="S89" s="47">
        <v>3723</v>
      </c>
      <c r="T89" s="47">
        <v>55345167</v>
      </c>
      <c r="U89" s="47">
        <v>44053791</v>
      </c>
      <c r="V89" s="47">
        <v>9470872</v>
      </c>
      <c r="W89" s="47">
        <v>5374144</v>
      </c>
      <c r="X89" s="47">
        <v>114248676</v>
      </c>
      <c r="Y89" s="47">
        <v>352322138</v>
      </c>
      <c r="Z89" s="14" t="s">
        <v>405</v>
      </c>
      <c r="AA89" t="b">
        <f t="shared" si="1"/>
        <v>1</v>
      </c>
    </row>
    <row r="90" spans="1:27" ht="12.75">
      <c r="A90" t="s">
        <v>516</v>
      </c>
      <c r="B90" s="15" t="s">
        <v>517</v>
      </c>
      <c r="C90" s="47">
        <v>1580180700</v>
      </c>
      <c r="D90" s="47">
        <v>8435</v>
      </c>
      <c r="E90" s="47">
        <v>528087841</v>
      </c>
      <c r="F90" s="47">
        <v>11625360</v>
      </c>
      <c r="G90" s="47">
        <v>512</v>
      </c>
      <c r="H90" s="47">
        <v>108</v>
      </c>
      <c r="I90" s="47">
        <v>34622760</v>
      </c>
      <c r="J90" s="47">
        <v>1327520</v>
      </c>
      <c r="K90" s="47">
        <v>10626316</v>
      </c>
      <c r="L90" s="47">
        <v>80500400</v>
      </c>
      <c r="M90" s="47">
        <v>4845400</v>
      </c>
      <c r="N90" s="47">
        <v>8280159</v>
      </c>
      <c r="O90" s="47">
        <v>18589913</v>
      </c>
      <c r="P90" s="47">
        <v>25017772</v>
      </c>
      <c r="Q90" s="47">
        <v>723523441</v>
      </c>
      <c r="R90" s="47">
        <v>52926</v>
      </c>
      <c r="S90" s="47">
        <v>4794</v>
      </c>
      <c r="T90" s="47">
        <v>85309874</v>
      </c>
      <c r="U90" s="47">
        <v>71371695</v>
      </c>
      <c r="V90" s="47">
        <v>15096940</v>
      </c>
      <c r="W90" s="47">
        <v>6927046</v>
      </c>
      <c r="X90" s="47">
        <v>178763275</v>
      </c>
      <c r="Y90" s="47">
        <v>544760166</v>
      </c>
      <c r="Z90" s="14" t="s">
        <v>517</v>
      </c>
      <c r="AA90" t="b">
        <f t="shared" si="1"/>
        <v>1</v>
      </c>
    </row>
    <row r="91" spans="1:27" ht="12.75">
      <c r="A91" t="s">
        <v>494</v>
      </c>
      <c r="B91" s="15" t="s">
        <v>495</v>
      </c>
      <c r="C91" s="47">
        <v>4065471700</v>
      </c>
      <c r="D91" s="47">
        <v>18915</v>
      </c>
      <c r="E91" s="47">
        <v>1367607886</v>
      </c>
      <c r="F91" s="47">
        <v>50758012</v>
      </c>
      <c r="G91" s="47">
        <v>2036</v>
      </c>
      <c r="H91" s="47">
        <v>477</v>
      </c>
      <c r="I91" s="47">
        <v>63144799</v>
      </c>
      <c r="J91" s="47">
        <v>1578897</v>
      </c>
      <c r="K91" s="47">
        <v>23994716</v>
      </c>
      <c r="L91" s="47">
        <v>209602700</v>
      </c>
      <c r="M91" s="47">
        <v>5407800</v>
      </c>
      <c r="N91" s="47">
        <v>11276626</v>
      </c>
      <c r="O91" s="47">
        <v>43105759</v>
      </c>
      <c r="P91" s="47">
        <v>32243539</v>
      </c>
      <c r="Q91" s="47">
        <v>1808720734</v>
      </c>
      <c r="R91" s="47">
        <v>41903</v>
      </c>
      <c r="S91" s="47">
        <v>445300</v>
      </c>
      <c r="T91" s="47">
        <v>214939978</v>
      </c>
      <c r="U91" s="47">
        <v>173122947</v>
      </c>
      <c r="V91" s="47">
        <v>35179293</v>
      </c>
      <c r="W91" s="47">
        <v>18560887</v>
      </c>
      <c r="X91" s="47">
        <v>442290308</v>
      </c>
      <c r="Y91" s="47">
        <v>1366430426</v>
      </c>
      <c r="Z91" s="14" t="s">
        <v>495</v>
      </c>
      <c r="AA91" t="b">
        <f t="shared" si="1"/>
        <v>1</v>
      </c>
    </row>
    <row r="92" spans="1:27" ht="12.75">
      <c r="A92" t="s">
        <v>266</v>
      </c>
      <c r="B92" s="15" t="s">
        <v>267</v>
      </c>
      <c r="C92" s="47">
        <v>6506655600</v>
      </c>
      <c r="D92" s="47">
        <v>23689</v>
      </c>
      <c r="E92" s="47">
        <v>2049391184</v>
      </c>
      <c r="F92" s="47">
        <v>219212944</v>
      </c>
      <c r="G92" s="47">
        <v>5156</v>
      </c>
      <c r="H92" s="47">
        <v>1964</v>
      </c>
      <c r="I92" s="47">
        <v>148396829</v>
      </c>
      <c r="J92" s="47">
        <v>3521978</v>
      </c>
      <c r="K92" s="47">
        <v>58228865</v>
      </c>
      <c r="L92" s="47">
        <v>340224700</v>
      </c>
      <c r="M92" s="47">
        <v>10334400</v>
      </c>
      <c r="N92" s="47">
        <v>9289369</v>
      </c>
      <c r="O92" s="47">
        <v>46228403</v>
      </c>
      <c r="P92" s="47">
        <v>66877019</v>
      </c>
      <c r="Q92" s="47">
        <v>2951705691</v>
      </c>
      <c r="R92" s="47">
        <v>734969</v>
      </c>
      <c r="S92" s="47">
        <v>392573</v>
      </c>
      <c r="T92" s="47">
        <v>350468202</v>
      </c>
      <c r="U92" s="47">
        <v>257082155</v>
      </c>
      <c r="V92" s="47">
        <v>99650468</v>
      </c>
      <c r="W92" s="47">
        <v>54887651</v>
      </c>
      <c r="X92" s="47">
        <v>763216018</v>
      </c>
      <c r="Y92" s="47">
        <v>2188489673</v>
      </c>
      <c r="Z92" s="14" t="s">
        <v>267</v>
      </c>
      <c r="AA92" t="b">
        <f t="shared" si="1"/>
        <v>1</v>
      </c>
    </row>
    <row r="93" spans="1:27" ht="12.75">
      <c r="A93" t="s">
        <v>252</v>
      </c>
      <c r="B93" s="15" t="s">
        <v>253</v>
      </c>
      <c r="C93" s="47">
        <v>7611048600</v>
      </c>
      <c r="D93" s="47">
        <v>37106</v>
      </c>
      <c r="E93" s="47">
        <v>2359264851</v>
      </c>
      <c r="F93" s="47">
        <v>97856007</v>
      </c>
      <c r="G93" s="47">
        <v>3392</v>
      </c>
      <c r="H93" s="47">
        <v>835</v>
      </c>
      <c r="I93" s="47">
        <v>168672935</v>
      </c>
      <c r="J93" s="47">
        <v>3977205</v>
      </c>
      <c r="K93" s="47">
        <v>68307818</v>
      </c>
      <c r="L93" s="47">
        <v>404236200</v>
      </c>
      <c r="M93" s="47">
        <v>15976600</v>
      </c>
      <c r="N93" s="47">
        <v>22153037</v>
      </c>
      <c r="O93" s="47">
        <v>61242784</v>
      </c>
      <c r="P93" s="47">
        <v>86787173</v>
      </c>
      <c r="Q93" s="47">
        <v>3288474610</v>
      </c>
      <c r="R93" s="47">
        <v>623516</v>
      </c>
      <c r="S93" s="47">
        <v>404687</v>
      </c>
      <c r="T93" s="47">
        <v>420100396</v>
      </c>
      <c r="U93" s="47">
        <v>315383209</v>
      </c>
      <c r="V93" s="47">
        <v>86999689</v>
      </c>
      <c r="W93" s="47">
        <v>56289520</v>
      </c>
      <c r="X93" s="47">
        <v>879801017</v>
      </c>
      <c r="Y93" s="47">
        <v>2408673593</v>
      </c>
      <c r="Z93" s="14" t="s">
        <v>253</v>
      </c>
      <c r="AA93" t="b">
        <f t="shared" si="1"/>
        <v>1</v>
      </c>
    </row>
    <row r="94" spans="1:27" ht="12.75">
      <c r="A94" t="s">
        <v>238</v>
      </c>
      <c r="B94" s="15" t="s">
        <v>239</v>
      </c>
      <c r="C94" s="47">
        <v>4516446600</v>
      </c>
      <c r="D94" s="47">
        <v>18089</v>
      </c>
      <c r="E94" s="47">
        <v>1360219130</v>
      </c>
      <c r="F94" s="47">
        <v>155375178</v>
      </c>
      <c r="G94" s="47">
        <v>2991</v>
      </c>
      <c r="H94" s="47">
        <v>1150</v>
      </c>
      <c r="I94" s="47">
        <v>179521198</v>
      </c>
      <c r="J94" s="47">
        <v>3272457</v>
      </c>
      <c r="K94" s="47">
        <v>46390604</v>
      </c>
      <c r="L94" s="47">
        <v>206289500</v>
      </c>
      <c r="M94" s="47">
        <v>8881600</v>
      </c>
      <c r="N94" s="47">
        <v>9966863</v>
      </c>
      <c r="O94" s="47">
        <v>35116345</v>
      </c>
      <c r="P94" s="47">
        <v>66914380</v>
      </c>
      <c r="Q94" s="47">
        <v>2071947255</v>
      </c>
      <c r="R94" s="47">
        <v>926883</v>
      </c>
      <c r="S94" s="47">
        <v>694813</v>
      </c>
      <c r="T94" s="47">
        <v>215120913</v>
      </c>
      <c r="U94" s="47">
        <v>156618084</v>
      </c>
      <c r="V94" s="47">
        <v>67863216</v>
      </c>
      <c r="W94" s="47">
        <v>42520905</v>
      </c>
      <c r="X94" s="47">
        <v>483744814</v>
      </c>
      <c r="Y94" s="47">
        <v>1588202441</v>
      </c>
      <c r="Z94" s="14" t="s">
        <v>239</v>
      </c>
      <c r="AA94" t="b">
        <f t="shared" si="1"/>
        <v>1</v>
      </c>
    </row>
    <row r="95" spans="1:27" ht="12.75">
      <c r="A95" t="s">
        <v>152</v>
      </c>
      <c r="B95" s="15" t="s">
        <v>153</v>
      </c>
      <c r="C95" s="47">
        <v>830021300</v>
      </c>
      <c r="D95" s="47">
        <v>4475</v>
      </c>
      <c r="E95" s="47">
        <v>268334847</v>
      </c>
      <c r="F95" s="47">
        <v>6079642</v>
      </c>
      <c r="G95" s="47">
        <v>259</v>
      </c>
      <c r="H95" s="47">
        <v>48</v>
      </c>
      <c r="I95" s="47">
        <v>15930374</v>
      </c>
      <c r="J95" s="47">
        <v>297425</v>
      </c>
      <c r="K95" s="47">
        <v>5257934</v>
      </c>
      <c r="L95" s="47">
        <v>42926200</v>
      </c>
      <c r="M95" s="47">
        <v>2258100</v>
      </c>
      <c r="N95" s="47">
        <v>3218422</v>
      </c>
      <c r="O95" s="47">
        <v>8627368</v>
      </c>
      <c r="P95" s="47">
        <v>13291409</v>
      </c>
      <c r="Q95" s="47">
        <v>366221721</v>
      </c>
      <c r="R95" s="47">
        <v>2404</v>
      </c>
      <c r="S95" s="47">
        <v>34437</v>
      </c>
      <c r="T95" s="47">
        <v>45163873</v>
      </c>
      <c r="U95" s="47">
        <v>35899780</v>
      </c>
      <c r="V95" s="47">
        <v>8455456</v>
      </c>
      <c r="W95" s="47">
        <v>5964154</v>
      </c>
      <c r="X95" s="47">
        <v>95520104</v>
      </c>
      <c r="Y95" s="47">
        <v>270701617</v>
      </c>
      <c r="Z95" s="14" t="s">
        <v>153</v>
      </c>
      <c r="AA95" t="b">
        <f t="shared" si="1"/>
        <v>1</v>
      </c>
    </row>
    <row r="96" spans="1:27" ht="12.75">
      <c r="A96" t="s">
        <v>212</v>
      </c>
      <c r="B96" s="15" t="s">
        <v>213</v>
      </c>
      <c r="C96" s="47">
        <v>2182241700</v>
      </c>
      <c r="D96" s="47">
        <v>10865</v>
      </c>
      <c r="E96" s="47">
        <v>658176276</v>
      </c>
      <c r="F96" s="47">
        <v>26732424</v>
      </c>
      <c r="G96" s="47">
        <v>970</v>
      </c>
      <c r="H96" s="47">
        <v>242</v>
      </c>
      <c r="I96" s="47">
        <v>54821540</v>
      </c>
      <c r="J96" s="47">
        <v>1909036</v>
      </c>
      <c r="K96" s="47">
        <v>24566293</v>
      </c>
      <c r="L96" s="47">
        <v>116952900</v>
      </c>
      <c r="M96" s="47">
        <v>8329000</v>
      </c>
      <c r="N96" s="47">
        <v>9531282</v>
      </c>
      <c r="O96" s="47">
        <v>21269481</v>
      </c>
      <c r="P96" s="47">
        <v>42633895</v>
      </c>
      <c r="Q96" s="47">
        <v>964922127</v>
      </c>
      <c r="R96" s="47">
        <v>360163</v>
      </c>
      <c r="S96" s="47">
        <v>94502</v>
      </c>
      <c r="T96" s="47">
        <v>125228196</v>
      </c>
      <c r="U96" s="47">
        <v>91652759</v>
      </c>
      <c r="V96" s="47">
        <v>31517772</v>
      </c>
      <c r="W96" s="47">
        <v>12534104</v>
      </c>
      <c r="X96" s="47">
        <v>261387496</v>
      </c>
      <c r="Y96" s="47">
        <v>703534631</v>
      </c>
      <c r="Z96" s="14" t="s">
        <v>213</v>
      </c>
      <c r="AA96" t="b">
        <f t="shared" si="1"/>
        <v>1</v>
      </c>
    </row>
    <row r="97" spans="1:27" ht="12.75">
      <c r="A97" t="s">
        <v>214</v>
      </c>
      <c r="B97" s="15" t="s">
        <v>215</v>
      </c>
      <c r="C97" s="47">
        <v>2405452200</v>
      </c>
      <c r="D97" s="47">
        <v>10862</v>
      </c>
      <c r="E97" s="47">
        <v>744954772</v>
      </c>
      <c r="F97" s="47">
        <v>42332776</v>
      </c>
      <c r="G97" s="47">
        <v>1296</v>
      </c>
      <c r="H97" s="47">
        <v>384</v>
      </c>
      <c r="I97" s="47">
        <v>97637138</v>
      </c>
      <c r="J97" s="47">
        <v>1710883</v>
      </c>
      <c r="K97" s="47">
        <v>27833085</v>
      </c>
      <c r="L97" s="47">
        <v>127770500</v>
      </c>
      <c r="M97" s="47">
        <v>6214000</v>
      </c>
      <c r="N97" s="47">
        <v>7970299</v>
      </c>
      <c r="O97" s="47">
        <v>21315819</v>
      </c>
      <c r="P97" s="47">
        <v>35686054</v>
      </c>
      <c r="Q97" s="47">
        <v>1113425326</v>
      </c>
      <c r="R97" s="47">
        <v>394409</v>
      </c>
      <c r="S97" s="47">
        <v>142856</v>
      </c>
      <c r="T97" s="47">
        <v>133954545</v>
      </c>
      <c r="U97" s="47">
        <v>99529688</v>
      </c>
      <c r="V97" s="47">
        <v>38866565</v>
      </c>
      <c r="W97" s="47">
        <v>15685313</v>
      </c>
      <c r="X97" s="47">
        <v>288573376</v>
      </c>
      <c r="Y97" s="47">
        <v>824851950</v>
      </c>
      <c r="Z97" s="14" t="s">
        <v>215</v>
      </c>
      <c r="AA97" t="b">
        <f t="shared" si="1"/>
        <v>1</v>
      </c>
    </row>
    <row r="98" spans="1:27" ht="12.75">
      <c r="A98" t="s">
        <v>554</v>
      </c>
      <c r="B98" s="15" t="s">
        <v>555</v>
      </c>
      <c r="C98" s="47">
        <v>850409500</v>
      </c>
      <c r="D98" s="47">
        <v>4227</v>
      </c>
      <c r="E98" s="47">
        <v>274504004</v>
      </c>
      <c r="F98" s="47">
        <v>8582506</v>
      </c>
      <c r="G98" s="47">
        <v>426</v>
      </c>
      <c r="H98" s="47">
        <v>66</v>
      </c>
      <c r="I98" s="47">
        <v>9323347</v>
      </c>
      <c r="J98" s="47">
        <v>375648</v>
      </c>
      <c r="K98" s="47">
        <v>2663651</v>
      </c>
      <c r="L98" s="47">
        <v>43597300</v>
      </c>
      <c r="M98" s="47">
        <v>1679000</v>
      </c>
      <c r="N98" s="47">
        <v>4240409</v>
      </c>
      <c r="O98" s="47">
        <v>8770249</v>
      </c>
      <c r="P98" s="47">
        <v>8036961</v>
      </c>
      <c r="Q98" s="47">
        <v>361773075</v>
      </c>
      <c r="R98" s="47">
        <v>0</v>
      </c>
      <c r="S98" s="47">
        <v>0</v>
      </c>
      <c r="T98" s="47">
        <v>45252146</v>
      </c>
      <c r="U98" s="47">
        <v>35413965</v>
      </c>
      <c r="V98" s="47">
        <v>6839309</v>
      </c>
      <c r="W98" s="47">
        <v>2478679</v>
      </c>
      <c r="X98" s="47">
        <v>89984099</v>
      </c>
      <c r="Y98" s="47">
        <v>271788976</v>
      </c>
      <c r="Z98" s="14" t="s">
        <v>555</v>
      </c>
      <c r="AA98" t="b">
        <f t="shared" si="1"/>
        <v>1</v>
      </c>
    </row>
    <row r="99" spans="1:27" ht="12.75">
      <c r="A99" t="s">
        <v>8</v>
      </c>
      <c r="B99" s="15" t="s">
        <v>9</v>
      </c>
      <c r="C99" s="47">
        <v>12662097700</v>
      </c>
      <c r="D99" s="47">
        <v>46760</v>
      </c>
      <c r="E99" s="47">
        <v>3890959659</v>
      </c>
      <c r="F99" s="47">
        <v>401763367</v>
      </c>
      <c r="G99" s="47">
        <v>10285</v>
      </c>
      <c r="H99" s="47">
        <v>3781</v>
      </c>
      <c r="I99" s="47">
        <v>286498315</v>
      </c>
      <c r="J99" s="47">
        <v>4903761</v>
      </c>
      <c r="K99" s="47">
        <v>72643402</v>
      </c>
      <c r="L99" s="47">
        <v>632647000</v>
      </c>
      <c r="M99" s="47">
        <v>17115900</v>
      </c>
      <c r="N99" s="47">
        <v>13858646</v>
      </c>
      <c r="O99" s="47">
        <v>60082369</v>
      </c>
      <c r="P99" s="47">
        <v>108992524</v>
      </c>
      <c r="Q99" s="47">
        <v>5489464943</v>
      </c>
      <c r="R99" s="47">
        <v>332461</v>
      </c>
      <c r="S99" s="47">
        <v>173166</v>
      </c>
      <c r="T99" s="47">
        <v>649603941</v>
      </c>
      <c r="U99" s="47">
        <v>467552340</v>
      </c>
      <c r="V99" s="47">
        <v>164209854</v>
      </c>
      <c r="W99" s="47">
        <v>72631474</v>
      </c>
      <c r="X99" s="47">
        <v>1354503236</v>
      </c>
      <c r="Y99" s="47">
        <v>4134961707</v>
      </c>
      <c r="Z99" s="14" t="s">
        <v>9</v>
      </c>
      <c r="AA99" t="b">
        <f t="shared" si="1"/>
        <v>1</v>
      </c>
    </row>
    <row r="100" spans="1:27" ht="12.75">
      <c r="A100" t="s">
        <v>122</v>
      </c>
      <c r="B100" s="15" t="s">
        <v>123</v>
      </c>
      <c r="C100" s="47">
        <v>21210414400</v>
      </c>
      <c r="D100" s="47">
        <v>93855</v>
      </c>
      <c r="E100" s="47">
        <v>6818972749</v>
      </c>
      <c r="F100" s="47">
        <v>397159673</v>
      </c>
      <c r="G100" s="47">
        <v>11569</v>
      </c>
      <c r="H100" s="47">
        <v>3518</v>
      </c>
      <c r="I100" s="47">
        <v>553128396</v>
      </c>
      <c r="J100" s="47">
        <v>7465088</v>
      </c>
      <c r="K100" s="47">
        <v>151906966</v>
      </c>
      <c r="L100" s="47">
        <v>1158559300</v>
      </c>
      <c r="M100" s="47">
        <v>23857200</v>
      </c>
      <c r="N100" s="47">
        <v>53366698</v>
      </c>
      <c r="O100" s="47">
        <v>177620271</v>
      </c>
      <c r="P100" s="47">
        <v>156385813</v>
      </c>
      <c r="Q100" s="47">
        <v>9498422154</v>
      </c>
      <c r="R100" s="47">
        <v>1784748</v>
      </c>
      <c r="S100" s="47">
        <v>204200</v>
      </c>
      <c r="T100" s="47">
        <v>1181998768</v>
      </c>
      <c r="U100" s="47">
        <v>919474726</v>
      </c>
      <c r="V100" s="47">
        <v>238001177</v>
      </c>
      <c r="W100" s="47">
        <v>156494925</v>
      </c>
      <c r="X100" s="47">
        <v>2497958544</v>
      </c>
      <c r="Y100" s="47">
        <v>7000463610</v>
      </c>
      <c r="Z100" s="14" t="s">
        <v>123</v>
      </c>
      <c r="AA100" t="b">
        <f t="shared" si="1"/>
        <v>1</v>
      </c>
    </row>
    <row r="101" spans="1:27" ht="12.75">
      <c r="A101" t="s">
        <v>558</v>
      </c>
      <c r="B101" s="15" t="s">
        <v>559</v>
      </c>
      <c r="C101" s="47">
        <v>2767326300</v>
      </c>
      <c r="D101" s="47">
        <v>13407</v>
      </c>
      <c r="E101" s="47">
        <v>905724649</v>
      </c>
      <c r="F101" s="47">
        <v>27392462</v>
      </c>
      <c r="G101" s="47">
        <v>1207</v>
      </c>
      <c r="H101" s="47">
        <v>217</v>
      </c>
      <c r="I101" s="47">
        <v>28322515</v>
      </c>
      <c r="J101" s="47">
        <v>1291063</v>
      </c>
      <c r="K101" s="47">
        <v>13014051</v>
      </c>
      <c r="L101" s="47">
        <v>141338300</v>
      </c>
      <c r="M101" s="47">
        <v>4768300</v>
      </c>
      <c r="N101" s="47">
        <v>7473991</v>
      </c>
      <c r="O101" s="47">
        <v>20670627</v>
      </c>
      <c r="P101" s="47">
        <v>27688018</v>
      </c>
      <c r="Q101" s="47">
        <v>1177683976</v>
      </c>
      <c r="R101" s="47">
        <v>5328</v>
      </c>
      <c r="S101" s="47">
        <v>74844</v>
      </c>
      <c r="T101" s="47">
        <v>146061600</v>
      </c>
      <c r="U101" s="47">
        <v>111597043</v>
      </c>
      <c r="V101" s="47">
        <v>23516237</v>
      </c>
      <c r="W101" s="47">
        <v>10182579</v>
      </c>
      <c r="X101" s="47">
        <v>291437631</v>
      </c>
      <c r="Y101" s="47">
        <v>886246345</v>
      </c>
      <c r="Z101" s="14" t="s">
        <v>559</v>
      </c>
      <c r="AA101" t="b">
        <f t="shared" si="1"/>
        <v>1</v>
      </c>
    </row>
    <row r="102" spans="1:27" ht="12.75">
      <c r="A102" t="s">
        <v>164</v>
      </c>
      <c r="B102" s="15" t="s">
        <v>165</v>
      </c>
      <c r="C102" s="47">
        <v>10335387000</v>
      </c>
      <c r="D102" s="47">
        <v>47315</v>
      </c>
      <c r="E102" s="47">
        <v>3351397529</v>
      </c>
      <c r="F102" s="47">
        <v>173637798</v>
      </c>
      <c r="G102" s="47">
        <v>5620</v>
      </c>
      <c r="H102" s="47">
        <v>1600</v>
      </c>
      <c r="I102" s="47">
        <v>258894008</v>
      </c>
      <c r="J102" s="47">
        <v>5176353</v>
      </c>
      <c r="K102" s="47">
        <v>78180147</v>
      </c>
      <c r="L102" s="47">
        <v>564281900</v>
      </c>
      <c r="M102" s="47">
        <v>14930700</v>
      </c>
      <c r="N102" s="47">
        <v>24971993</v>
      </c>
      <c r="O102" s="47">
        <v>89158556</v>
      </c>
      <c r="P102" s="47">
        <v>102642362</v>
      </c>
      <c r="Q102" s="47">
        <v>4663271346</v>
      </c>
      <c r="R102" s="47">
        <v>865507</v>
      </c>
      <c r="S102" s="47">
        <v>3341727</v>
      </c>
      <c r="T102" s="47">
        <v>578921762</v>
      </c>
      <c r="U102" s="47">
        <v>453449787</v>
      </c>
      <c r="V102" s="47">
        <v>119797645</v>
      </c>
      <c r="W102" s="47">
        <v>74463800</v>
      </c>
      <c r="X102" s="47">
        <v>1230840228</v>
      </c>
      <c r="Y102" s="47">
        <v>3432431118</v>
      </c>
      <c r="Z102" s="14" t="s">
        <v>165</v>
      </c>
      <c r="AA102" t="b">
        <f t="shared" si="1"/>
        <v>1</v>
      </c>
    </row>
    <row r="103" spans="1:27" ht="12.75">
      <c r="A103" t="s">
        <v>300</v>
      </c>
      <c r="B103" s="15" t="s">
        <v>301</v>
      </c>
      <c r="C103" s="47">
        <v>1114230800</v>
      </c>
      <c r="D103" s="47">
        <v>5358</v>
      </c>
      <c r="E103" s="47">
        <v>355990263</v>
      </c>
      <c r="F103" s="47">
        <v>9919506</v>
      </c>
      <c r="G103" s="47">
        <v>461</v>
      </c>
      <c r="H103" s="47">
        <v>101</v>
      </c>
      <c r="I103" s="47">
        <v>16697101</v>
      </c>
      <c r="J103" s="47">
        <v>510191</v>
      </c>
      <c r="K103" s="47">
        <v>8632797</v>
      </c>
      <c r="L103" s="47">
        <v>56868200</v>
      </c>
      <c r="M103" s="47">
        <v>2235800</v>
      </c>
      <c r="N103" s="47">
        <v>4002660</v>
      </c>
      <c r="O103" s="47">
        <v>11405002</v>
      </c>
      <c r="P103" s="47">
        <v>11370894</v>
      </c>
      <c r="Q103" s="47">
        <v>477632414</v>
      </c>
      <c r="R103" s="47">
        <v>64011</v>
      </c>
      <c r="S103" s="47">
        <v>24189</v>
      </c>
      <c r="T103" s="47">
        <v>59090156</v>
      </c>
      <c r="U103" s="47">
        <v>45857566</v>
      </c>
      <c r="V103" s="47">
        <v>10704197</v>
      </c>
      <c r="W103" s="47">
        <v>6847666</v>
      </c>
      <c r="X103" s="47">
        <v>122587785</v>
      </c>
      <c r="Y103" s="47">
        <v>355044629</v>
      </c>
      <c r="Z103" s="14" t="s">
        <v>301</v>
      </c>
      <c r="AA103" t="b">
        <f t="shared" si="1"/>
        <v>1</v>
      </c>
    </row>
    <row r="104" spans="1:27" ht="12.75">
      <c r="A104" t="s">
        <v>184</v>
      </c>
      <c r="B104" s="15" t="s">
        <v>185</v>
      </c>
      <c r="C104" s="47">
        <v>5128571600</v>
      </c>
      <c r="D104" s="47">
        <v>23812</v>
      </c>
      <c r="E104" s="47">
        <v>1671851181</v>
      </c>
      <c r="F104" s="47">
        <v>73720034</v>
      </c>
      <c r="G104" s="47">
        <v>2642</v>
      </c>
      <c r="H104" s="47">
        <v>684</v>
      </c>
      <c r="I104" s="47">
        <v>98295698</v>
      </c>
      <c r="J104" s="47">
        <v>3387003</v>
      </c>
      <c r="K104" s="47">
        <v>45254308</v>
      </c>
      <c r="L104" s="47">
        <v>265573600</v>
      </c>
      <c r="M104" s="47">
        <v>7012200</v>
      </c>
      <c r="N104" s="47">
        <v>14557334</v>
      </c>
      <c r="O104" s="47">
        <v>41462750</v>
      </c>
      <c r="P104" s="47">
        <v>41790322</v>
      </c>
      <c r="Q104" s="47">
        <v>2262904430</v>
      </c>
      <c r="R104" s="47">
        <v>389444</v>
      </c>
      <c r="S104" s="47">
        <v>238840</v>
      </c>
      <c r="T104" s="47">
        <v>272526395</v>
      </c>
      <c r="U104" s="47">
        <v>212375927</v>
      </c>
      <c r="V104" s="47">
        <v>51783133</v>
      </c>
      <c r="W104" s="47">
        <v>34476319</v>
      </c>
      <c r="X104" s="47">
        <v>571790058</v>
      </c>
      <c r="Y104" s="47">
        <v>1691114372</v>
      </c>
      <c r="Z104" s="14" t="s">
        <v>185</v>
      </c>
      <c r="AA104" t="b">
        <f t="shared" si="1"/>
        <v>1</v>
      </c>
    </row>
    <row r="105" spans="1:27" ht="12.75">
      <c r="A105" t="s">
        <v>414</v>
      </c>
      <c r="B105" s="15" t="s">
        <v>415</v>
      </c>
      <c r="C105" s="47">
        <v>5169472200</v>
      </c>
      <c r="D105" s="47">
        <v>23097</v>
      </c>
      <c r="E105" s="47">
        <v>1659359898</v>
      </c>
      <c r="F105" s="47">
        <v>88192505</v>
      </c>
      <c r="G105" s="47">
        <v>2631</v>
      </c>
      <c r="H105" s="47">
        <v>803</v>
      </c>
      <c r="I105" s="47">
        <v>66575625</v>
      </c>
      <c r="J105" s="47">
        <v>2446327</v>
      </c>
      <c r="K105" s="47">
        <v>33688702</v>
      </c>
      <c r="L105" s="47">
        <v>259873000</v>
      </c>
      <c r="M105" s="47">
        <v>5065300</v>
      </c>
      <c r="N105" s="47">
        <v>13416283</v>
      </c>
      <c r="O105" s="47">
        <v>33264870</v>
      </c>
      <c r="P105" s="47">
        <v>29332781</v>
      </c>
      <c r="Q105" s="47">
        <v>2191215291</v>
      </c>
      <c r="R105" s="47">
        <v>110519</v>
      </c>
      <c r="S105" s="47">
        <v>44663</v>
      </c>
      <c r="T105" s="47">
        <v>264867944</v>
      </c>
      <c r="U105" s="47">
        <v>201353895</v>
      </c>
      <c r="V105" s="47">
        <v>51940456</v>
      </c>
      <c r="W105" s="47">
        <v>28744055</v>
      </c>
      <c r="X105" s="47">
        <v>547061532</v>
      </c>
      <c r="Y105" s="47">
        <v>1644153759</v>
      </c>
      <c r="Z105" s="14" t="s">
        <v>415</v>
      </c>
      <c r="AA105" t="b">
        <f t="shared" si="1"/>
        <v>1</v>
      </c>
    </row>
    <row r="106" spans="1:27" ht="12.75">
      <c r="A106" t="s">
        <v>180</v>
      </c>
      <c r="B106" s="15" t="s">
        <v>181</v>
      </c>
      <c r="C106" s="47">
        <v>10460830300</v>
      </c>
      <c r="D106" s="47">
        <v>46562</v>
      </c>
      <c r="E106" s="47">
        <v>3336890505</v>
      </c>
      <c r="F106" s="47">
        <v>182091166</v>
      </c>
      <c r="G106" s="47">
        <v>6125</v>
      </c>
      <c r="H106" s="47">
        <v>1736</v>
      </c>
      <c r="I106" s="47">
        <v>202806240</v>
      </c>
      <c r="J106" s="47">
        <v>6197308</v>
      </c>
      <c r="K106" s="47">
        <v>87724749</v>
      </c>
      <c r="L106" s="47">
        <v>557147700</v>
      </c>
      <c r="M106" s="47">
        <v>14442000</v>
      </c>
      <c r="N106" s="47">
        <v>33506775</v>
      </c>
      <c r="O106" s="47">
        <v>84336860</v>
      </c>
      <c r="P106" s="47">
        <v>86044830</v>
      </c>
      <c r="Q106" s="47">
        <v>4591188133</v>
      </c>
      <c r="R106" s="47">
        <v>1034990</v>
      </c>
      <c r="S106" s="47">
        <v>1150849</v>
      </c>
      <c r="T106" s="47">
        <v>571429582</v>
      </c>
      <c r="U106" s="47">
        <v>434076955</v>
      </c>
      <c r="V106" s="47">
        <v>130522673</v>
      </c>
      <c r="W106" s="47">
        <v>68763416</v>
      </c>
      <c r="X106" s="47">
        <v>1206978465</v>
      </c>
      <c r="Y106" s="47">
        <v>3384209668</v>
      </c>
      <c r="Z106" s="14" t="s">
        <v>181</v>
      </c>
      <c r="AA106" t="b">
        <f t="shared" si="1"/>
        <v>1</v>
      </c>
    </row>
    <row r="107" spans="1:27" ht="12.75">
      <c r="A107" t="s">
        <v>384</v>
      </c>
      <c r="B107" s="15" t="s">
        <v>385</v>
      </c>
      <c r="C107" s="47">
        <v>14427414800</v>
      </c>
      <c r="D107" s="47">
        <v>63461</v>
      </c>
      <c r="E107" s="47">
        <v>4688245059</v>
      </c>
      <c r="F107" s="47">
        <v>262821456</v>
      </c>
      <c r="G107" s="47">
        <v>8482</v>
      </c>
      <c r="H107" s="47">
        <v>2464</v>
      </c>
      <c r="I107" s="47">
        <v>303964961</v>
      </c>
      <c r="J107" s="47">
        <v>5807803</v>
      </c>
      <c r="K107" s="47">
        <v>94771469</v>
      </c>
      <c r="L107" s="47">
        <v>775990400</v>
      </c>
      <c r="M107" s="47">
        <v>16866500</v>
      </c>
      <c r="N107" s="47">
        <v>29190200</v>
      </c>
      <c r="O107" s="47">
        <v>114446701</v>
      </c>
      <c r="P107" s="47">
        <v>101338030</v>
      </c>
      <c r="Q107" s="47">
        <v>6393442579</v>
      </c>
      <c r="R107" s="47">
        <v>944039</v>
      </c>
      <c r="S107" s="47">
        <v>388802</v>
      </c>
      <c r="T107" s="47">
        <v>792537323</v>
      </c>
      <c r="U107" s="47">
        <v>613913143</v>
      </c>
      <c r="V107" s="47">
        <v>158778926</v>
      </c>
      <c r="W107" s="47">
        <v>97644085</v>
      </c>
      <c r="X107" s="47">
        <v>1664206318</v>
      </c>
      <c r="Y107" s="47">
        <v>4729236261</v>
      </c>
      <c r="Z107" s="14" t="s">
        <v>385</v>
      </c>
      <c r="AA107" t="b">
        <f t="shared" si="1"/>
        <v>1</v>
      </c>
    </row>
    <row r="108" spans="1:27" ht="12.75">
      <c r="A108" t="s">
        <v>76</v>
      </c>
      <c r="B108" s="15" t="s">
        <v>77</v>
      </c>
      <c r="C108" s="47">
        <v>5004488400</v>
      </c>
      <c r="D108" s="47">
        <v>24114</v>
      </c>
      <c r="E108" s="47">
        <v>1618854649</v>
      </c>
      <c r="F108" s="47">
        <v>61462370</v>
      </c>
      <c r="G108" s="47">
        <v>2164</v>
      </c>
      <c r="H108" s="47">
        <v>531</v>
      </c>
      <c r="I108" s="47">
        <v>99749238</v>
      </c>
      <c r="J108" s="47">
        <v>2545796</v>
      </c>
      <c r="K108" s="47">
        <v>40182356</v>
      </c>
      <c r="L108" s="47">
        <v>265437400</v>
      </c>
      <c r="M108" s="47">
        <v>8606100</v>
      </c>
      <c r="N108" s="47">
        <v>14790755</v>
      </c>
      <c r="O108" s="47">
        <v>37011281</v>
      </c>
      <c r="P108" s="47">
        <v>45861225</v>
      </c>
      <c r="Q108" s="47">
        <v>2194501170</v>
      </c>
      <c r="R108" s="47">
        <v>617595</v>
      </c>
      <c r="S108" s="47">
        <v>99266</v>
      </c>
      <c r="T108" s="47">
        <v>273971427</v>
      </c>
      <c r="U108" s="47">
        <v>211658122</v>
      </c>
      <c r="V108" s="47">
        <v>55440016</v>
      </c>
      <c r="W108" s="47">
        <v>29896429</v>
      </c>
      <c r="X108" s="47">
        <v>571682855</v>
      </c>
      <c r="Y108" s="47">
        <v>1622818315</v>
      </c>
      <c r="Z108" s="14" t="s">
        <v>77</v>
      </c>
      <c r="AA108" t="b">
        <f t="shared" si="1"/>
        <v>1</v>
      </c>
    </row>
    <row r="109" spans="1:27" ht="12.75">
      <c r="A109" t="s">
        <v>364</v>
      </c>
      <c r="B109" s="15" t="s">
        <v>365</v>
      </c>
      <c r="C109" s="47">
        <v>1806907500</v>
      </c>
      <c r="D109" s="47">
        <v>8528</v>
      </c>
      <c r="E109" s="47">
        <v>598968787</v>
      </c>
      <c r="F109" s="47">
        <v>19107771</v>
      </c>
      <c r="G109" s="47">
        <v>825</v>
      </c>
      <c r="H109" s="47">
        <v>168</v>
      </c>
      <c r="I109" s="47">
        <v>38582063</v>
      </c>
      <c r="J109" s="47">
        <v>847651</v>
      </c>
      <c r="K109" s="47">
        <v>17014700</v>
      </c>
      <c r="L109" s="47">
        <v>98954100</v>
      </c>
      <c r="M109" s="47">
        <v>2900800</v>
      </c>
      <c r="N109" s="47">
        <v>7039473</v>
      </c>
      <c r="O109" s="47">
        <v>16060725</v>
      </c>
      <c r="P109" s="47">
        <v>16015449</v>
      </c>
      <c r="Q109" s="47">
        <v>815491519</v>
      </c>
      <c r="R109" s="47">
        <v>113575</v>
      </c>
      <c r="S109" s="47">
        <v>28506</v>
      </c>
      <c r="T109" s="47">
        <v>101818876</v>
      </c>
      <c r="U109" s="47">
        <v>79837044</v>
      </c>
      <c r="V109" s="47">
        <v>21955965</v>
      </c>
      <c r="W109" s="47">
        <v>11652384</v>
      </c>
      <c r="X109" s="47">
        <v>215406350</v>
      </c>
      <c r="Y109" s="47">
        <v>600085169</v>
      </c>
      <c r="Z109" s="14" t="s">
        <v>365</v>
      </c>
      <c r="AA109" t="b">
        <f t="shared" si="1"/>
        <v>1</v>
      </c>
    </row>
    <row r="110" spans="1:27" ht="12.75">
      <c r="A110" t="s">
        <v>88</v>
      </c>
      <c r="B110" s="15" t="s">
        <v>89</v>
      </c>
      <c r="C110" s="47">
        <v>1498928400</v>
      </c>
      <c r="D110" s="47">
        <v>7428</v>
      </c>
      <c r="E110" s="47">
        <v>464660788</v>
      </c>
      <c r="F110" s="47">
        <v>17333963</v>
      </c>
      <c r="G110" s="47">
        <v>615</v>
      </c>
      <c r="H110" s="47">
        <v>142</v>
      </c>
      <c r="I110" s="47">
        <v>33905836</v>
      </c>
      <c r="J110" s="47">
        <v>1302237</v>
      </c>
      <c r="K110" s="47">
        <v>14841888</v>
      </c>
      <c r="L110" s="47">
        <v>78686600</v>
      </c>
      <c r="M110" s="47">
        <v>4308000</v>
      </c>
      <c r="N110" s="47">
        <v>6088322</v>
      </c>
      <c r="O110" s="47">
        <v>16886327</v>
      </c>
      <c r="P110" s="47">
        <v>24164385</v>
      </c>
      <c r="Q110" s="47">
        <v>662178346</v>
      </c>
      <c r="R110" s="47">
        <v>131538</v>
      </c>
      <c r="S110" s="47">
        <v>76181</v>
      </c>
      <c r="T110" s="47">
        <v>82974584</v>
      </c>
      <c r="U110" s="47">
        <v>63782465</v>
      </c>
      <c r="V110" s="47">
        <v>16494744</v>
      </c>
      <c r="W110" s="47">
        <v>10316720</v>
      </c>
      <c r="X110" s="47">
        <v>173776232</v>
      </c>
      <c r="Y110" s="47">
        <v>488402114</v>
      </c>
      <c r="Z110" s="14" t="s">
        <v>89</v>
      </c>
      <c r="AA110" t="b">
        <f t="shared" si="1"/>
        <v>1</v>
      </c>
    </row>
    <row r="111" spans="1:27" ht="12.75">
      <c r="A111" t="s">
        <v>576</v>
      </c>
      <c r="B111" s="15" t="s">
        <v>577</v>
      </c>
      <c r="C111" s="47">
        <v>4329234400</v>
      </c>
      <c r="D111" s="47">
        <v>17953</v>
      </c>
      <c r="E111" s="47">
        <v>1438588263</v>
      </c>
      <c r="F111" s="47">
        <v>61114187</v>
      </c>
      <c r="G111" s="47">
        <v>3219</v>
      </c>
      <c r="H111" s="47">
        <v>471</v>
      </c>
      <c r="I111" s="47">
        <v>65026424</v>
      </c>
      <c r="J111" s="47">
        <v>1582997</v>
      </c>
      <c r="K111" s="47">
        <v>21669113</v>
      </c>
      <c r="L111" s="47">
        <v>238203900</v>
      </c>
      <c r="M111" s="47">
        <v>3955800</v>
      </c>
      <c r="N111" s="47">
        <v>11611357</v>
      </c>
      <c r="O111" s="47">
        <v>33014033</v>
      </c>
      <c r="P111" s="47">
        <v>19331783</v>
      </c>
      <c r="Q111" s="47">
        <v>1894097857</v>
      </c>
      <c r="R111" s="47">
        <v>69178</v>
      </c>
      <c r="S111" s="47">
        <v>9596</v>
      </c>
      <c r="T111" s="47">
        <v>242089670</v>
      </c>
      <c r="U111" s="47">
        <v>186694581</v>
      </c>
      <c r="V111" s="47">
        <v>35881011</v>
      </c>
      <c r="W111" s="47">
        <v>10471419</v>
      </c>
      <c r="X111" s="47">
        <v>475215455</v>
      </c>
      <c r="Y111" s="47">
        <v>1418882402</v>
      </c>
      <c r="Z111" s="14" t="s">
        <v>577</v>
      </c>
      <c r="AA111" t="b">
        <f t="shared" si="1"/>
        <v>1</v>
      </c>
    </row>
    <row r="112" spans="1:27" ht="12.75">
      <c r="A112" t="s">
        <v>224</v>
      </c>
      <c r="B112" s="15" t="s">
        <v>225</v>
      </c>
      <c r="C112" s="47">
        <v>2381407300</v>
      </c>
      <c r="D112" s="47">
        <v>11973</v>
      </c>
      <c r="E112" s="47">
        <v>723909889</v>
      </c>
      <c r="F112" s="47">
        <v>22940177</v>
      </c>
      <c r="G112" s="47">
        <v>1029</v>
      </c>
      <c r="H112" s="47">
        <v>201</v>
      </c>
      <c r="I112" s="47">
        <v>42049933</v>
      </c>
      <c r="J112" s="47">
        <v>1212777</v>
      </c>
      <c r="K112" s="47">
        <v>22412624</v>
      </c>
      <c r="L112" s="47">
        <v>126412300</v>
      </c>
      <c r="M112" s="47">
        <v>5217200</v>
      </c>
      <c r="N112" s="47">
        <v>6143992</v>
      </c>
      <c r="O112" s="47">
        <v>21936237</v>
      </c>
      <c r="P112" s="47">
        <v>26758916</v>
      </c>
      <c r="Q112" s="47">
        <v>998994045</v>
      </c>
      <c r="R112" s="47">
        <v>246991</v>
      </c>
      <c r="S112" s="47">
        <v>111221</v>
      </c>
      <c r="T112" s="47">
        <v>131583489</v>
      </c>
      <c r="U112" s="47">
        <v>96007651</v>
      </c>
      <c r="V112" s="47">
        <v>31394623</v>
      </c>
      <c r="W112" s="47">
        <v>13049394</v>
      </c>
      <c r="X112" s="47">
        <v>272393369</v>
      </c>
      <c r="Y112" s="47">
        <v>726600676</v>
      </c>
      <c r="Z112" s="14" t="s">
        <v>225</v>
      </c>
      <c r="AA112" t="b">
        <f t="shared" si="1"/>
        <v>1</v>
      </c>
    </row>
    <row r="113" spans="1:27" ht="12.75">
      <c r="A113" t="s">
        <v>56</v>
      </c>
      <c r="B113" s="15" t="s">
        <v>57</v>
      </c>
      <c r="C113" s="47">
        <v>2793898900</v>
      </c>
      <c r="D113" s="47">
        <v>9825</v>
      </c>
      <c r="E113" s="47">
        <v>887588102</v>
      </c>
      <c r="F113" s="47">
        <v>101717293</v>
      </c>
      <c r="G113" s="47">
        <v>2407</v>
      </c>
      <c r="H113" s="47">
        <v>928</v>
      </c>
      <c r="I113" s="47">
        <v>63101658</v>
      </c>
      <c r="J113" s="47">
        <v>1637747</v>
      </c>
      <c r="K113" s="47">
        <v>21673848</v>
      </c>
      <c r="L113" s="47">
        <v>150639700</v>
      </c>
      <c r="M113" s="47">
        <v>5411000</v>
      </c>
      <c r="N113" s="47">
        <v>5850461</v>
      </c>
      <c r="O113" s="47">
        <v>21601608</v>
      </c>
      <c r="P113" s="47">
        <v>31643058</v>
      </c>
      <c r="Q113" s="47">
        <v>1290864475</v>
      </c>
      <c r="R113" s="47">
        <v>290877</v>
      </c>
      <c r="S113" s="47">
        <v>27540</v>
      </c>
      <c r="T113" s="47">
        <v>156016126</v>
      </c>
      <c r="U113" s="47">
        <v>114583152</v>
      </c>
      <c r="V113" s="47">
        <v>43374048</v>
      </c>
      <c r="W113" s="47">
        <v>21078683</v>
      </c>
      <c r="X113" s="47">
        <v>335370426</v>
      </c>
      <c r="Y113" s="47">
        <v>955494049</v>
      </c>
      <c r="Z113" s="14" t="s">
        <v>57</v>
      </c>
      <c r="AA113" t="b">
        <f t="shared" si="1"/>
        <v>1</v>
      </c>
    </row>
    <row r="114" spans="1:27" ht="12.75">
      <c r="A114" t="s">
        <v>498</v>
      </c>
      <c r="B114" s="15" t="s">
        <v>499</v>
      </c>
      <c r="C114" s="47">
        <v>3023832000</v>
      </c>
      <c r="D114" s="47">
        <v>15288</v>
      </c>
      <c r="E114" s="47">
        <v>1011156964</v>
      </c>
      <c r="F114" s="47">
        <v>25530488</v>
      </c>
      <c r="G114" s="47">
        <v>1171</v>
      </c>
      <c r="H114" s="47">
        <v>211</v>
      </c>
      <c r="I114" s="47">
        <v>44388797</v>
      </c>
      <c r="J114" s="47">
        <v>1063684</v>
      </c>
      <c r="K114" s="47">
        <v>12214108</v>
      </c>
      <c r="L114" s="47">
        <v>154182900</v>
      </c>
      <c r="M114" s="47">
        <v>6156000</v>
      </c>
      <c r="N114" s="47">
        <v>12573578</v>
      </c>
      <c r="O114" s="47">
        <v>31240820</v>
      </c>
      <c r="P114" s="47">
        <v>35053171</v>
      </c>
      <c r="Q114" s="47">
        <v>1333560510</v>
      </c>
      <c r="R114" s="47">
        <v>35174</v>
      </c>
      <c r="S114" s="47">
        <v>106578</v>
      </c>
      <c r="T114" s="47">
        <v>160281563</v>
      </c>
      <c r="U114" s="47">
        <v>127907144</v>
      </c>
      <c r="V114" s="47">
        <v>24842218</v>
      </c>
      <c r="W114" s="47">
        <v>11832417</v>
      </c>
      <c r="X114" s="47">
        <v>325005094</v>
      </c>
      <c r="Y114" s="47">
        <v>1008555416</v>
      </c>
      <c r="Z114" s="14" t="s">
        <v>499</v>
      </c>
      <c r="AA114" t="b">
        <f t="shared" si="1"/>
        <v>1</v>
      </c>
    </row>
    <row r="115" spans="1:27" ht="12.75">
      <c r="A115" t="s">
        <v>246</v>
      </c>
      <c r="B115" s="15" t="s">
        <v>247</v>
      </c>
      <c r="C115" s="47">
        <v>12523862900</v>
      </c>
      <c r="D115" s="47">
        <v>57784</v>
      </c>
      <c r="E115" s="47">
        <v>3913549304</v>
      </c>
      <c r="F115" s="47">
        <v>208723069</v>
      </c>
      <c r="G115" s="47">
        <v>6342</v>
      </c>
      <c r="H115" s="47">
        <v>1860</v>
      </c>
      <c r="I115" s="47">
        <v>297471475</v>
      </c>
      <c r="J115" s="47">
        <v>7958433</v>
      </c>
      <c r="K115" s="47">
        <v>107781297</v>
      </c>
      <c r="L115" s="47">
        <v>658007800</v>
      </c>
      <c r="M115" s="47">
        <v>23418500</v>
      </c>
      <c r="N115" s="47">
        <v>30938569</v>
      </c>
      <c r="O115" s="47">
        <v>103188703</v>
      </c>
      <c r="P115" s="47">
        <v>136493061</v>
      </c>
      <c r="Q115" s="47">
        <v>5487530211</v>
      </c>
      <c r="R115" s="47">
        <v>1112767</v>
      </c>
      <c r="S115" s="47">
        <v>275497</v>
      </c>
      <c r="T115" s="47">
        <v>681177426</v>
      </c>
      <c r="U115" s="47">
        <v>510896155</v>
      </c>
      <c r="V115" s="47">
        <v>148552732</v>
      </c>
      <c r="W115" s="47">
        <v>94366876</v>
      </c>
      <c r="X115" s="47">
        <v>1436381453</v>
      </c>
      <c r="Y115" s="47">
        <v>4051148758</v>
      </c>
      <c r="Z115" s="14" t="s">
        <v>247</v>
      </c>
      <c r="AA115" t="b">
        <f t="shared" si="1"/>
        <v>1</v>
      </c>
    </row>
    <row r="116" spans="1:27" ht="12.75">
      <c r="A116" t="s">
        <v>386</v>
      </c>
      <c r="B116" s="15" t="s">
        <v>387</v>
      </c>
      <c r="C116" s="47">
        <v>3760341500</v>
      </c>
      <c r="D116" s="47">
        <v>18188</v>
      </c>
      <c r="E116" s="47">
        <v>1248354701</v>
      </c>
      <c r="F116" s="47">
        <v>43875584</v>
      </c>
      <c r="G116" s="47">
        <v>1669</v>
      </c>
      <c r="H116" s="47">
        <v>384</v>
      </c>
      <c r="I116" s="47">
        <v>61390432</v>
      </c>
      <c r="J116" s="47">
        <v>2235650</v>
      </c>
      <c r="K116" s="47">
        <v>25417994</v>
      </c>
      <c r="L116" s="47">
        <v>195279100</v>
      </c>
      <c r="M116" s="47">
        <v>5015400</v>
      </c>
      <c r="N116" s="47">
        <v>11255568</v>
      </c>
      <c r="O116" s="47">
        <v>30979856</v>
      </c>
      <c r="P116" s="47">
        <v>25790356</v>
      </c>
      <c r="Q116" s="47">
        <v>1649594641</v>
      </c>
      <c r="R116" s="47">
        <v>105752</v>
      </c>
      <c r="S116" s="47">
        <v>101729</v>
      </c>
      <c r="T116" s="47">
        <v>200229686</v>
      </c>
      <c r="U116" s="47">
        <v>159208625</v>
      </c>
      <c r="V116" s="47">
        <v>39087806</v>
      </c>
      <c r="W116" s="47">
        <v>20426533</v>
      </c>
      <c r="X116" s="47">
        <v>419160131</v>
      </c>
      <c r="Y116" s="47">
        <v>1230434510</v>
      </c>
      <c r="Z116" s="14" t="s">
        <v>387</v>
      </c>
      <c r="AA116" t="b">
        <f t="shared" si="1"/>
        <v>1</v>
      </c>
    </row>
    <row r="117" spans="1:27" ht="12.75">
      <c r="A117" t="s">
        <v>508</v>
      </c>
      <c r="B117" s="15" t="s">
        <v>509</v>
      </c>
      <c r="C117" s="47">
        <v>2205172600</v>
      </c>
      <c r="D117" s="47">
        <v>10589</v>
      </c>
      <c r="E117" s="47">
        <v>730340987</v>
      </c>
      <c r="F117" s="47">
        <v>23703231</v>
      </c>
      <c r="G117" s="47">
        <v>918</v>
      </c>
      <c r="H117" s="47">
        <v>207</v>
      </c>
      <c r="I117" s="47">
        <v>50407535</v>
      </c>
      <c r="J117" s="47">
        <v>1311561</v>
      </c>
      <c r="K117" s="47">
        <v>16925870</v>
      </c>
      <c r="L117" s="47">
        <v>118400800</v>
      </c>
      <c r="M117" s="47">
        <v>6709200</v>
      </c>
      <c r="N117" s="47">
        <v>8259601</v>
      </c>
      <c r="O117" s="47">
        <v>25739957</v>
      </c>
      <c r="P117" s="47">
        <v>32681901</v>
      </c>
      <c r="Q117" s="47">
        <v>1014480643</v>
      </c>
      <c r="R117" s="47">
        <v>79526</v>
      </c>
      <c r="S117" s="47">
        <v>25527</v>
      </c>
      <c r="T117" s="47">
        <v>125067605</v>
      </c>
      <c r="U117" s="47">
        <v>100020746</v>
      </c>
      <c r="V117" s="47">
        <v>26251471</v>
      </c>
      <c r="W117" s="47">
        <v>15984509</v>
      </c>
      <c r="X117" s="47">
        <v>267429384</v>
      </c>
      <c r="Y117" s="47">
        <v>747051259</v>
      </c>
      <c r="Z117" s="14" t="s">
        <v>509</v>
      </c>
      <c r="AA117" t="b">
        <f t="shared" si="1"/>
        <v>1</v>
      </c>
    </row>
    <row r="118" spans="1:27" ht="12.75">
      <c r="A118" t="s">
        <v>410</v>
      </c>
      <c r="B118" s="15" t="s">
        <v>411</v>
      </c>
      <c r="C118" s="47">
        <v>3204050300</v>
      </c>
      <c r="D118" s="47">
        <v>14717</v>
      </c>
      <c r="E118" s="47">
        <v>996427804</v>
      </c>
      <c r="F118" s="47">
        <v>35656456</v>
      </c>
      <c r="G118" s="47">
        <v>1470</v>
      </c>
      <c r="H118" s="47">
        <v>303</v>
      </c>
      <c r="I118" s="47">
        <v>53113507</v>
      </c>
      <c r="J118" s="47">
        <v>1047953</v>
      </c>
      <c r="K118" s="47">
        <v>27447800</v>
      </c>
      <c r="L118" s="47">
        <v>179670300</v>
      </c>
      <c r="M118" s="47">
        <v>4089400</v>
      </c>
      <c r="N118" s="47">
        <v>8309429</v>
      </c>
      <c r="O118" s="47">
        <v>25900515</v>
      </c>
      <c r="P118" s="47">
        <v>22964289</v>
      </c>
      <c r="Q118" s="47">
        <v>1354627453</v>
      </c>
      <c r="R118" s="47">
        <v>213800</v>
      </c>
      <c r="S118" s="47">
        <v>70158</v>
      </c>
      <c r="T118" s="47">
        <v>183728547</v>
      </c>
      <c r="U118" s="47">
        <v>136430736</v>
      </c>
      <c r="V118" s="47">
        <v>45691026</v>
      </c>
      <c r="W118" s="47">
        <v>18193574</v>
      </c>
      <c r="X118" s="47">
        <v>384327841</v>
      </c>
      <c r="Y118" s="47">
        <v>970299612</v>
      </c>
      <c r="Z118" s="14" t="s">
        <v>411</v>
      </c>
      <c r="AA118" t="b">
        <f t="shared" si="1"/>
        <v>1</v>
      </c>
    </row>
    <row r="119" spans="1:27" ht="12.75">
      <c r="A119" t="s">
        <v>264</v>
      </c>
      <c r="B119" s="15" t="s">
        <v>265</v>
      </c>
      <c r="C119" s="47">
        <v>14498653500</v>
      </c>
      <c r="D119" s="47">
        <v>52533</v>
      </c>
      <c r="E119" s="47">
        <v>4530331051</v>
      </c>
      <c r="F119" s="47">
        <v>534140882</v>
      </c>
      <c r="G119" s="47">
        <v>11717</v>
      </c>
      <c r="H119" s="47">
        <v>4646</v>
      </c>
      <c r="I119" s="47">
        <v>478541752</v>
      </c>
      <c r="J119" s="47">
        <v>12058627</v>
      </c>
      <c r="K119" s="47">
        <v>128541529</v>
      </c>
      <c r="L119" s="47">
        <v>720814500</v>
      </c>
      <c r="M119" s="47">
        <v>26289700</v>
      </c>
      <c r="N119" s="47">
        <v>26526584</v>
      </c>
      <c r="O119" s="47">
        <v>110933093</v>
      </c>
      <c r="P119" s="47">
        <v>163956816</v>
      </c>
      <c r="Q119" s="47">
        <v>6732134534</v>
      </c>
      <c r="R119" s="47">
        <v>1999604</v>
      </c>
      <c r="S119" s="47">
        <v>906613</v>
      </c>
      <c r="T119" s="47">
        <v>746907725</v>
      </c>
      <c r="U119" s="47">
        <v>546220110</v>
      </c>
      <c r="V119" s="47">
        <v>236437769</v>
      </c>
      <c r="W119" s="47">
        <v>124577724</v>
      </c>
      <c r="X119" s="47">
        <v>1657049545</v>
      </c>
      <c r="Y119" s="47">
        <v>5075084989</v>
      </c>
      <c r="Z119" s="14" t="s">
        <v>265</v>
      </c>
      <c r="AA119" t="b">
        <f t="shared" si="1"/>
        <v>1</v>
      </c>
    </row>
    <row r="120" spans="1:27" ht="12.75">
      <c r="A120" t="s">
        <v>425</v>
      </c>
      <c r="B120" s="15" t="s">
        <v>426</v>
      </c>
      <c r="C120" s="47">
        <v>1327303200</v>
      </c>
      <c r="D120" s="47">
        <v>6126</v>
      </c>
      <c r="E120" s="47">
        <v>430097664</v>
      </c>
      <c r="F120" s="47">
        <v>17520712</v>
      </c>
      <c r="G120" s="47">
        <v>620</v>
      </c>
      <c r="H120" s="47">
        <v>156</v>
      </c>
      <c r="I120" s="47">
        <v>23939818</v>
      </c>
      <c r="J120" s="47">
        <v>459196</v>
      </c>
      <c r="K120" s="47">
        <v>11998250</v>
      </c>
      <c r="L120" s="47">
        <v>69642700</v>
      </c>
      <c r="M120" s="47">
        <v>2325200</v>
      </c>
      <c r="N120" s="47">
        <v>3977187</v>
      </c>
      <c r="O120" s="47">
        <v>11279056</v>
      </c>
      <c r="P120" s="47">
        <v>13016542</v>
      </c>
      <c r="Q120" s="47">
        <v>584256325</v>
      </c>
      <c r="R120" s="47">
        <v>103514</v>
      </c>
      <c r="S120" s="47">
        <v>50208</v>
      </c>
      <c r="T120" s="47">
        <v>71950666</v>
      </c>
      <c r="U120" s="47">
        <v>55821961</v>
      </c>
      <c r="V120" s="47">
        <v>15721454</v>
      </c>
      <c r="W120" s="47">
        <v>7079687</v>
      </c>
      <c r="X120" s="47">
        <v>150727490</v>
      </c>
      <c r="Y120" s="47">
        <v>433528835</v>
      </c>
      <c r="Z120" s="14" t="s">
        <v>426</v>
      </c>
      <c r="AA120" t="b">
        <f t="shared" si="1"/>
        <v>1</v>
      </c>
    </row>
    <row r="121" spans="1:27" ht="12.75">
      <c r="A121" t="s">
        <v>330</v>
      </c>
      <c r="B121" s="15" t="s">
        <v>331</v>
      </c>
      <c r="C121" s="47">
        <v>7488766900</v>
      </c>
      <c r="D121" s="47">
        <v>30086</v>
      </c>
      <c r="E121" s="47">
        <v>2420323135</v>
      </c>
      <c r="F121" s="47">
        <v>175549838</v>
      </c>
      <c r="G121" s="47">
        <v>5265</v>
      </c>
      <c r="H121" s="47">
        <v>1600</v>
      </c>
      <c r="I121" s="47">
        <v>200288117</v>
      </c>
      <c r="J121" s="47">
        <v>5011977</v>
      </c>
      <c r="K121" s="47">
        <v>62958910</v>
      </c>
      <c r="L121" s="47">
        <v>394727300</v>
      </c>
      <c r="M121" s="47">
        <v>12542500</v>
      </c>
      <c r="N121" s="47">
        <v>15107018</v>
      </c>
      <c r="O121" s="47">
        <v>55124795</v>
      </c>
      <c r="P121" s="47">
        <v>70605733</v>
      </c>
      <c r="Q121" s="47">
        <v>3412239323</v>
      </c>
      <c r="R121" s="47">
        <v>1043056</v>
      </c>
      <c r="S121" s="47">
        <v>488938</v>
      </c>
      <c r="T121" s="47">
        <v>407169013</v>
      </c>
      <c r="U121" s="47">
        <v>310366888</v>
      </c>
      <c r="V121" s="47">
        <v>104505204</v>
      </c>
      <c r="W121" s="47">
        <v>51223151</v>
      </c>
      <c r="X121" s="47">
        <v>874796250</v>
      </c>
      <c r="Y121" s="47">
        <v>2537443073</v>
      </c>
      <c r="Z121" s="14" t="s">
        <v>331</v>
      </c>
      <c r="AA121" t="b">
        <f t="shared" si="1"/>
        <v>1</v>
      </c>
    </row>
    <row r="122" spans="1:27" ht="12.75">
      <c r="A122" t="s">
        <v>202</v>
      </c>
      <c r="B122" s="15" t="s">
        <v>203</v>
      </c>
      <c r="C122" s="47">
        <v>5250816200</v>
      </c>
      <c r="D122" s="47">
        <v>20308</v>
      </c>
      <c r="E122" s="47">
        <v>1517009523</v>
      </c>
      <c r="F122" s="47">
        <v>143187220</v>
      </c>
      <c r="G122" s="47">
        <v>3938</v>
      </c>
      <c r="H122" s="47">
        <v>1322</v>
      </c>
      <c r="I122" s="47">
        <v>129250995</v>
      </c>
      <c r="J122" s="47">
        <v>2540464</v>
      </c>
      <c r="K122" s="47">
        <v>43092403</v>
      </c>
      <c r="L122" s="47">
        <v>278101800</v>
      </c>
      <c r="M122" s="47">
        <v>10650600</v>
      </c>
      <c r="N122" s="47">
        <v>13116687</v>
      </c>
      <c r="O122" s="47">
        <v>39773857</v>
      </c>
      <c r="P122" s="47">
        <v>62013670</v>
      </c>
      <c r="Q122" s="47">
        <v>2238737219</v>
      </c>
      <c r="R122" s="47">
        <v>449978</v>
      </c>
      <c r="S122" s="47">
        <v>217026</v>
      </c>
      <c r="T122" s="47">
        <v>288690958</v>
      </c>
      <c r="U122" s="47">
        <v>196665064</v>
      </c>
      <c r="V122" s="47">
        <v>83890099</v>
      </c>
      <c r="W122" s="47">
        <v>36038771</v>
      </c>
      <c r="X122" s="47">
        <v>605951896</v>
      </c>
      <c r="Y122" s="47">
        <v>1632785323</v>
      </c>
      <c r="Z122" s="14" t="s">
        <v>203</v>
      </c>
      <c r="AA122" t="b">
        <f t="shared" si="1"/>
        <v>1</v>
      </c>
    </row>
    <row r="123" spans="1:27" ht="12.75">
      <c r="A123" t="s">
        <v>437</v>
      </c>
      <c r="B123" s="15" t="s">
        <v>438</v>
      </c>
      <c r="C123" s="47">
        <v>3969236900</v>
      </c>
      <c r="D123" s="47">
        <v>18674</v>
      </c>
      <c r="E123" s="47">
        <v>1291571761</v>
      </c>
      <c r="F123" s="47">
        <v>45624612</v>
      </c>
      <c r="G123" s="47">
        <v>1751</v>
      </c>
      <c r="H123" s="47">
        <v>397</v>
      </c>
      <c r="I123" s="47">
        <v>67223910</v>
      </c>
      <c r="J123" s="47">
        <v>1277198</v>
      </c>
      <c r="K123" s="47">
        <v>28531729</v>
      </c>
      <c r="L123" s="47">
        <v>211033600</v>
      </c>
      <c r="M123" s="47">
        <v>5976600</v>
      </c>
      <c r="N123" s="47">
        <v>7521996</v>
      </c>
      <c r="O123" s="47">
        <v>31581685</v>
      </c>
      <c r="P123" s="47">
        <v>30113693</v>
      </c>
      <c r="Q123" s="47">
        <v>1720456784</v>
      </c>
      <c r="R123" s="47">
        <v>222915</v>
      </c>
      <c r="S123" s="47">
        <v>160717</v>
      </c>
      <c r="T123" s="47">
        <v>216940773</v>
      </c>
      <c r="U123" s="47">
        <v>168264916</v>
      </c>
      <c r="V123" s="47">
        <v>39333010</v>
      </c>
      <c r="W123" s="47">
        <v>19556407</v>
      </c>
      <c r="X123" s="47">
        <v>444478738</v>
      </c>
      <c r="Y123" s="47">
        <v>1275978046</v>
      </c>
      <c r="Z123" s="14" t="s">
        <v>438</v>
      </c>
      <c r="AA123" t="b">
        <f t="shared" si="1"/>
        <v>1</v>
      </c>
    </row>
    <row r="124" spans="1:27" ht="12.75">
      <c r="A124" t="s">
        <v>258</v>
      </c>
      <c r="B124" s="15" t="s">
        <v>259</v>
      </c>
      <c r="C124" s="47">
        <v>3570068000</v>
      </c>
      <c r="D124" s="47">
        <v>17581</v>
      </c>
      <c r="E124" s="47">
        <v>1088492835</v>
      </c>
      <c r="F124" s="47">
        <v>44330083</v>
      </c>
      <c r="G124" s="47">
        <v>1532</v>
      </c>
      <c r="H124" s="47">
        <v>352</v>
      </c>
      <c r="I124" s="47">
        <v>107772469</v>
      </c>
      <c r="J124" s="47">
        <v>5723717</v>
      </c>
      <c r="K124" s="47">
        <v>40868717</v>
      </c>
      <c r="L124" s="47">
        <v>188050700</v>
      </c>
      <c r="M124" s="47">
        <v>11526400</v>
      </c>
      <c r="N124" s="47">
        <v>12398779</v>
      </c>
      <c r="O124" s="47">
        <v>31906022</v>
      </c>
      <c r="P124" s="47">
        <v>60285584</v>
      </c>
      <c r="Q124" s="47">
        <v>1591355306</v>
      </c>
      <c r="R124" s="47">
        <v>657651</v>
      </c>
      <c r="S124" s="47">
        <v>239965</v>
      </c>
      <c r="T124" s="47">
        <v>199505822</v>
      </c>
      <c r="U124" s="47">
        <v>150524021</v>
      </c>
      <c r="V124" s="47">
        <v>47524650</v>
      </c>
      <c r="W124" s="47">
        <v>27965601</v>
      </c>
      <c r="X124" s="47">
        <v>426417710</v>
      </c>
      <c r="Y124" s="47">
        <v>1164937596</v>
      </c>
      <c r="Z124" s="14" t="s">
        <v>259</v>
      </c>
      <c r="AA124" t="b">
        <f t="shared" si="1"/>
        <v>1</v>
      </c>
    </row>
    <row r="125" spans="1:27" ht="12.75">
      <c r="A125" t="s">
        <v>234</v>
      </c>
      <c r="B125" s="15" t="s">
        <v>235</v>
      </c>
      <c r="C125" s="47">
        <v>6043641500</v>
      </c>
      <c r="D125" s="47">
        <v>29028</v>
      </c>
      <c r="E125" s="47">
        <v>1851001748</v>
      </c>
      <c r="F125" s="47">
        <v>92078534</v>
      </c>
      <c r="G125" s="47">
        <v>3020</v>
      </c>
      <c r="H125" s="47">
        <v>834</v>
      </c>
      <c r="I125" s="47">
        <v>112276442</v>
      </c>
      <c r="J125" s="47">
        <v>1872763</v>
      </c>
      <c r="K125" s="47">
        <v>38455219</v>
      </c>
      <c r="L125" s="47">
        <v>312425800</v>
      </c>
      <c r="M125" s="47">
        <v>10044300</v>
      </c>
      <c r="N125" s="47">
        <v>23275265</v>
      </c>
      <c r="O125" s="47">
        <v>40317683</v>
      </c>
      <c r="P125" s="47">
        <v>62038976</v>
      </c>
      <c r="Q125" s="47">
        <v>2543786730</v>
      </c>
      <c r="R125" s="47">
        <v>597193</v>
      </c>
      <c r="S125" s="47">
        <v>580888</v>
      </c>
      <c r="T125" s="47">
        <v>322323782</v>
      </c>
      <c r="U125" s="47">
        <v>234644732</v>
      </c>
      <c r="V125" s="47">
        <v>76673752</v>
      </c>
      <c r="W125" s="47">
        <v>30110264</v>
      </c>
      <c r="X125" s="47">
        <v>664930611</v>
      </c>
      <c r="Y125" s="47">
        <v>1878856119</v>
      </c>
      <c r="Z125" s="14" t="s">
        <v>235</v>
      </c>
      <c r="AA125" t="b">
        <f t="shared" si="1"/>
        <v>1</v>
      </c>
    </row>
    <row r="126" spans="1:27" ht="12.75">
      <c r="A126" t="s">
        <v>398</v>
      </c>
      <c r="B126" s="15" t="s">
        <v>399</v>
      </c>
      <c r="C126" s="47">
        <v>936632200</v>
      </c>
      <c r="D126" s="47">
        <v>4647</v>
      </c>
      <c r="E126" s="47">
        <v>306539162</v>
      </c>
      <c r="F126" s="47">
        <v>8357445</v>
      </c>
      <c r="G126" s="47">
        <v>335</v>
      </c>
      <c r="H126" s="47">
        <v>79</v>
      </c>
      <c r="I126" s="47">
        <v>10884762</v>
      </c>
      <c r="J126" s="47">
        <v>418285</v>
      </c>
      <c r="K126" s="47">
        <v>6323487</v>
      </c>
      <c r="L126" s="47">
        <v>47895100</v>
      </c>
      <c r="M126" s="47">
        <v>1668000</v>
      </c>
      <c r="N126" s="47">
        <v>4205202</v>
      </c>
      <c r="O126" s="47">
        <v>8833265</v>
      </c>
      <c r="P126" s="47">
        <v>7575110</v>
      </c>
      <c r="Q126" s="47">
        <v>402699818</v>
      </c>
      <c r="R126" s="47">
        <v>9424</v>
      </c>
      <c r="S126" s="47">
        <v>23000</v>
      </c>
      <c r="T126" s="47">
        <v>49554201</v>
      </c>
      <c r="U126" s="47">
        <v>38609269</v>
      </c>
      <c r="V126" s="47">
        <v>9048348</v>
      </c>
      <c r="W126" s="47">
        <v>5719198</v>
      </c>
      <c r="X126" s="47">
        <v>102963440</v>
      </c>
      <c r="Y126" s="47">
        <v>299736378</v>
      </c>
      <c r="Z126" s="14" t="s">
        <v>399</v>
      </c>
      <c r="AA126" t="b">
        <f t="shared" si="1"/>
        <v>1</v>
      </c>
    </row>
    <row r="127" spans="1:27" ht="12.75">
      <c r="A127" t="s">
        <v>396</v>
      </c>
      <c r="B127" s="15" t="s">
        <v>397</v>
      </c>
      <c r="C127" s="47">
        <v>1127333100</v>
      </c>
      <c r="D127" s="47">
        <v>5366</v>
      </c>
      <c r="E127" s="47">
        <v>366151297</v>
      </c>
      <c r="F127" s="47">
        <v>12862117</v>
      </c>
      <c r="G127" s="47">
        <v>483</v>
      </c>
      <c r="H127" s="47">
        <v>111</v>
      </c>
      <c r="I127" s="47">
        <v>19599210</v>
      </c>
      <c r="J127" s="47">
        <v>784132</v>
      </c>
      <c r="K127" s="47">
        <v>11212359</v>
      </c>
      <c r="L127" s="47">
        <v>61575700</v>
      </c>
      <c r="M127" s="47">
        <v>2704400</v>
      </c>
      <c r="N127" s="47">
        <v>3634263</v>
      </c>
      <c r="O127" s="47">
        <v>11065896</v>
      </c>
      <c r="P127" s="47">
        <v>12185574</v>
      </c>
      <c r="Q127" s="47">
        <v>501774948</v>
      </c>
      <c r="R127" s="47">
        <v>109732</v>
      </c>
      <c r="S127" s="47">
        <v>18000</v>
      </c>
      <c r="T127" s="47">
        <v>64262572</v>
      </c>
      <c r="U127" s="47">
        <v>50529285</v>
      </c>
      <c r="V127" s="47">
        <v>14548502</v>
      </c>
      <c r="W127" s="47">
        <v>8374857</v>
      </c>
      <c r="X127" s="47">
        <v>137842948</v>
      </c>
      <c r="Y127" s="47">
        <v>363932000</v>
      </c>
      <c r="Z127" s="14" t="s">
        <v>397</v>
      </c>
      <c r="AA127" t="b">
        <f t="shared" si="1"/>
        <v>1</v>
      </c>
    </row>
    <row r="128" spans="1:27" ht="12.75">
      <c r="A128" t="s">
        <v>446</v>
      </c>
      <c r="B128" s="15" t="s">
        <v>447</v>
      </c>
      <c r="C128" s="47">
        <v>2505296200</v>
      </c>
      <c r="D128" s="47">
        <v>11866</v>
      </c>
      <c r="E128" s="47">
        <v>825485493</v>
      </c>
      <c r="F128" s="47">
        <v>34779125</v>
      </c>
      <c r="G128" s="47">
        <v>1189</v>
      </c>
      <c r="H128" s="47">
        <v>287</v>
      </c>
      <c r="I128" s="47">
        <v>92827492</v>
      </c>
      <c r="J128" s="47">
        <v>2900899</v>
      </c>
      <c r="K128" s="47">
        <v>27952452</v>
      </c>
      <c r="L128" s="47">
        <v>127574200</v>
      </c>
      <c r="M128" s="47">
        <v>4728400</v>
      </c>
      <c r="N128" s="47">
        <v>7699591</v>
      </c>
      <c r="O128" s="47">
        <v>28821679</v>
      </c>
      <c r="P128" s="47">
        <v>31447175</v>
      </c>
      <c r="Q128" s="47">
        <v>1184216506</v>
      </c>
      <c r="R128" s="47">
        <v>462954</v>
      </c>
      <c r="S128" s="47">
        <v>83642</v>
      </c>
      <c r="T128" s="47">
        <v>132240689</v>
      </c>
      <c r="U128" s="47">
        <v>105671216</v>
      </c>
      <c r="V128" s="47">
        <v>27103590</v>
      </c>
      <c r="W128" s="47">
        <v>22678761</v>
      </c>
      <c r="X128" s="47">
        <v>288240852</v>
      </c>
      <c r="Y128" s="47">
        <v>895975654</v>
      </c>
      <c r="Z128" s="14" t="s">
        <v>447</v>
      </c>
      <c r="AA128" t="b">
        <f t="shared" si="1"/>
        <v>1</v>
      </c>
    </row>
    <row r="129" spans="1:27" ht="12.75">
      <c r="A129" t="s">
        <v>290</v>
      </c>
      <c r="B129" s="15" t="s">
        <v>291</v>
      </c>
      <c r="C129" s="47">
        <v>7125235900</v>
      </c>
      <c r="D129" s="47">
        <v>26945</v>
      </c>
      <c r="E129" s="47">
        <v>2246389088</v>
      </c>
      <c r="F129" s="47">
        <v>203078448</v>
      </c>
      <c r="G129" s="47">
        <v>5428</v>
      </c>
      <c r="H129" s="47">
        <v>1885</v>
      </c>
      <c r="I129" s="47">
        <v>175895843</v>
      </c>
      <c r="J129" s="47">
        <v>4027426</v>
      </c>
      <c r="K129" s="47">
        <v>70388762</v>
      </c>
      <c r="L129" s="47">
        <v>372681500</v>
      </c>
      <c r="M129" s="47">
        <v>12063100</v>
      </c>
      <c r="N129" s="47">
        <v>11962050</v>
      </c>
      <c r="O129" s="47">
        <v>54628699</v>
      </c>
      <c r="P129" s="47">
        <v>75398631</v>
      </c>
      <c r="Q129" s="47">
        <v>3226513547</v>
      </c>
      <c r="R129" s="47">
        <v>812127</v>
      </c>
      <c r="S129" s="47">
        <v>348663</v>
      </c>
      <c r="T129" s="47">
        <v>384657076</v>
      </c>
      <c r="U129" s="47">
        <v>285049030</v>
      </c>
      <c r="V129" s="47">
        <v>117197942</v>
      </c>
      <c r="W129" s="47">
        <v>66995189</v>
      </c>
      <c r="X129" s="47">
        <v>855060027</v>
      </c>
      <c r="Y129" s="47">
        <v>2371453520</v>
      </c>
      <c r="Z129" s="14" t="s">
        <v>291</v>
      </c>
      <c r="AA129" t="b">
        <f t="shared" si="1"/>
        <v>1</v>
      </c>
    </row>
    <row r="130" spans="1:27" ht="12.75">
      <c r="A130" t="s">
        <v>138</v>
      </c>
      <c r="B130" s="15" t="s">
        <v>139</v>
      </c>
      <c r="C130" s="47">
        <v>1227006900</v>
      </c>
      <c r="D130" s="47">
        <v>5965</v>
      </c>
      <c r="E130" s="47">
        <v>396998573</v>
      </c>
      <c r="F130" s="47">
        <v>11142385</v>
      </c>
      <c r="G130" s="47">
        <v>544</v>
      </c>
      <c r="H130" s="47">
        <v>103</v>
      </c>
      <c r="I130" s="47">
        <v>17990627</v>
      </c>
      <c r="J130" s="47">
        <v>453159</v>
      </c>
      <c r="K130" s="47">
        <v>9147640</v>
      </c>
      <c r="L130" s="47">
        <v>67441400</v>
      </c>
      <c r="M130" s="47">
        <v>1697300</v>
      </c>
      <c r="N130" s="47">
        <v>3474590</v>
      </c>
      <c r="O130" s="47">
        <v>13113698</v>
      </c>
      <c r="P130" s="47">
        <v>9714838</v>
      </c>
      <c r="Q130" s="47">
        <v>531174210</v>
      </c>
      <c r="R130" s="47">
        <v>30449</v>
      </c>
      <c r="S130" s="47">
        <v>3643</v>
      </c>
      <c r="T130" s="47">
        <v>69119076</v>
      </c>
      <c r="U130" s="47">
        <v>54410608</v>
      </c>
      <c r="V130" s="47">
        <v>11785517</v>
      </c>
      <c r="W130" s="47">
        <v>10280921</v>
      </c>
      <c r="X130" s="47">
        <v>145630214</v>
      </c>
      <c r="Y130" s="47">
        <v>385543996</v>
      </c>
      <c r="Z130" s="14" t="s">
        <v>139</v>
      </c>
      <c r="AA130" t="b">
        <f t="shared" si="1"/>
        <v>1</v>
      </c>
    </row>
    <row r="131" spans="1:27" ht="12.75">
      <c r="A131" t="s">
        <v>42</v>
      </c>
      <c r="B131" s="15" t="s">
        <v>43</v>
      </c>
      <c r="C131" s="47">
        <v>11481933800</v>
      </c>
      <c r="D131" s="47">
        <v>30892</v>
      </c>
      <c r="E131" s="47">
        <v>3554381638</v>
      </c>
      <c r="F131" s="47">
        <v>903331408</v>
      </c>
      <c r="G131" s="47">
        <v>10241</v>
      </c>
      <c r="H131" s="47">
        <v>5515</v>
      </c>
      <c r="I131" s="47">
        <v>831577616</v>
      </c>
      <c r="J131" s="47">
        <v>17816798</v>
      </c>
      <c r="K131" s="47">
        <v>68295473</v>
      </c>
      <c r="L131" s="47">
        <v>425562600</v>
      </c>
      <c r="M131" s="47">
        <v>15790900</v>
      </c>
      <c r="N131" s="47">
        <v>10244621</v>
      </c>
      <c r="O131" s="47">
        <v>55698844</v>
      </c>
      <c r="P131" s="47">
        <v>134218894</v>
      </c>
      <c r="Q131" s="47">
        <v>6016918792</v>
      </c>
      <c r="R131" s="47">
        <v>249439</v>
      </c>
      <c r="S131" s="47">
        <v>131731</v>
      </c>
      <c r="T131" s="47">
        <v>441235657</v>
      </c>
      <c r="U131" s="47">
        <v>320743028</v>
      </c>
      <c r="V131" s="47">
        <v>130682558</v>
      </c>
      <c r="W131" s="47">
        <v>118043785</v>
      </c>
      <c r="X131" s="47">
        <v>1011086198</v>
      </c>
      <c r="Y131" s="47">
        <v>5005832594</v>
      </c>
      <c r="Z131" s="14" t="s">
        <v>43</v>
      </c>
      <c r="AA131" t="b">
        <f t="shared" si="1"/>
        <v>1</v>
      </c>
    </row>
    <row r="132" spans="1:27" ht="12.75">
      <c r="A132" t="s">
        <v>352</v>
      </c>
      <c r="B132" s="15" t="s">
        <v>353</v>
      </c>
      <c r="C132" s="47">
        <v>6385807700</v>
      </c>
      <c r="D132" s="47">
        <v>28983</v>
      </c>
      <c r="E132" s="47">
        <v>2013979985</v>
      </c>
      <c r="F132" s="47">
        <v>99580468</v>
      </c>
      <c r="G132" s="47">
        <v>3132</v>
      </c>
      <c r="H132" s="47">
        <v>874</v>
      </c>
      <c r="I132" s="47">
        <v>145186445</v>
      </c>
      <c r="J132" s="47">
        <v>3766509</v>
      </c>
      <c r="K132" s="47">
        <v>52498822</v>
      </c>
      <c r="L132" s="47">
        <v>345713600</v>
      </c>
      <c r="M132" s="47">
        <v>12139000</v>
      </c>
      <c r="N132" s="47">
        <v>20089465</v>
      </c>
      <c r="O132" s="47">
        <v>63319544</v>
      </c>
      <c r="P132" s="47">
        <v>64645528</v>
      </c>
      <c r="Q132" s="47">
        <v>2820919366</v>
      </c>
      <c r="R132" s="47">
        <v>662546</v>
      </c>
      <c r="S132" s="47">
        <v>233847</v>
      </c>
      <c r="T132" s="47">
        <v>357747907</v>
      </c>
      <c r="U132" s="47">
        <v>272521246</v>
      </c>
      <c r="V132" s="47">
        <v>70039185</v>
      </c>
      <c r="W132" s="47">
        <v>41742572</v>
      </c>
      <c r="X132" s="47">
        <v>742947303</v>
      </c>
      <c r="Y132" s="47">
        <v>2077972063</v>
      </c>
      <c r="Z132" s="14" t="s">
        <v>353</v>
      </c>
      <c r="AA132" t="b">
        <f t="shared" si="1"/>
        <v>1</v>
      </c>
    </row>
    <row r="133" spans="1:27" ht="12.75">
      <c r="A133" t="s">
        <v>310</v>
      </c>
      <c r="B133" s="15" t="s">
        <v>311</v>
      </c>
      <c r="C133" s="47">
        <v>2024353800</v>
      </c>
      <c r="D133" s="47">
        <v>9549</v>
      </c>
      <c r="E133" s="47">
        <v>673047489</v>
      </c>
      <c r="F133" s="47">
        <v>20700731</v>
      </c>
      <c r="G133" s="47">
        <v>915</v>
      </c>
      <c r="H133" s="47">
        <v>191</v>
      </c>
      <c r="I133" s="47">
        <v>30046888</v>
      </c>
      <c r="J133" s="47">
        <v>1004030</v>
      </c>
      <c r="K133" s="47">
        <v>20631559</v>
      </c>
      <c r="L133" s="47">
        <v>112842900</v>
      </c>
      <c r="M133" s="47">
        <v>4225200</v>
      </c>
      <c r="N133" s="47">
        <v>6936232</v>
      </c>
      <c r="O133" s="47">
        <v>15768425</v>
      </c>
      <c r="P133" s="47">
        <v>20152501</v>
      </c>
      <c r="Q133" s="47">
        <v>905355955</v>
      </c>
      <c r="R133" s="47">
        <v>227056</v>
      </c>
      <c r="S133" s="47">
        <v>197549</v>
      </c>
      <c r="T133" s="47">
        <v>117032056</v>
      </c>
      <c r="U133" s="47">
        <v>90896542</v>
      </c>
      <c r="V133" s="47">
        <v>28392226</v>
      </c>
      <c r="W133" s="47">
        <v>10793192</v>
      </c>
      <c r="X133" s="47">
        <v>247538621</v>
      </c>
      <c r="Y133" s="47">
        <v>657817334</v>
      </c>
      <c r="Z133" s="14" t="s">
        <v>311</v>
      </c>
      <c r="AA133" t="b">
        <f t="shared" si="1"/>
        <v>1</v>
      </c>
    </row>
    <row r="134" spans="1:27" ht="12.75">
      <c r="A134" t="s">
        <v>418</v>
      </c>
      <c r="B134" s="15" t="s">
        <v>419</v>
      </c>
      <c r="C134" s="47">
        <v>3692548200</v>
      </c>
      <c r="D134" s="47">
        <v>17454</v>
      </c>
      <c r="E134" s="47">
        <v>1194533866</v>
      </c>
      <c r="F134" s="47">
        <v>41402405</v>
      </c>
      <c r="G134" s="47">
        <v>1746</v>
      </c>
      <c r="H134" s="47">
        <v>365</v>
      </c>
      <c r="I134" s="47">
        <v>52492751</v>
      </c>
      <c r="J134" s="47">
        <v>1343925</v>
      </c>
      <c r="K134" s="47">
        <v>25113239</v>
      </c>
      <c r="L134" s="47">
        <v>196141200</v>
      </c>
      <c r="M134" s="47">
        <v>6000300</v>
      </c>
      <c r="N134" s="47">
        <v>12246520</v>
      </c>
      <c r="O134" s="47">
        <v>35692357</v>
      </c>
      <c r="P134" s="47">
        <v>29476159</v>
      </c>
      <c r="Q134" s="47">
        <v>1594442722</v>
      </c>
      <c r="R134" s="47">
        <v>69381</v>
      </c>
      <c r="S134" s="47">
        <v>47042</v>
      </c>
      <c r="T134" s="47">
        <v>202068930</v>
      </c>
      <c r="U134" s="47">
        <v>155997591</v>
      </c>
      <c r="V134" s="47">
        <v>39269752</v>
      </c>
      <c r="W134" s="47">
        <v>21853832</v>
      </c>
      <c r="X134" s="47">
        <v>419306528</v>
      </c>
      <c r="Y134" s="47">
        <v>1175136194</v>
      </c>
      <c r="Z134" s="14" t="s">
        <v>419</v>
      </c>
      <c r="AA134" t="b">
        <f t="shared" si="1"/>
        <v>1</v>
      </c>
    </row>
    <row r="135" spans="1:27" ht="12.75">
      <c r="A135" t="s">
        <v>98</v>
      </c>
      <c r="B135" s="15" t="s">
        <v>99</v>
      </c>
      <c r="C135" s="47">
        <v>24660093300</v>
      </c>
      <c r="D135" s="47">
        <v>102714</v>
      </c>
      <c r="E135" s="47">
        <v>7459182510</v>
      </c>
      <c r="F135" s="47">
        <v>642261473</v>
      </c>
      <c r="G135" s="47">
        <v>17691</v>
      </c>
      <c r="H135" s="47">
        <v>5995</v>
      </c>
      <c r="I135" s="47">
        <v>590819489</v>
      </c>
      <c r="J135" s="47">
        <v>11721809</v>
      </c>
      <c r="K135" s="47">
        <v>156588795</v>
      </c>
      <c r="L135" s="47">
        <v>1316047500</v>
      </c>
      <c r="M135" s="47">
        <v>29384800</v>
      </c>
      <c r="N135" s="47">
        <v>44308971</v>
      </c>
      <c r="O135" s="47">
        <v>215051679</v>
      </c>
      <c r="P135" s="47">
        <v>187089820</v>
      </c>
      <c r="Q135" s="47">
        <v>10652456846</v>
      </c>
      <c r="R135" s="47">
        <v>1549579</v>
      </c>
      <c r="S135" s="47">
        <v>376068</v>
      </c>
      <c r="T135" s="47">
        <v>1344735485</v>
      </c>
      <c r="U135" s="47">
        <v>961398292</v>
      </c>
      <c r="V135" s="47">
        <v>260177891</v>
      </c>
      <c r="W135" s="47">
        <v>150571362</v>
      </c>
      <c r="X135" s="47">
        <v>2718808677</v>
      </c>
      <c r="Y135" s="47">
        <v>7933648169</v>
      </c>
      <c r="Z135" s="14" t="s">
        <v>99</v>
      </c>
      <c r="AA135" t="b">
        <f t="shared" si="1"/>
        <v>1</v>
      </c>
    </row>
    <row r="136" spans="1:27" ht="12.75">
      <c r="A136" t="s">
        <v>150</v>
      </c>
      <c r="B136" s="15" t="s">
        <v>151</v>
      </c>
      <c r="C136" s="47">
        <v>4466397800</v>
      </c>
      <c r="D136" s="47">
        <v>21007</v>
      </c>
      <c r="E136" s="47">
        <v>1411808757</v>
      </c>
      <c r="F136" s="47">
        <v>58221033</v>
      </c>
      <c r="G136" s="47">
        <v>1897</v>
      </c>
      <c r="H136" s="47">
        <v>483</v>
      </c>
      <c r="I136" s="47">
        <v>120745036</v>
      </c>
      <c r="J136" s="47">
        <v>2537715</v>
      </c>
      <c r="K136" s="47">
        <v>42776812</v>
      </c>
      <c r="L136" s="47">
        <v>243673800</v>
      </c>
      <c r="M136" s="47">
        <v>8946000</v>
      </c>
      <c r="N136" s="47">
        <v>16375397</v>
      </c>
      <c r="O136" s="47">
        <v>40454171</v>
      </c>
      <c r="P136" s="47">
        <v>44575931</v>
      </c>
      <c r="Q136" s="47">
        <v>1990114652</v>
      </c>
      <c r="R136" s="47">
        <v>471124</v>
      </c>
      <c r="S136" s="47">
        <v>113167</v>
      </c>
      <c r="T136" s="47">
        <v>252526278</v>
      </c>
      <c r="U136" s="47">
        <v>196624934</v>
      </c>
      <c r="V136" s="47">
        <v>48992557</v>
      </c>
      <c r="W136" s="47">
        <v>36281814</v>
      </c>
      <c r="X136" s="47">
        <v>535009874</v>
      </c>
      <c r="Y136" s="47">
        <v>1455104778</v>
      </c>
      <c r="Z136" s="14" t="s">
        <v>151</v>
      </c>
      <c r="AA136" t="b">
        <f t="shared" si="1"/>
        <v>1</v>
      </c>
    </row>
    <row r="137" spans="1:27" ht="12.75">
      <c r="A137" t="s">
        <v>478</v>
      </c>
      <c r="B137" s="15" t="s">
        <v>479</v>
      </c>
      <c r="C137" s="47">
        <v>2861217000</v>
      </c>
      <c r="D137" s="47">
        <v>14781</v>
      </c>
      <c r="E137" s="47">
        <v>951910760</v>
      </c>
      <c r="F137" s="47">
        <v>25792941</v>
      </c>
      <c r="G137" s="47">
        <v>960</v>
      </c>
      <c r="H137" s="47">
        <v>222</v>
      </c>
      <c r="I137" s="47">
        <v>51231834</v>
      </c>
      <c r="J137" s="47">
        <v>1592768</v>
      </c>
      <c r="K137" s="47">
        <v>19705748</v>
      </c>
      <c r="L137" s="47">
        <v>146435300</v>
      </c>
      <c r="M137" s="47">
        <v>7898500</v>
      </c>
      <c r="N137" s="47">
        <v>8975201</v>
      </c>
      <c r="O137" s="47">
        <v>25720314</v>
      </c>
      <c r="P137" s="47">
        <v>34905919</v>
      </c>
      <c r="Q137" s="47">
        <v>1274169285</v>
      </c>
      <c r="R137" s="47">
        <v>66618</v>
      </c>
      <c r="S137" s="47">
        <v>72039</v>
      </c>
      <c r="T137" s="47">
        <v>154287265</v>
      </c>
      <c r="U137" s="47">
        <v>125161555</v>
      </c>
      <c r="V137" s="47">
        <v>29482270</v>
      </c>
      <c r="W137" s="47">
        <v>21681187</v>
      </c>
      <c r="X137" s="47">
        <v>330750934</v>
      </c>
      <c r="Y137" s="47">
        <v>943418351</v>
      </c>
      <c r="Z137" s="14" t="s">
        <v>479</v>
      </c>
      <c r="AA137" t="b">
        <f t="shared" si="1"/>
        <v>1</v>
      </c>
    </row>
    <row r="138" spans="1:27" ht="12.75">
      <c r="A138" t="s">
        <v>406</v>
      </c>
      <c r="B138" s="15" t="s">
        <v>407</v>
      </c>
      <c r="C138" s="47">
        <v>748458200</v>
      </c>
      <c r="D138" s="47">
        <v>4003</v>
      </c>
      <c r="E138" s="47">
        <v>240252501</v>
      </c>
      <c r="F138" s="47">
        <v>4824993</v>
      </c>
      <c r="G138" s="47">
        <v>234</v>
      </c>
      <c r="H138" s="47">
        <v>42</v>
      </c>
      <c r="I138" s="47">
        <v>9435306</v>
      </c>
      <c r="J138" s="47">
        <v>455337</v>
      </c>
      <c r="K138" s="47">
        <v>3037989</v>
      </c>
      <c r="L138" s="47">
        <v>36223700</v>
      </c>
      <c r="M138" s="47">
        <v>948600</v>
      </c>
      <c r="N138" s="47">
        <v>3433075</v>
      </c>
      <c r="O138" s="47">
        <v>6167501</v>
      </c>
      <c r="P138" s="47">
        <v>5238345</v>
      </c>
      <c r="Q138" s="47">
        <v>310017347</v>
      </c>
      <c r="R138" s="47">
        <v>4142</v>
      </c>
      <c r="S138" s="47">
        <v>14000</v>
      </c>
      <c r="T138" s="47">
        <v>37149075</v>
      </c>
      <c r="U138" s="47">
        <v>29015625</v>
      </c>
      <c r="V138" s="47">
        <v>7509245</v>
      </c>
      <c r="W138" s="47">
        <v>3702497</v>
      </c>
      <c r="X138" s="47">
        <v>77394584</v>
      </c>
      <c r="Y138" s="47">
        <v>232622763</v>
      </c>
      <c r="Z138" s="14" t="s">
        <v>407</v>
      </c>
      <c r="AA138" t="b">
        <f t="shared" si="1"/>
        <v>1</v>
      </c>
    </row>
    <row r="139" spans="1:27" ht="12.75">
      <c r="A139" t="s">
        <v>204</v>
      </c>
      <c r="B139" s="15" t="s">
        <v>205</v>
      </c>
      <c r="C139" s="47">
        <v>4575538000</v>
      </c>
      <c r="D139" s="47">
        <v>14565</v>
      </c>
      <c r="E139" s="47">
        <v>1355460865</v>
      </c>
      <c r="F139" s="47">
        <v>236574006</v>
      </c>
      <c r="G139" s="47">
        <v>4255</v>
      </c>
      <c r="H139" s="47">
        <v>1992</v>
      </c>
      <c r="I139" s="47">
        <v>204975620</v>
      </c>
      <c r="J139" s="47">
        <v>3298293</v>
      </c>
      <c r="K139" s="47">
        <v>36981417</v>
      </c>
      <c r="L139" s="47">
        <v>203603000</v>
      </c>
      <c r="M139" s="47">
        <v>5583100</v>
      </c>
      <c r="N139" s="47">
        <v>8168925</v>
      </c>
      <c r="O139" s="47">
        <v>28900735</v>
      </c>
      <c r="P139" s="47">
        <v>39624502</v>
      </c>
      <c r="Q139" s="47">
        <v>2123170463</v>
      </c>
      <c r="R139" s="47">
        <v>373563</v>
      </c>
      <c r="S139" s="47">
        <v>87718</v>
      </c>
      <c r="T139" s="47">
        <v>209137125</v>
      </c>
      <c r="U139" s="47">
        <v>145078437</v>
      </c>
      <c r="V139" s="47">
        <v>64893803</v>
      </c>
      <c r="W139" s="47">
        <v>46022643</v>
      </c>
      <c r="X139" s="47">
        <v>465593289</v>
      </c>
      <c r="Y139" s="47">
        <v>1657577174</v>
      </c>
      <c r="Z139" s="14" t="s">
        <v>205</v>
      </c>
      <c r="AA139" t="b">
        <f t="shared" si="1"/>
        <v>1</v>
      </c>
    </row>
    <row r="140" spans="1:27" ht="12.75">
      <c r="A140" t="s">
        <v>468</v>
      </c>
      <c r="B140" s="15" t="s">
        <v>469</v>
      </c>
      <c r="C140" s="47">
        <v>4288628200</v>
      </c>
      <c r="D140" s="47">
        <v>19848</v>
      </c>
      <c r="E140" s="47">
        <v>1423742518</v>
      </c>
      <c r="F140" s="47">
        <v>64191331</v>
      </c>
      <c r="G140" s="47">
        <v>2047</v>
      </c>
      <c r="H140" s="47">
        <v>609</v>
      </c>
      <c r="I140" s="47">
        <v>53769674</v>
      </c>
      <c r="J140" s="47">
        <v>1836966</v>
      </c>
      <c r="K140" s="47">
        <v>25089290</v>
      </c>
      <c r="L140" s="47">
        <v>220832900</v>
      </c>
      <c r="M140" s="47">
        <v>4338400</v>
      </c>
      <c r="N140" s="47">
        <v>14979864</v>
      </c>
      <c r="O140" s="47">
        <v>37831824</v>
      </c>
      <c r="P140" s="47">
        <v>27819434</v>
      </c>
      <c r="Q140" s="47">
        <v>1874432201</v>
      </c>
      <c r="R140" s="47">
        <v>120455</v>
      </c>
      <c r="S140" s="47">
        <v>55421</v>
      </c>
      <c r="T140" s="47">
        <v>225111975</v>
      </c>
      <c r="U140" s="47">
        <v>178118478</v>
      </c>
      <c r="V140" s="47">
        <v>38131076</v>
      </c>
      <c r="W140" s="47">
        <v>23798967</v>
      </c>
      <c r="X140" s="47">
        <v>465336372</v>
      </c>
      <c r="Y140" s="47">
        <v>1409095829</v>
      </c>
      <c r="Z140" s="14" t="s">
        <v>469</v>
      </c>
      <c r="AA140" t="b">
        <f aca="true" t="shared" si="2" ref="AA140:AA203">EXACT(B140,Z140)</f>
        <v>1</v>
      </c>
    </row>
    <row r="141" spans="1:27" ht="12.75">
      <c r="A141" t="s">
        <v>568</v>
      </c>
      <c r="B141" s="16" t="s">
        <v>569</v>
      </c>
      <c r="C141" s="47">
        <v>12914246200</v>
      </c>
      <c r="D141" s="47">
        <v>55668</v>
      </c>
      <c r="E141" s="47">
        <v>4220254323</v>
      </c>
      <c r="F141" s="47">
        <v>218900277</v>
      </c>
      <c r="G141" s="47">
        <v>7795</v>
      </c>
      <c r="H141" s="47">
        <v>1990</v>
      </c>
      <c r="I141" s="47">
        <v>215193894</v>
      </c>
      <c r="J141" s="47">
        <v>6384485</v>
      </c>
      <c r="K141" s="47">
        <v>87648799</v>
      </c>
      <c r="L141" s="47">
        <v>701066700</v>
      </c>
      <c r="M141" s="47">
        <v>12521300</v>
      </c>
      <c r="N141" s="47">
        <v>20845149</v>
      </c>
      <c r="O141" s="47">
        <v>96956720</v>
      </c>
      <c r="P141" s="47">
        <v>87373777</v>
      </c>
      <c r="Q141" s="47">
        <v>5667145424</v>
      </c>
      <c r="R141" s="47">
        <v>597073</v>
      </c>
      <c r="S141" s="47">
        <v>165652</v>
      </c>
      <c r="T141" s="47">
        <v>713321875</v>
      </c>
      <c r="U141" s="47">
        <v>547064054</v>
      </c>
      <c r="V141" s="47">
        <v>138932214</v>
      </c>
      <c r="W141" s="47">
        <v>62147216</v>
      </c>
      <c r="X141" s="47">
        <v>1462228084</v>
      </c>
      <c r="Y141" s="47">
        <v>4204917340</v>
      </c>
      <c r="Z141" s="33" t="s">
        <v>569</v>
      </c>
      <c r="AA141" t="b">
        <f t="shared" si="2"/>
        <v>1</v>
      </c>
    </row>
    <row r="142" spans="1:27" ht="12.75">
      <c r="A142" t="s">
        <v>232</v>
      </c>
      <c r="B142" s="15" t="s">
        <v>233</v>
      </c>
      <c r="C142" s="47">
        <v>19517707100</v>
      </c>
      <c r="D142" s="47">
        <v>76037</v>
      </c>
      <c r="E142" s="47">
        <v>6094539970</v>
      </c>
      <c r="F142" s="47">
        <v>689216842</v>
      </c>
      <c r="G142" s="47">
        <v>16117</v>
      </c>
      <c r="H142" s="47">
        <v>6203</v>
      </c>
      <c r="I142" s="47">
        <v>613139889</v>
      </c>
      <c r="J142" s="47">
        <v>10418421</v>
      </c>
      <c r="K142" s="47">
        <v>112365968</v>
      </c>
      <c r="L142" s="47">
        <v>1013046800</v>
      </c>
      <c r="M142" s="47">
        <v>27573700</v>
      </c>
      <c r="N142" s="47">
        <v>38422457</v>
      </c>
      <c r="O142" s="47">
        <v>135079624</v>
      </c>
      <c r="P142" s="47">
        <v>196246301</v>
      </c>
      <c r="Q142" s="47">
        <v>8930049972</v>
      </c>
      <c r="R142" s="47">
        <v>856464</v>
      </c>
      <c r="S142" s="47">
        <v>403570</v>
      </c>
      <c r="T142" s="47">
        <v>1040047238</v>
      </c>
      <c r="U142" s="47">
        <v>776353606</v>
      </c>
      <c r="V142" s="47">
        <v>210601799</v>
      </c>
      <c r="W142" s="47">
        <v>139253778</v>
      </c>
      <c r="X142" s="47">
        <v>2167516455</v>
      </c>
      <c r="Y142" s="47">
        <v>6762533517</v>
      </c>
      <c r="Z142" s="14" t="s">
        <v>233</v>
      </c>
      <c r="AA142" t="b">
        <f t="shared" si="2"/>
        <v>1</v>
      </c>
    </row>
    <row r="143" spans="1:27" ht="12.75">
      <c r="A143" t="s">
        <v>546</v>
      </c>
      <c r="B143" s="15" t="s">
        <v>547</v>
      </c>
      <c r="C143" s="47">
        <v>1988386600</v>
      </c>
      <c r="D143" s="47">
        <v>9687</v>
      </c>
      <c r="E143" s="47">
        <v>663076592</v>
      </c>
      <c r="F143" s="47">
        <v>18928808</v>
      </c>
      <c r="G143" s="47">
        <v>766</v>
      </c>
      <c r="H143" s="47">
        <v>172</v>
      </c>
      <c r="I143" s="47">
        <v>27805978</v>
      </c>
      <c r="J143" s="47">
        <v>583853</v>
      </c>
      <c r="K143" s="47">
        <v>8491462</v>
      </c>
      <c r="L143" s="47">
        <v>106047200</v>
      </c>
      <c r="M143" s="47">
        <v>2031600</v>
      </c>
      <c r="N143" s="47">
        <v>6350446</v>
      </c>
      <c r="O143" s="47">
        <v>18734080</v>
      </c>
      <c r="P143" s="47">
        <v>14645254</v>
      </c>
      <c r="Q143" s="47">
        <v>866695273</v>
      </c>
      <c r="R143" s="47">
        <v>4576</v>
      </c>
      <c r="S143" s="47">
        <v>14391</v>
      </c>
      <c r="T143" s="47">
        <v>108044186</v>
      </c>
      <c r="U143" s="47">
        <v>86992658</v>
      </c>
      <c r="V143" s="47">
        <v>15048089</v>
      </c>
      <c r="W143" s="47">
        <v>9314721</v>
      </c>
      <c r="X143" s="47">
        <v>219418621</v>
      </c>
      <c r="Y143" s="47">
        <v>647276652</v>
      </c>
      <c r="Z143" s="14" t="s">
        <v>547</v>
      </c>
      <c r="AA143" t="b">
        <f t="shared" si="2"/>
        <v>1</v>
      </c>
    </row>
    <row r="144" spans="1:27" ht="12.75">
      <c r="A144" t="s">
        <v>332</v>
      </c>
      <c r="B144" s="15" t="s">
        <v>333</v>
      </c>
      <c r="C144" s="47">
        <v>2446116100</v>
      </c>
      <c r="D144" s="47">
        <v>11401</v>
      </c>
      <c r="E144" s="47">
        <v>805740489</v>
      </c>
      <c r="F144" s="47">
        <v>36939132</v>
      </c>
      <c r="G144" s="47">
        <v>1364</v>
      </c>
      <c r="H144" s="47">
        <v>308</v>
      </c>
      <c r="I144" s="47">
        <v>60644890</v>
      </c>
      <c r="J144" s="47">
        <v>1437538</v>
      </c>
      <c r="K144" s="47">
        <v>24371645</v>
      </c>
      <c r="L144" s="47">
        <v>122221600</v>
      </c>
      <c r="M144" s="47">
        <v>4038300</v>
      </c>
      <c r="N144" s="47">
        <v>9253721</v>
      </c>
      <c r="O144" s="47">
        <v>21009561</v>
      </c>
      <c r="P144" s="47">
        <v>22630313</v>
      </c>
      <c r="Q144" s="47">
        <v>1108287189</v>
      </c>
      <c r="R144" s="47">
        <v>594427</v>
      </c>
      <c r="S144" s="47">
        <v>328779</v>
      </c>
      <c r="T144" s="47">
        <v>126216904</v>
      </c>
      <c r="U144" s="47">
        <v>99990026</v>
      </c>
      <c r="V144" s="47">
        <v>28103089</v>
      </c>
      <c r="W144" s="47">
        <v>17553300</v>
      </c>
      <c r="X144" s="47">
        <v>272786525</v>
      </c>
      <c r="Y144" s="47">
        <v>835500664</v>
      </c>
      <c r="Z144" s="14" t="s">
        <v>333</v>
      </c>
      <c r="AA144" t="b">
        <f t="shared" si="2"/>
        <v>1</v>
      </c>
    </row>
    <row r="145" spans="1:27" ht="12.75">
      <c r="A145" t="s">
        <v>230</v>
      </c>
      <c r="B145" s="15" t="s">
        <v>231</v>
      </c>
      <c r="C145" s="47">
        <v>43596601100</v>
      </c>
      <c r="D145" s="47">
        <v>194129</v>
      </c>
      <c r="E145" s="47">
        <v>13613888683</v>
      </c>
      <c r="F145" s="47">
        <v>1133681023</v>
      </c>
      <c r="G145" s="47">
        <v>26576</v>
      </c>
      <c r="H145" s="47">
        <v>8789</v>
      </c>
      <c r="I145" s="47">
        <v>1182451117</v>
      </c>
      <c r="J145" s="47">
        <v>21387500</v>
      </c>
      <c r="K145" s="47">
        <v>175587787</v>
      </c>
      <c r="L145" s="47">
        <v>2256606100</v>
      </c>
      <c r="M145" s="47">
        <v>69765200</v>
      </c>
      <c r="N145" s="47">
        <v>86444752</v>
      </c>
      <c r="O145" s="47">
        <v>215127563</v>
      </c>
      <c r="P145" s="47">
        <v>487406929</v>
      </c>
      <c r="Q145" s="47">
        <v>19242346654</v>
      </c>
      <c r="R145" s="47">
        <v>1956402</v>
      </c>
      <c r="S145" s="47">
        <v>3188575</v>
      </c>
      <c r="T145" s="47">
        <v>2325124115</v>
      </c>
      <c r="U145" s="47">
        <v>1728648282</v>
      </c>
      <c r="V145" s="47">
        <v>541958558</v>
      </c>
      <c r="W145" s="47">
        <v>213950364</v>
      </c>
      <c r="X145" s="47">
        <v>4814826296</v>
      </c>
      <c r="Y145" s="47">
        <v>14427520358</v>
      </c>
      <c r="Z145" s="14" t="s">
        <v>231</v>
      </c>
      <c r="AA145" t="b">
        <f t="shared" si="2"/>
        <v>1</v>
      </c>
    </row>
    <row r="146" spans="1:27" ht="12.75">
      <c r="A146" t="s">
        <v>443</v>
      </c>
      <c r="B146" s="15" t="s">
        <v>581</v>
      </c>
      <c r="C146" s="47">
        <v>1565784000</v>
      </c>
      <c r="D146" s="47">
        <v>8084</v>
      </c>
      <c r="E146" s="47">
        <v>511999005</v>
      </c>
      <c r="F146" s="47">
        <v>11970910</v>
      </c>
      <c r="G146" s="47">
        <v>541</v>
      </c>
      <c r="H146" s="47">
        <v>110</v>
      </c>
      <c r="I146" s="47">
        <v>38877576</v>
      </c>
      <c r="J146" s="47">
        <v>1922878</v>
      </c>
      <c r="K146" s="47">
        <v>12883631</v>
      </c>
      <c r="L146" s="47">
        <v>81799600</v>
      </c>
      <c r="M146" s="47">
        <v>3844500</v>
      </c>
      <c r="N146" s="47">
        <v>6572334</v>
      </c>
      <c r="O146" s="47">
        <v>17134635</v>
      </c>
      <c r="P146" s="47">
        <v>21130555</v>
      </c>
      <c r="Q146" s="47">
        <v>708135624</v>
      </c>
      <c r="R146" s="47">
        <v>48982</v>
      </c>
      <c r="S146" s="47">
        <v>52108</v>
      </c>
      <c r="T146" s="47">
        <v>85610160</v>
      </c>
      <c r="U146" s="47">
        <v>69938193</v>
      </c>
      <c r="V146" s="47">
        <v>14165479</v>
      </c>
      <c r="W146" s="47">
        <v>10116707</v>
      </c>
      <c r="X146" s="47">
        <v>179931629</v>
      </c>
      <c r="Y146" s="47">
        <v>528203995</v>
      </c>
      <c r="Z146" s="14" t="s">
        <v>582</v>
      </c>
      <c r="AA146" t="b">
        <f t="shared" si="2"/>
        <v>0</v>
      </c>
    </row>
    <row r="147" spans="1:27" ht="12.75">
      <c r="A147" t="s">
        <v>530</v>
      </c>
      <c r="B147" s="15" t="s">
        <v>531</v>
      </c>
      <c r="C147" s="47">
        <v>535307800</v>
      </c>
      <c r="D147" s="47">
        <v>2616</v>
      </c>
      <c r="E147" s="47">
        <v>180128797</v>
      </c>
      <c r="F147" s="47">
        <v>4213504</v>
      </c>
      <c r="G147" s="47">
        <v>239</v>
      </c>
      <c r="H147" s="47">
        <v>33</v>
      </c>
      <c r="I147" s="47">
        <v>5456673</v>
      </c>
      <c r="J147" s="47">
        <v>131671</v>
      </c>
      <c r="K147" s="47">
        <v>1616602</v>
      </c>
      <c r="L147" s="47">
        <v>28155100</v>
      </c>
      <c r="M147" s="47">
        <v>562500</v>
      </c>
      <c r="N147" s="47">
        <v>2030647</v>
      </c>
      <c r="O147" s="47">
        <v>4625305</v>
      </c>
      <c r="P147" s="47">
        <v>4178473</v>
      </c>
      <c r="Q147" s="47">
        <v>231099272</v>
      </c>
      <c r="R147" s="47">
        <v>0</v>
      </c>
      <c r="S147" s="47">
        <v>0</v>
      </c>
      <c r="T147" s="47">
        <v>28709450</v>
      </c>
      <c r="U147" s="47">
        <v>22992703</v>
      </c>
      <c r="V147" s="47">
        <v>4123846</v>
      </c>
      <c r="W147" s="47">
        <v>2108934</v>
      </c>
      <c r="X147" s="47">
        <v>57934933</v>
      </c>
      <c r="Y147" s="47">
        <v>173164339</v>
      </c>
      <c r="Z147" s="14" t="s">
        <v>531</v>
      </c>
      <c r="AA147" t="b">
        <f t="shared" si="2"/>
        <v>1</v>
      </c>
    </row>
    <row r="148" spans="1:27" ht="12.75">
      <c r="A148" t="s">
        <v>350</v>
      </c>
      <c r="B148" s="15" t="s">
        <v>351</v>
      </c>
      <c r="C148" s="47">
        <v>3796075100</v>
      </c>
      <c r="D148" s="47">
        <v>18305</v>
      </c>
      <c r="E148" s="47">
        <v>1220017877</v>
      </c>
      <c r="F148" s="47">
        <v>41602835</v>
      </c>
      <c r="G148" s="47">
        <v>1567</v>
      </c>
      <c r="H148" s="47">
        <v>372</v>
      </c>
      <c r="I148" s="47">
        <v>60694395</v>
      </c>
      <c r="J148" s="47">
        <v>1606604</v>
      </c>
      <c r="K148" s="47">
        <v>29309960</v>
      </c>
      <c r="L148" s="47">
        <v>198431400</v>
      </c>
      <c r="M148" s="47">
        <v>6660900</v>
      </c>
      <c r="N148" s="47">
        <v>13834559</v>
      </c>
      <c r="O148" s="47">
        <v>34216955</v>
      </c>
      <c r="P148" s="47">
        <v>35056253</v>
      </c>
      <c r="Q148" s="47">
        <v>1641431738</v>
      </c>
      <c r="R148" s="47">
        <v>224441</v>
      </c>
      <c r="S148" s="47">
        <v>106885</v>
      </c>
      <c r="T148" s="47">
        <v>205034343</v>
      </c>
      <c r="U148" s="47">
        <v>158248566</v>
      </c>
      <c r="V148" s="47">
        <v>38125495</v>
      </c>
      <c r="W148" s="47">
        <v>19482084</v>
      </c>
      <c r="X148" s="47">
        <v>421221814</v>
      </c>
      <c r="Y148" s="47">
        <v>1220209924</v>
      </c>
      <c r="Z148" s="14" t="s">
        <v>351</v>
      </c>
      <c r="AA148" t="b">
        <f t="shared" si="2"/>
        <v>1</v>
      </c>
    </row>
    <row r="149" spans="1:27" ht="12.75">
      <c r="A149" t="s">
        <v>312</v>
      </c>
      <c r="B149" s="15" t="s">
        <v>313</v>
      </c>
      <c r="C149" s="47">
        <v>5259341000</v>
      </c>
      <c r="D149" s="47">
        <v>25202</v>
      </c>
      <c r="E149" s="47">
        <v>1687590545</v>
      </c>
      <c r="F149" s="47">
        <v>59493064</v>
      </c>
      <c r="G149" s="47">
        <v>2332</v>
      </c>
      <c r="H149" s="47">
        <v>544</v>
      </c>
      <c r="I149" s="47">
        <v>118184155</v>
      </c>
      <c r="J149" s="47">
        <v>3323652</v>
      </c>
      <c r="K149" s="47">
        <v>52259934</v>
      </c>
      <c r="L149" s="47">
        <v>286095200</v>
      </c>
      <c r="M149" s="47">
        <v>11356000</v>
      </c>
      <c r="N149" s="47">
        <v>15033856</v>
      </c>
      <c r="O149" s="47">
        <v>49484763</v>
      </c>
      <c r="P149" s="47">
        <v>61178211</v>
      </c>
      <c r="Q149" s="47">
        <v>2343999380</v>
      </c>
      <c r="R149" s="47">
        <v>712060</v>
      </c>
      <c r="S149" s="47">
        <v>275625</v>
      </c>
      <c r="T149" s="47">
        <v>297366752</v>
      </c>
      <c r="U149" s="47">
        <v>230896598</v>
      </c>
      <c r="V149" s="47">
        <v>64965435</v>
      </c>
      <c r="W149" s="47">
        <v>42507799</v>
      </c>
      <c r="X149" s="47">
        <v>636724269</v>
      </c>
      <c r="Y149" s="47">
        <v>1707275111</v>
      </c>
      <c r="Z149" s="14" t="s">
        <v>313</v>
      </c>
      <c r="AA149" t="b">
        <f t="shared" si="2"/>
        <v>1</v>
      </c>
    </row>
    <row r="150" spans="1:27" ht="12.75">
      <c r="A150" t="s">
        <v>146</v>
      </c>
      <c r="B150" s="15" t="s">
        <v>147</v>
      </c>
      <c r="C150" s="47">
        <v>1419500500</v>
      </c>
      <c r="D150" s="47">
        <v>7195</v>
      </c>
      <c r="E150" s="47">
        <v>449266932</v>
      </c>
      <c r="F150" s="47">
        <v>13394634</v>
      </c>
      <c r="G150" s="47">
        <v>511</v>
      </c>
      <c r="H150" s="47">
        <v>109</v>
      </c>
      <c r="I150" s="47">
        <v>31182163</v>
      </c>
      <c r="J150" s="47">
        <v>717310</v>
      </c>
      <c r="K150" s="47">
        <v>13287422</v>
      </c>
      <c r="L150" s="47">
        <v>75031800</v>
      </c>
      <c r="M150" s="47">
        <v>3278300</v>
      </c>
      <c r="N150" s="47">
        <v>4096062</v>
      </c>
      <c r="O150" s="47">
        <v>13144880</v>
      </c>
      <c r="P150" s="47">
        <v>18018526</v>
      </c>
      <c r="Q150" s="47">
        <v>621418029</v>
      </c>
      <c r="R150" s="47">
        <v>117497</v>
      </c>
      <c r="S150" s="47">
        <v>6635</v>
      </c>
      <c r="T150" s="47">
        <v>78290095</v>
      </c>
      <c r="U150" s="47">
        <v>61304469</v>
      </c>
      <c r="V150" s="47">
        <v>14841281</v>
      </c>
      <c r="W150" s="47">
        <v>11460910</v>
      </c>
      <c r="X150" s="47">
        <v>166020887</v>
      </c>
      <c r="Y150" s="47">
        <v>455397142</v>
      </c>
      <c r="Z150" s="14" t="s">
        <v>147</v>
      </c>
      <c r="AA150" t="b">
        <f t="shared" si="2"/>
        <v>1</v>
      </c>
    </row>
    <row r="151" spans="1:27" ht="12.75">
      <c r="A151" t="s">
        <v>308</v>
      </c>
      <c r="B151" s="15" t="s">
        <v>309</v>
      </c>
      <c r="C151" s="47">
        <v>1326622700</v>
      </c>
      <c r="D151" s="47">
        <v>7101</v>
      </c>
      <c r="E151" s="47">
        <v>439637742</v>
      </c>
      <c r="F151" s="47">
        <v>11169129</v>
      </c>
      <c r="G151" s="47">
        <v>469</v>
      </c>
      <c r="H151" s="47">
        <v>96</v>
      </c>
      <c r="I151" s="47">
        <v>28050611</v>
      </c>
      <c r="J151" s="47">
        <v>1122063</v>
      </c>
      <c r="K151" s="47">
        <v>11205609</v>
      </c>
      <c r="L151" s="47">
        <v>66360300</v>
      </c>
      <c r="M151" s="47">
        <v>4142100</v>
      </c>
      <c r="N151" s="47">
        <v>5369881</v>
      </c>
      <c r="O151" s="47">
        <v>13618851</v>
      </c>
      <c r="P151" s="47">
        <v>19003030</v>
      </c>
      <c r="Q151" s="47">
        <v>599679316</v>
      </c>
      <c r="R151" s="47">
        <v>75804</v>
      </c>
      <c r="S151" s="47">
        <v>149163</v>
      </c>
      <c r="T151" s="47">
        <v>70469073</v>
      </c>
      <c r="U151" s="47">
        <v>57222598</v>
      </c>
      <c r="V151" s="47">
        <v>14736823</v>
      </c>
      <c r="W151" s="47">
        <v>7886866</v>
      </c>
      <c r="X151" s="47">
        <v>150540327</v>
      </c>
      <c r="Y151" s="47">
        <v>449138989</v>
      </c>
      <c r="Z151" s="14" t="s">
        <v>309</v>
      </c>
      <c r="AA151" t="b">
        <f t="shared" si="2"/>
        <v>1</v>
      </c>
    </row>
    <row r="152" spans="1:27" ht="12.75">
      <c r="A152" t="s">
        <v>108</v>
      </c>
      <c r="B152" s="15" t="s">
        <v>109</v>
      </c>
      <c r="C152" s="47">
        <v>4062248300</v>
      </c>
      <c r="D152" s="47">
        <v>19191</v>
      </c>
      <c r="E152" s="47">
        <v>1259291327</v>
      </c>
      <c r="F152" s="47">
        <v>48455106</v>
      </c>
      <c r="G152" s="47">
        <v>1813</v>
      </c>
      <c r="H152" s="47">
        <v>421</v>
      </c>
      <c r="I152" s="47">
        <v>89130924</v>
      </c>
      <c r="J152" s="47">
        <v>1657623</v>
      </c>
      <c r="K152" s="47">
        <v>35692975</v>
      </c>
      <c r="L152" s="47">
        <v>222017900</v>
      </c>
      <c r="M152" s="47">
        <v>7047700</v>
      </c>
      <c r="N152" s="47">
        <v>12958298</v>
      </c>
      <c r="O152" s="47">
        <v>35890831</v>
      </c>
      <c r="P152" s="47">
        <v>40479753</v>
      </c>
      <c r="Q152" s="47">
        <v>1752622437</v>
      </c>
      <c r="R152" s="47">
        <v>392303</v>
      </c>
      <c r="S152" s="47">
        <v>54358</v>
      </c>
      <c r="T152" s="47">
        <v>228994815</v>
      </c>
      <c r="U152" s="47">
        <v>171255936</v>
      </c>
      <c r="V152" s="47">
        <v>50756805</v>
      </c>
      <c r="W152" s="47">
        <v>26435574</v>
      </c>
      <c r="X152" s="47">
        <v>477889791</v>
      </c>
      <c r="Y152" s="47">
        <v>1274732646</v>
      </c>
      <c r="Z152" s="14" t="s">
        <v>109</v>
      </c>
      <c r="AA152" t="b">
        <f t="shared" si="2"/>
        <v>1</v>
      </c>
    </row>
    <row r="153" spans="1:27" ht="12.75">
      <c r="A153" t="s">
        <v>456</v>
      </c>
      <c r="B153" s="15" t="s">
        <v>457</v>
      </c>
      <c r="C153" s="47">
        <v>3233114000</v>
      </c>
      <c r="D153" s="47">
        <v>15597</v>
      </c>
      <c r="E153" s="47">
        <v>1085343335</v>
      </c>
      <c r="F153" s="47">
        <v>35991988</v>
      </c>
      <c r="G153" s="47">
        <v>1247</v>
      </c>
      <c r="H153" s="47">
        <v>299</v>
      </c>
      <c r="I153" s="47">
        <v>83510715</v>
      </c>
      <c r="J153" s="47">
        <v>3984949</v>
      </c>
      <c r="K153" s="47">
        <v>30895105</v>
      </c>
      <c r="L153" s="47">
        <v>173225000</v>
      </c>
      <c r="M153" s="47">
        <v>4318900</v>
      </c>
      <c r="N153" s="47">
        <v>9997097</v>
      </c>
      <c r="O153" s="47">
        <v>28708583</v>
      </c>
      <c r="P153" s="47">
        <v>27296683</v>
      </c>
      <c r="Q153" s="47">
        <v>1483272355</v>
      </c>
      <c r="R153" s="47">
        <v>362643</v>
      </c>
      <c r="S153" s="47">
        <v>46746</v>
      </c>
      <c r="T153" s="47">
        <v>177509345</v>
      </c>
      <c r="U153" s="47">
        <v>145696489</v>
      </c>
      <c r="V153" s="47">
        <v>32094419</v>
      </c>
      <c r="W153" s="47">
        <v>26229857</v>
      </c>
      <c r="X153" s="47">
        <v>381939499</v>
      </c>
      <c r="Y153" s="47">
        <v>1101332856</v>
      </c>
      <c r="Z153" s="14" t="s">
        <v>457</v>
      </c>
      <c r="AA153" t="b">
        <f t="shared" si="2"/>
        <v>1</v>
      </c>
    </row>
    <row r="154" spans="1:27" ht="12.75">
      <c r="A154" t="s">
        <v>104</v>
      </c>
      <c r="B154" s="15" t="s">
        <v>105</v>
      </c>
      <c r="C154" s="47">
        <v>6572726100</v>
      </c>
      <c r="D154" s="47">
        <v>31328</v>
      </c>
      <c r="E154" s="47">
        <v>2053850216</v>
      </c>
      <c r="F154" s="47">
        <v>84241796</v>
      </c>
      <c r="G154" s="47">
        <v>2796</v>
      </c>
      <c r="H154" s="47">
        <v>767</v>
      </c>
      <c r="I154" s="47">
        <v>115382390</v>
      </c>
      <c r="J154" s="47">
        <v>3181653</v>
      </c>
      <c r="K154" s="47">
        <v>54505330</v>
      </c>
      <c r="L154" s="47">
        <v>347968300</v>
      </c>
      <c r="M154" s="47">
        <v>10167300</v>
      </c>
      <c r="N154" s="47">
        <v>16689544</v>
      </c>
      <c r="O154" s="47">
        <v>51346136</v>
      </c>
      <c r="P154" s="47">
        <v>57327284</v>
      </c>
      <c r="Q154" s="47">
        <v>2794659949</v>
      </c>
      <c r="R154" s="47">
        <v>573189</v>
      </c>
      <c r="S154" s="47">
        <v>125527</v>
      </c>
      <c r="T154" s="47">
        <v>358032382</v>
      </c>
      <c r="U154" s="47">
        <v>264992620</v>
      </c>
      <c r="V154" s="47">
        <v>80974722</v>
      </c>
      <c r="W154" s="47">
        <v>37881652</v>
      </c>
      <c r="X154" s="47">
        <v>742580092</v>
      </c>
      <c r="Y154" s="47">
        <v>2052079857</v>
      </c>
      <c r="Z154" s="14" t="s">
        <v>105</v>
      </c>
      <c r="AA154" t="b">
        <f t="shared" si="2"/>
        <v>1</v>
      </c>
    </row>
    <row r="155" spans="1:27" ht="12.75">
      <c r="A155" t="s">
        <v>114</v>
      </c>
      <c r="B155" s="15" t="s">
        <v>115</v>
      </c>
      <c r="C155" s="47">
        <v>1099775100</v>
      </c>
      <c r="D155" s="47">
        <v>5208</v>
      </c>
      <c r="E155" s="47">
        <v>359072426</v>
      </c>
      <c r="F155" s="47">
        <v>11535312</v>
      </c>
      <c r="G155" s="47">
        <v>440</v>
      </c>
      <c r="H155" s="47">
        <v>114</v>
      </c>
      <c r="I155" s="47">
        <v>20707280</v>
      </c>
      <c r="J155" s="47">
        <v>330292</v>
      </c>
      <c r="K155" s="47">
        <v>9561403</v>
      </c>
      <c r="L155" s="47">
        <v>61874200</v>
      </c>
      <c r="M155" s="47">
        <v>1709300</v>
      </c>
      <c r="N155" s="47">
        <v>3511004</v>
      </c>
      <c r="O155" s="47">
        <v>10329057</v>
      </c>
      <c r="P155" s="47">
        <v>9932424</v>
      </c>
      <c r="Q155" s="47">
        <v>488562698</v>
      </c>
      <c r="R155" s="47">
        <v>64973</v>
      </c>
      <c r="S155" s="47">
        <v>47279</v>
      </c>
      <c r="T155" s="47">
        <v>63554059</v>
      </c>
      <c r="U155" s="47">
        <v>50367801</v>
      </c>
      <c r="V155" s="47">
        <v>13082731</v>
      </c>
      <c r="W155" s="47">
        <v>7113597</v>
      </c>
      <c r="X155" s="47">
        <v>134230440</v>
      </c>
      <c r="Y155" s="47">
        <v>354332258</v>
      </c>
      <c r="Z155" s="14" t="s">
        <v>115</v>
      </c>
      <c r="AA155" t="b">
        <f t="shared" si="2"/>
        <v>1</v>
      </c>
    </row>
    <row r="156" spans="1:27" ht="12.75">
      <c r="A156" t="s">
        <v>280</v>
      </c>
      <c r="B156" s="15" t="s">
        <v>281</v>
      </c>
      <c r="C156" s="47">
        <v>1533178500</v>
      </c>
      <c r="D156" s="47">
        <v>7810</v>
      </c>
      <c r="E156" s="47">
        <v>508958280</v>
      </c>
      <c r="F156" s="47">
        <v>14155322</v>
      </c>
      <c r="G156" s="47">
        <v>649</v>
      </c>
      <c r="H156" s="47">
        <v>127</v>
      </c>
      <c r="I156" s="47">
        <v>30230142</v>
      </c>
      <c r="J156" s="47">
        <v>841510</v>
      </c>
      <c r="K156" s="47">
        <v>16029214</v>
      </c>
      <c r="L156" s="47">
        <v>80601300</v>
      </c>
      <c r="M156" s="47">
        <v>3719700</v>
      </c>
      <c r="N156" s="47">
        <v>5449076</v>
      </c>
      <c r="O156" s="47">
        <v>13491532</v>
      </c>
      <c r="P156" s="47">
        <v>16716415</v>
      </c>
      <c r="Q156" s="47">
        <v>690192491</v>
      </c>
      <c r="R156" s="47">
        <v>121117</v>
      </c>
      <c r="S156" s="47">
        <v>92607</v>
      </c>
      <c r="T156" s="47">
        <v>84301788</v>
      </c>
      <c r="U156" s="47">
        <v>68135769</v>
      </c>
      <c r="V156" s="47">
        <v>18143755</v>
      </c>
      <c r="W156" s="47">
        <v>8804269</v>
      </c>
      <c r="X156" s="47">
        <v>179599305</v>
      </c>
      <c r="Y156" s="47">
        <v>510593186</v>
      </c>
      <c r="Z156" s="14" t="s">
        <v>281</v>
      </c>
      <c r="AA156" t="b">
        <f t="shared" si="2"/>
        <v>1</v>
      </c>
    </row>
    <row r="157" spans="1:27" ht="12.75">
      <c r="A157" t="s">
        <v>374</v>
      </c>
      <c r="B157" s="15" t="s">
        <v>375</v>
      </c>
      <c r="C157" s="47">
        <v>547850600</v>
      </c>
      <c r="D157" s="47">
        <v>2919</v>
      </c>
      <c r="E157" s="47">
        <v>182158916</v>
      </c>
      <c r="F157" s="47">
        <v>2648172</v>
      </c>
      <c r="G157" s="47">
        <v>136</v>
      </c>
      <c r="H157" s="47">
        <v>21</v>
      </c>
      <c r="I157" s="47">
        <v>7050801</v>
      </c>
      <c r="J157" s="47">
        <v>214942</v>
      </c>
      <c r="K157" s="47">
        <v>2868909</v>
      </c>
      <c r="L157" s="47">
        <v>28090100</v>
      </c>
      <c r="M157" s="47">
        <v>444100</v>
      </c>
      <c r="N157" s="47">
        <v>2351299</v>
      </c>
      <c r="O157" s="47">
        <v>4961364</v>
      </c>
      <c r="P157" s="47">
        <v>1696161</v>
      </c>
      <c r="Q157" s="47">
        <v>232484764</v>
      </c>
      <c r="R157" s="47">
        <v>250</v>
      </c>
      <c r="S157" s="47">
        <v>22923</v>
      </c>
      <c r="T157" s="47">
        <v>28520531</v>
      </c>
      <c r="U157" s="47">
        <v>22739378</v>
      </c>
      <c r="V157" s="47">
        <v>4868456</v>
      </c>
      <c r="W157" s="47">
        <v>2532923</v>
      </c>
      <c r="X157" s="47">
        <v>58684461</v>
      </c>
      <c r="Y157" s="47">
        <v>173800303</v>
      </c>
      <c r="Z157" s="14" t="s">
        <v>375</v>
      </c>
      <c r="AA157" t="b">
        <f t="shared" si="2"/>
        <v>1</v>
      </c>
    </row>
    <row r="158" spans="1:27" ht="12.75">
      <c r="A158" t="s">
        <v>328</v>
      </c>
      <c r="B158" s="15" t="s">
        <v>329</v>
      </c>
      <c r="C158" s="47">
        <v>11549280400</v>
      </c>
      <c r="D158" s="47">
        <v>43832</v>
      </c>
      <c r="E158" s="47">
        <v>3613651780</v>
      </c>
      <c r="F158" s="47">
        <v>329928007</v>
      </c>
      <c r="G158" s="47">
        <v>8980</v>
      </c>
      <c r="H158" s="47">
        <v>3083</v>
      </c>
      <c r="I158" s="47">
        <v>247939607</v>
      </c>
      <c r="J158" s="47">
        <v>4142615</v>
      </c>
      <c r="K158" s="47">
        <v>77337778</v>
      </c>
      <c r="L158" s="47">
        <v>617313200</v>
      </c>
      <c r="M158" s="47">
        <v>15298800</v>
      </c>
      <c r="N158" s="47">
        <v>17639800</v>
      </c>
      <c r="O158" s="47">
        <v>62519233</v>
      </c>
      <c r="P158" s="47">
        <v>96945531</v>
      </c>
      <c r="Q158" s="47">
        <v>5082716351</v>
      </c>
      <c r="R158" s="47">
        <v>858159</v>
      </c>
      <c r="S158" s="47">
        <v>880770</v>
      </c>
      <c r="T158" s="47">
        <v>632438722</v>
      </c>
      <c r="U158" s="47">
        <v>463127610</v>
      </c>
      <c r="V158" s="47">
        <v>154867186</v>
      </c>
      <c r="W158" s="47">
        <v>85171115</v>
      </c>
      <c r="X158" s="47">
        <v>1337343562</v>
      </c>
      <c r="Y158" s="47">
        <v>3745372789</v>
      </c>
      <c r="Z158" s="14" t="s">
        <v>329</v>
      </c>
      <c r="AA158" t="b">
        <f t="shared" si="2"/>
        <v>1</v>
      </c>
    </row>
    <row r="159" spans="1:27" ht="12.75">
      <c r="A159" t="s">
        <v>160</v>
      </c>
      <c r="B159" s="15" t="s">
        <v>161</v>
      </c>
      <c r="C159" s="47">
        <v>2122067000</v>
      </c>
      <c r="D159" s="47">
        <v>10019</v>
      </c>
      <c r="E159" s="47">
        <v>679725989</v>
      </c>
      <c r="F159" s="47">
        <v>24812396</v>
      </c>
      <c r="G159" s="47">
        <v>1067</v>
      </c>
      <c r="H159" s="47">
        <v>197</v>
      </c>
      <c r="I159" s="47">
        <v>39377956</v>
      </c>
      <c r="J159" s="47">
        <v>1171882</v>
      </c>
      <c r="K159" s="47">
        <v>17399364</v>
      </c>
      <c r="L159" s="47">
        <v>112234000</v>
      </c>
      <c r="M159" s="47">
        <v>4055500</v>
      </c>
      <c r="N159" s="47">
        <v>6039767</v>
      </c>
      <c r="O159" s="47">
        <v>17697871</v>
      </c>
      <c r="P159" s="47">
        <v>20369330</v>
      </c>
      <c r="Q159" s="47">
        <v>922884055</v>
      </c>
      <c r="R159" s="47">
        <v>99101</v>
      </c>
      <c r="S159" s="47">
        <v>367196</v>
      </c>
      <c r="T159" s="47">
        <v>116249746</v>
      </c>
      <c r="U159" s="47">
        <v>89360288</v>
      </c>
      <c r="V159" s="47">
        <v>25771641</v>
      </c>
      <c r="W159" s="47">
        <v>16838858</v>
      </c>
      <c r="X159" s="47">
        <v>248686830</v>
      </c>
      <c r="Y159" s="47">
        <v>674197225</v>
      </c>
      <c r="Z159" s="14" t="s">
        <v>161</v>
      </c>
      <c r="AA159" t="b">
        <f t="shared" si="2"/>
        <v>1</v>
      </c>
    </row>
    <row r="160" spans="1:27" ht="12.75">
      <c r="A160" t="s">
        <v>156</v>
      </c>
      <c r="B160" s="15" t="s">
        <v>157</v>
      </c>
      <c r="C160" s="47">
        <v>2211458700</v>
      </c>
      <c r="D160" s="47">
        <v>10552</v>
      </c>
      <c r="E160" s="47">
        <v>708292367</v>
      </c>
      <c r="F160" s="47">
        <v>26510518</v>
      </c>
      <c r="G160" s="47">
        <v>1048</v>
      </c>
      <c r="H160" s="47">
        <v>222</v>
      </c>
      <c r="I160" s="47">
        <v>63221263</v>
      </c>
      <c r="J160" s="47">
        <v>1310029</v>
      </c>
      <c r="K160" s="47">
        <v>27589956</v>
      </c>
      <c r="L160" s="47">
        <v>113953100</v>
      </c>
      <c r="M160" s="47">
        <v>6361900</v>
      </c>
      <c r="N160" s="47">
        <v>7056263</v>
      </c>
      <c r="O160" s="47">
        <v>27547774</v>
      </c>
      <c r="P160" s="47">
        <v>36506814</v>
      </c>
      <c r="Q160" s="47">
        <v>1018349984</v>
      </c>
      <c r="R160" s="47">
        <v>646229</v>
      </c>
      <c r="S160" s="47">
        <v>291597</v>
      </c>
      <c r="T160" s="47">
        <v>120278262</v>
      </c>
      <c r="U160" s="47">
        <v>94318656</v>
      </c>
      <c r="V160" s="47">
        <v>32452620</v>
      </c>
      <c r="W160" s="47">
        <v>19025842</v>
      </c>
      <c r="X160" s="47">
        <v>267013206</v>
      </c>
      <c r="Y160" s="47">
        <v>751336778</v>
      </c>
      <c r="Z160" s="14" t="s">
        <v>157</v>
      </c>
      <c r="AA160" t="b">
        <f t="shared" si="2"/>
        <v>1</v>
      </c>
    </row>
    <row r="161" spans="1:27" ht="12.75">
      <c r="A161" t="s">
        <v>36</v>
      </c>
      <c r="B161" s="15" t="s">
        <v>37</v>
      </c>
      <c r="C161" s="47">
        <v>19659530300</v>
      </c>
      <c r="D161" s="47">
        <v>60372</v>
      </c>
      <c r="E161" s="47">
        <v>5966754248</v>
      </c>
      <c r="F161" s="47">
        <v>1145945054</v>
      </c>
      <c r="G161" s="47">
        <v>17953</v>
      </c>
      <c r="H161" s="47">
        <v>8459</v>
      </c>
      <c r="I161" s="47">
        <v>891244143</v>
      </c>
      <c r="J161" s="47">
        <v>16831208</v>
      </c>
      <c r="K161" s="47">
        <v>110459956</v>
      </c>
      <c r="L161" s="47">
        <v>886777300</v>
      </c>
      <c r="M161" s="47">
        <v>35928100</v>
      </c>
      <c r="N161" s="47">
        <v>27998775</v>
      </c>
      <c r="O161" s="47">
        <v>93816496</v>
      </c>
      <c r="P161" s="47">
        <v>264562871</v>
      </c>
      <c r="Q161" s="47">
        <v>9440318151</v>
      </c>
      <c r="R161" s="47">
        <v>603537</v>
      </c>
      <c r="S161" s="47">
        <v>506878</v>
      </c>
      <c r="T161" s="47">
        <v>922465878</v>
      </c>
      <c r="U161" s="47">
        <v>649417940</v>
      </c>
      <c r="V161" s="47">
        <v>270063193</v>
      </c>
      <c r="W161" s="47">
        <v>166328348</v>
      </c>
      <c r="X161" s="47">
        <v>2009385774</v>
      </c>
      <c r="Y161" s="47">
        <v>7430932377</v>
      </c>
      <c r="Z161" s="14" t="s">
        <v>37</v>
      </c>
      <c r="AA161" t="b">
        <f t="shared" si="2"/>
        <v>1</v>
      </c>
    </row>
    <row r="162" spans="1:27" ht="12.75">
      <c r="A162" t="s">
        <v>416</v>
      </c>
      <c r="B162" s="15" t="s">
        <v>417</v>
      </c>
      <c r="C162" s="47">
        <v>1717164300</v>
      </c>
      <c r="D162" s="47">
        <v>7819</v>
      </c>
      <c r="E162" s="47">
        <v>563226901</v>
      </c>
      <c r="F162" s="47">
        <v>25080155</v>
      </c>
      <c r="G162" s="47">
        <v>873</v>
      </c>
      <c r="H162" s="47">
        <v>239</v>
      </c>
      <c r="I162" s="47">
        <v>37319189</v>
      </c>
      <c r="J162" s="47">
        <v>693378</v>
      </c>
      <c r="K162" s="47">
        <v>13038950</v>
      </c>
      <c r="L162" s="47">
        <v>88303500</v>
      </c>
      <c r="M162" s="47">
        <v>2864000</v>
      </c>
      <c r="N162" s="47">
        <v>6001834</v>
      </c>
      <c r="O162" s="47">
        <v>16556191</v>
      </c>
      <c r="P162" s="47">
        <v>16672435</v>
      </c>
      <c r="Q162" s="47">
        <v>769756533</v>
      </c>
      <c r="R162" s="47">
        <v>59902</v>
      </c>
      <c r="S162" s="47">
        <v>10601</v>
      </c>
      <c r="T162" s="47">
        <v>91138490</v>
      </c>
      <c r="U162" s="47">
        <v>71228620</v>
      </c>
      <c r="V162" s="47">
        <v>18729248</v>
      </c>
      <c r="W162" s="47">
        <v>11548326</v>
      </c>
      <c r="X162" s="47">
        <v>192715187</v>
      </c>
      <c r="Y162" s="47">
        <v>577041346</v>
      </c>
      <c r="Z162" s="14" t="s">
        <v>417</v>
      </c>
      <c r="AA162" t="b">
        <f t="shared" si="2"/>
        <v>1</v>
      </c>
    </row>
    <row r="163" spans="1:27" ht="12.75">
      <c r="A163" t="s">
        <v>429</v>
      </c>
      <c r="B163" s="15" t="s">
        <v>430</v>
      </c>
      <c r="C163" s="47">
        <v>928098700</v>
      </c>
      <c r="D163" s="47">
        <v>4390</v>
      </c>
      <c r="E163" s="47">
        <v>306615685</v>
      </c>
      <c r="F163" s="47">
        <v>9421917</v>
      </c>
      <c r="G163" s="47">
        <v>390</v>
      </c>
      <c r="H163" s="47">
        <v>91</v>
      </c>
      <c r="I163" s="47">
        <v>13407074</v>
      </c>
      <c r="J163" s="47">
        <v>334185</v>
      </c>
      <c r="K163" s="47">
        <v>5677778</v>
      </c>
      <c r="L163" s="47">
        <v>48435200</v>
      </c>
      <c r="M163" s="47">
        <v>1753600</v>
      </c>
      <c r="N163" s="47">
        <v>3052838</v>
      </c>
      <c r="O163" s="47">
        <v>9240428</v>
      </c>
      <c r="P163" s="47">
        <v>9969488</v>
      </c>
      <c r="Q163" s="47">
        <v>407908193</v>
      </c>
      <c r="R163" s="47">
        <v>21756</v>
      </c>
      <c r="S163" s="47">
        <v>3106</v>
      </c>
      <c r="T163" s="47">
        <v>50172343</v>
      </c>
      <c r="U163" s="47">
        <v>39796725</v>
      </c>
      <c r="V163" s="47">
        <v>10010580</v>
      </c>
      <c r="W163" s="47">
        <v>5207194</v>
      </c>
      <c r="X163" s="47">
        <v>105211704</v>
      </c>
      <c r="Y163" s="47">
        <v>302696489</v>
      </c>
      <c r="Z163" s="14" t="s">
        <v>430</v>
      </c>
      <c r="AA163" t="b">
        <f t="shared" si="2"/>
        <v>1</v>
      </c>
    </row>
    <row r="164" spans="1:27" ht="12.75">
      <c r="A164" t="s">
        <v>476</v>
      </c>
      <c r="B164" s="15" t="s">
        <v>477</v>
      </c>
      <c r="C164" s="47">
        <v>1428264200</v>
      </c>
      <c r="D164" s="47">
        <v>7465</v>
      </c>
      <c r="E164" s="47">
        <v>475158190</v>
      </c>
      <c r="F164" s="47">
        <v>10216758</v>
      </c>
      <c r="G164" s="47">
        <v>451</v>
      </c>
      <c r="H164" s="47">
        <v>92</v>
      </c>
      <c r="I164" s="47">
        <v>26280571</v>
      </c>
      <c r="J164" s="47">
        <v>838341</v>
      </c>
      <c r="K164" s="47">
        <v>8471651</v>
      </c>
      <c r="L164" s="47">
        <v>75064100</v>
      </c>
      <c r="M164" s="47">
        <v>2887500</v>
      </c>
      <c r="N164" s="47">
        <v>5997381</v>
      </c>
      <c r="O164" s="47">
        <v>14319219</v>
      </c>
      <c r="P164" s="47">
        <v>16091023</v>
      </c>
      <c r="Q164" s="47">
        <v>635324734</v>
      </c>
      <c r="R164" s="47">
        <v>14152</v>
      </c>
      <c r="S164" s="47">
        <v>89012</v>
      </c>
      <c r="T164" s="47">
        <v>77919391</v>
      </c>
      <c r="U164" s="47">
        <v>62475315</v>
      </c>
      <c r="V164" s="47">
        <v>15328662</v>
      </c>
      <c r="W164" s="47">
        <v>7389764</v>
      </c>
      <c r="X164" s="47">
        <v>163216296</v>
      </c>
      <c r="Y164" s="47">
        <v>472108438</v>
      </c>
      <c r="Z164" s="14" t="s">
        <v>477</v>
      </c>
      <c r="AA164" t="b">
        <f t="shared" si="2"/>
        <v>1</v>
      </c>
    </row>
    <row r="165" spans="1:27" ht="12.75">
      <c r="A165" t="s">
        <v>520</v>
      </c>
      <c r="B165" s="15" t="s">
        <v>521</v>
      </c>
      <c r="C165" s="47">
        <v>1125790300</v>
      </c>
      <c r="D165" s="47">
        <v>5652</v>
      </c>
      <c r="E165" s="47">
        <v>373193812</v>
      </c>
      <c r="F165" s="47">
        <v>9294404</v>
      </c>
      <c r="G165" s="47">
        <v>377</v>
      </c>
      <c r="H165" s="47">
        <v>72</v>
      </c>
      <c r="I165" s="47">
        <v>17828322</v>
      </c>
      <c r="J165" s="47">
        <v>715219</v>
      </c>
      <c r="K165" s="47">
        <v>7357753</v>
      </c>
      <c r="L165" s="47">
        <v>59062300</v>
      </c>
      <c r="M165" s="47">
        <v>1941500</v>
      </c>
      <c r="N165" s="47">
        <v>3935544</v>
      </c>
      <c r="O165" s="47">
        <v>9240230</v>
      </c>
      <c r="P165" s="47">
        <v>12818716</v>
      </c>
      <c r="Q165" s="47">
        <v>495387800</v>
      </c>
      <c r="R165" s="47">
        <v>15709</v>
      </c>
      <c r="S165" s="47">
        <v>10849</v>
      </c>
      <c r="T165" s="47">
        <v>60981655</v>
      </c>
      <c r="U165" s="47">
        <v>48182597</v>
      </c>
      <c r="V165" s="47">
        <v>11113940</v>
      </c>
      <c r="W165" s="47">
        <v>5418228</v>
      </c>
      <c r="X165" s="47">
        <v>125722978</v>
      </c>
      <c r="Y165" s="47">
        <v>369664822</v>
      </c>
      <c r="Z165" s="14" t="s">
        <v>521</v>
      </c>
      <c r="AA165" t="b">
        <f t="shared" si="2"/>
        <v>1</v>
      </c>
    </row>
    <row r="166" spans="1:27" ht="12.75">
      <c r="A166" t="s">
        <v>100</v>
      </c>
      <c r="B166" s="15" t="s">
        <v>101</v>
      </c>
      <c r="C166" s="47">
        <v>20669220800</v>
      </c>
      <c r="D166" s="47">
        <v>93702</v>
      </c>
      <c r="E166" s="47">
        <v>6469218466</v>
      </c>
      <c r="F166" s="47">
        <v>350834377</v>
      </c>
      <c r="G166" s="47">
        <v>11558</v>
      </c>
      <c r="H166" s="47">
        <v>3086</v>
      </c>
      <c r="I166" s="47">
        <v>418757768</v>
      </c>
      <c r="J166" s="47">
        <v>9119702</v>
      </c>
      <c r="K166" s="47">
        <v>136330897</v>
      </c>
      <c r="L166" s="47">
        <v>1116755900</v>
      </c>
      <c r="M166" s="47">
        <v>28361100</v>
      </c>
      <c r="N166" s="47">
        <v>42392093</v>
      </c>
      <c r="O166" s="47">
        <v>154253626</v>
      </c>
      <c r="P166" s="47">
        <v>160642051</v>
      </c>
      <c r="Q166" s="47">
        <v>8886665980</v>
      </c>
      <c r="R166" s="47">
        <v>1484617</v>
      </c>
      <c r="S166" s="47">
        <v>671864</v>
      </c>
      <c r="T166" s="47">
        <v>1144669438</v>
      </c>
      <c r="U166" s="47">
        <v>845496069</v>
      </c>
      <c r="V166" s="47">
        <v>242266621</v>
      </c>
      <c r="W166" s="47">
        <v>107384094</v>
      </c>
      <c r="X166" s="47">
        <v>2341972703</v>
      </c>
      <c r="Y166" s="47">
        <v>6544693277</v>
      </c>
      <c r="Z166" s="14" t="s">
        <v>101</v>
      </c>
      <c r="AA166" t="b">
        <f t="shared" si="2"/>
        <v>1</v>
      </c>
    </row>
    <row r="167" spans="1:27" ht="12.75">
      <c r="A167" t="s">
        <v>46</v>
      </c>
      <c r="B167" s="15" t="s">
        <v>47</v>
      </c>
      <c r="C167" s="47">
        <v>9381839100</v>
      </c>
      <c r="D167" s="47">
        <v>42651</v>
      </c>
      <c r="E167" s="47">
        <v>3022612383</v>
      </c>
      <c r="F167" s="47">
        <v>160574779</v>
      </c>
      <c r="G167" s="47">
        <v>5100</v>
      </c>
      <c r="H167" s="47">
        <v>1296</v>
      </c>
      <c r="I167" s="47">
        <v>278506233</v>
      </c>
      <c r="J167" s="47">
        <v>9093851</v>
      </c>
      <c r="K167" s="47">
        <v>95399350</v>
      </c>
      <c r="L167" s="47">
        <v>462188700</v>
      </c>
      <c r="M167" s="47">
        <v>26041000</v>
      </c>
      <c r="N167" s="47">
        <v>24193268</v>
      </c>
      <c r="O167" s="47">
        <v>72835172</v>
      </c>
      <c r="P167" s="47">
        <v>136360187</v>
      </c>
      <c r="Q167" s="47">
        <v>4287804923</v>
      </c>
      <c r="R167" s="47">
        <v>1945316</v>
      </c>
      <c r="S167" s="47">
        <v>643463</v>
      </c>
      <c r="T167" s="47">
        <v>488053936</v>
      </c>
      <c r="U167" s="47">
        <v>380858981</v>
      </c>
      <c r="V167" s="47">
        <v>138727119</v>
      </c>
      <c r="W167" s="47">
        <v>53562563</v>
      </c>
      <c r="X167" s="47">
        <v>1063791378</v>
      </c>
      <c r="Y167" s="47">
        <v>3224013545</v>
      </c>
      <c r="Z167" s="14" t="s">
        <v>47</v>
      </c>
      <c r="AA167" t="b">
        <f t="shared" si="2"/>
        <v>1</v>
      </c>
    </row>
    <row r="168" spans="1:27" ht="12.75">
      <c r="A168" t="s">
        <v>528</v>
      </c>
      <c r="B168" s="15" t="s">
        <v>529</v>
      </c>
      <c r="C168" s="47">
        <v>657120300</v>
      </c>
      <c r="D168" s="47">
        <v>3419</v>
      </c>
      <c r="E168" s="47">
        <v>221118867</v>
      </c>
      <c r="F168" s="47">
        <v>3178929</v>
      </c>
      <c r="G168" s="47">
        <v>208</v>
      </c>
      <c r="H168" s="47">
        <v>24</v>
      </c>
      <c r="I168" s="47">
        <v>9043460</v>
      </c>
      <c r="J168" s="47">
        <v>168287</v>
      </c>
      <c r="K168" s="47">
        <v>1779946</v>
      </c>
      <c r="L168" s="47">
        <v>34523500</v>
      </c>
      <c r="M168" s="47">
        <v>699300</v>
      </c>
      <c r="N168" s="47">
        <v>2624197</v>
      </c>
      <c r="O168" s="47">
        <v>6050125</v>
      </c>
      <c r="P168" s="47">
        <v>5846191</v>
      </c>
      <c r="Q168" s="47">
        <v>285032802</v>
      </c>
      <c r="R168" s="47">
        <v>0</v>
      </c>
      <c r="S168" s="47">
        <v>0</v>
      </c>
      <c r="T168" s="47">
        <v>35208177</v>
      </c>
      <c r="U168" s="47">
        <v>28583174</v>
      </c>
      <c r="V168" s="47">
        <v>5186207</v>
      </c>
      <c r="W168" s="47">
        <v>3266209</v>
      </c>
      <c r="X168" s="47">
        <v>72243767</v>
      </c>
      <c r="Y168" s="47">
        <v>212789035</v>
      </c>
      <c r="Z168" s="14" t="s">
        <v>529</v>
      </c>
      <c r="AA168" t="b">
        <f t="shared" si="2"/>
        <v>1</v>
      </c>
    </row>
    <row r="169" spans="1:27" ht="12.75">
      <c r="A169" t="s">
        <v>166</v>
      </c>
      <c r="B169" s="15" t="s">
        <v>167</v>
      </c>
      <c r="C169" s="47">
        <v>2979516800</v>
      </c>
      <c r="D169" s="47">
        <v>15171</v>
      </c>
      <c r="E169" s="47">
        <v>966800646</v>
      </c>
      <c r="F169" s="47">
        <v>24740651</v>
      </c>
      <c r="G169" s="47">
        <v>984</v>
      </c>
      <c r="H169" s="47">
        <v>189</v>
      </c>
      <c r="I169" s="47">
        <v>65525539</v>
      </c>
      <c r="J169" s="47">
        <v>916235</v>
      </c>
      <c r="K169" s="47">
        <v>24355961</v>
      </c>
      <c r="L169" s="47">
        <v>156365500</v>
      </c>
      <c r="M169" s="47">
        <v>5069400</v>
      </c>
      <c r="N169" s="47">
        <v>7677007</v>
      </c>
      <c r="O169" s="47">
        <v>27450779</v>
      </c>
      <c r="P169" s="47">
        <v>32943988</v>
      </c>
      <c r="Q169" s="47">
        <v>1311845706</v>
      </c>
      <c r="R169" s="47">
        <v>128379</v>
      </c>
      <c r="S169" s="47">
        <v>256261</v>
      </c>
      <c r="T169" s="47">
        <v>161377815</v>
      </c>
      <c r="U169" s="47">
        <v>129081153</v>
      </c>
      <c r="V169" s="47">
        <v>30985133</v>
      </c>
      <c r="W169" s="47">
        <v>20402654</v>
      </c>
      <c r="X169" s="47">
        <v>342231395</v>
      </c>
      <c r="Y169" s="47">
        <v>969614311</v>
      </c>
      <c r="Z169" s="14" t="s">
        <v>167</v>
      </c>
      <c r="AA169" t="b">
        <f t="shared" si="2"/>
        <v>1</v>
      </c>
    </row>
    <row r="170" spans="1:27" ht="12.75">
      <c r="A170" t="s">
        <v>24</v>
      </c>
      <c r="B170" s="15" t="s">
        <v>25</v>
      </c>
      <c r="C170" s="47">
        <v>1755168900</v>
      </c>
      <c r="D170" s="47">
        <v>6418</v>
      </c>
      <c r="E170" s="47">
        <v>562490487</v>
      </c>
      <c r="F170" s="47">
        <v>48864905</v>
      </c>
      <c r="G170" s="47">
        <v>1394</v>
      </c>
      <c r="H170" s="47">
        <v>434</v>
      </c>
      <c r="I170" s="47">
        <v>36827686</v>
      </c>
      <c r="J170" s="47">
        <v>857812</v>
      </c>
      <c r="K170" s="47">
        <v>15241186</v>
      </c>
      <c r="L170" s="47">
        <v>94733400</v>
      </c>
      <c r="M170" s="47">
        <v>2983300</v>
      </c>
      <c r="N170" s="47">
        <v>2448275</v>
      </c>
      <c r="O170" s="47">
        <v>15016665</v>
      </c>
      <c r="P170" s="47">
        <v>16496516</v>
      </c>
      <c r="Q170" s="47">
        <v>795960232</v>
      </c>
      <c r="R170" s="47">
        <v>187263</v>
      </c>
      <c r="S170" s="47">
        <v>45401</v>
      </c>
      <c r="T170" s="47">
        <v>97686444</v>
      </c>
      <c r="U170" s="47">
        <v>73312182</v>
      </c>
      <c r="V170" s="47">
        <v>30904247</v>
      </c>
      <c r="W170" s="47">
        <v>9427416</v>
      </c>
      <c r="X170" s="47">
        <v>211562953</v>
      </c>
      <c r="Y170" s="47">
        <v>584397279</v>
      </c>
      <c r="Z170" s="14" t="s">
        <v>25</v>
      </c>
      <c r="AA170" t="b">
        <f t="shared" si="2"/>
        <v>1</v>
      </c>
    </row>
    <row r="171" spans="1:27" ht="12.75">
      <c r="A171" t="s">
        <v>70</v>
      </c>
      <c r="B171" s="15" t="s">
        <v>71</v>
      </c>
      <c r="C171" s="47">
        <v>8858668200</v>
      </c>
      <c r="D171" s="47">
        <v>38733</v>
      </c>
      <c r="E171" s="47">
        <v>2800607766</v>
      </c>
      <c r="F171" s="47">
        <v>163215193</v>
      </c>
      <c r="G171" s="47">
        <v>4961</v>
      </c>
      <c r="H171" s="47">
        <v>1444</v>
      </c>
      <c r="I171" s="47">
        <v>205973225</v>
      </c>
      <c r="J171" s="47">
        <v>3868265</v>
      </c>
      <c r="K171" s="47">
        <v>61891909</v>
      </c>
      <c r="L171" s="47">
        <v>453210100</v>
      </c>
      <c r="M171" s="47">
        <v>12480000</v>
      </c>
      <c r="N171" s="47">
        <v>23250378</v>
      </c>
      <c r="O171" s="47">
        <v>78030599</v>
      </c>
      <c r="P171" s="47">
        <v>71325875</v>
      </c>
      <c r="Q171" s="47">
        <v>3873853310</v>
      </c>
      <c r="R171" s="47">
        <v>913188</v>
      </c>
      <c r="S171" s="47">
        <v>195551</v>
      </c>
      <c r="T171" s="47">
        <v>465542249</v>
      </c>
      <c r="U171" s="47">
        <v>352499196</v>
      </c>
      <c r="V171" s="47">
        <v>106082729</v>
      </c>
      <c r="W171" s="47">
        <v>48730953</v>
      </c>
      <c r="X171" s="47">
        <v>973963866</v>
      </c>
      <c r="Y171" s="47">
        <v>2899889444</v>
      </c>
      <c r="Z171" s="14" t="s">
        <v>71</v>
      </c>
      <c r="AA171" t="b">
        <f t="shared" si="2"/>
        <v>1</v>
      </c>
    </row>
    <row r="172" spans="1:27" ht="12.75">
      <c r="A172" t="s">
        <v>50</v>
      </c>
      <c r="B172" s="15" t="s">
        <v>51</v>
      </c>
      <c r="C172" s="47">
        <v>4421415500</v>
      </c>
      <c r="D172" s="47">
        <v>19026</v>
      </c>
      <c r="E172" s="47">
        <v>1411738720</v>
      </c>
      <c r="F172" s="47">
        <v>80797092</v>
      </c>
      <c r="G172" s="47">
        <v>2756</v>
      </c>
      <c r="H172" s="47">
        <v>699</v>
      </c>
      <c r="I172" s="47">
        <v>96248369</v>
      </c>
      <c r="J172" s="47">
        <v>2606050</v>
      </c>
      <c r="K172" s="47">
        <v>33728580</v>
      </c>
      <c r="L172" s="47">
        <v>227465300</v>
      </c>
      <c r="M172" s="47">
        <v>11013200</v>
      </c>
      <c r="N172" s="47">
        <v>8671445</v>
      </c>
      <c r="O172" s="47">
        <v>28268526</v>
      </c>
      <c r="P172" s="47">
        <v>61027204</v>
      </c>
      <c r="Q172" s="47">
        <v>1961564486</v>
      </c>
      <c r="R172" s="47">
        <v>428774</v>
      </c>
      <c r="S172" s="47">
        <v>228569</v>
      </c>
      <c r="T172" s="47">
        <v>238391555</v>
      </c>
      <c r="U172" s="47">
        <v>181149146</v>
      </c>
      <c r="V172" s="47">
        <v>69926146</v>
      </c>
      <c r="W172" s="47">
        <v>20157510</v>
      </c>
      <c r="X172" s="47">
        <v>510281700</v>
      </c>
      <c r="Y172" s="47">
        <v>1451282786</v>
      </c>
      <c r="Z172" s="14" t="s">
        <v>51</v>
      </c>
      <c r="AA172" t="b">
        <f t="shared" si="2"/>
        <v>1</v>
      </c>
    </row>
    <row r="173" spans="1:27" ht="12.75">
      <c r="A173" t="s">
        <v>124</v>
      </c>
      <c r="B173" s="15" t="s">
        <v>125</v>
      </c>
      <c r="C173" s="47">
        <v>4612286300</v>
      </c>
      <c r="D173" s="47">
        <v>22195</v>
      </c>
      <c r="E173" s="47">
        <v>1496546771</v>
      </c>
      <c r="F173" s="47">
        <v>51149689</v>
      </c>
      <c r="G173" s="47">
        <v>1943</v>
      </c>
      <c r="H173" s="47">
        <v>436</v>
      </c>
      <c r="I173" s="47">
        <v>99542627</v>
      </c>
      <c r="J173" s="47">
        <v>1999662</v>
      </c>
      <c r="K173" s="47">
        <v>35902461</v>
      </c>
      <c r="L173" s="47">
        <v>252908700</v>
      </c>
      <c r="M173" s="47">
        <v>7486300</v>
      </c>
      <c r="N173" s="47">
        <v>13725704</v>
      </c>
      <c r="O173" s="47">
        <v>39356046</v>
      </c>
      <c r="P173" s="47">
        <v>40887781</v>
      </c>
      <c r="Q173" s="47">
        <v>2039505741</v>
      </c>
      <c r="R173" s="47">
        <v>230445</v>
      </c>
      <c r="S173" s="47">
        <v>33377</v>
      </c>
      <c r="T173" s="47">
        <v>260314776</v>
      </c>
      <c r="U173" s="47">
        <v>205315435</v>
      </c>
      <c r="V173" s="47">
        <v>44194026</v>
      </c>
      <c r="W173" s="47">
        <v>30724162</v>
      </c>
      <c r="X173" s="47">
        <v>540812221</v>
      </c>
      <c r="Y173" s="47">
        <v>1498693520</v>
      </c>
      <c r="Z173" s="14" t="s">
        <v>125</v>
      </c>
      <c r="AA173" t="b">
        <f t="shared" si="2"/>
        <v>1</v>
      </c>
    </row>
    <row r="174" spans="1:27" ht="12.75">
      <c r="A174" t="s">
        <v>470</v>
      </c>
      <c r="B174" s="15" t="s">
        <v>471</v>
      </c>
      <c r="C174" s="47">
        <v>928918700</v>
      </c>
      <c r="D174" s="47">
        <v>4693</v>
      </c>
      <c r="E174" s="47">
        <v>312764066</v>
      </c>
      <c r="F174" s="47">
        <v>7317540</v>
      </c>
      <c r="G174" s="47">
        <v>344</v>
      </c>
      <c r="H174" s="47">
        <v>65</v>
      </c>
      <c r="I174" s="47">
        <v>17131638</v>
      </c>
      <c r="J174" s="47">
        <v>548187</v>
      </c>
      <c r="K174" s="47">
        <v>6694985</v>
      </c>
      <c r="L174" s="47">
        <v>50109200</v>
      </c>
      <c r="M174" s="47">
        <v>1741800</v>
      </c>
      <c r="N174" s="47">
        <v>3062020</v>
      </c>
      <c r="O174" s="47">
        <v>9286352</v>
      </c>
      <c r="P174" s="47">
        <v>8783124</v>
      </c>
      <c r="Q174" s="47">
        <v>417438912</v>
      </c>
      <c r="R174" s="47">
        <v>14702</v>
      </c>
      <c r="S174" s="47">
        <v>9906</v>
      </c>
      <c r="T174" s="47">
        <v>51836776</v>
      </c>
      <c r="U174" s="47">
        <v>42233108</v>
      </c>
      <c r="V174" s="47">
        <v>9803254</v>
      </c>
      <c r="W174" s="47">
        <v>5334864</v>
      </c>
      <c r="X174" s="47">
        <v>109232610</v>
      </c>
      <c r="Y174" s="47">
        <v>308206302</v>
      </c>
      <c r="Z174" s="14" t="s">
        <v>471</v>
      </c>
      <c r="AA174" t="b">
        <f t="shared" si="2"/>
        <v>1</v>
      </c>
    </row>
    <row r="175" spans="1:27" ht="12.75">
      <c r="A175" t="s">
        <v>178</v>
      </c>
      <c r="B175" s="15" t="s">
        <v>179</v>
      </c>
      <c r="C175" s="47">
        <v>2069653800</v>
      </c>
      <c r="D175" s="47">
        <v>10045</v>
      </c>
      <c r="E175" s="47">
        <v>673645111</v>
      </c>
      <c r="F175" s="47">
        <v>17088010</v>
      </c>
      <c r="G175" s="47">
        <v>752</v>
      </c>
      <c r="H175" s="47">
        <v>146</v>
      </c>
      <c r="I175" s="47">
        <v>31934956</v>
      </c>
      <c r="J175" s="47">
        <v>532983</v>
      </c>
      <c r="K175" s="47">
        <v>15986641</v>
      </c>
      <c r="L175" s="47">
        <v>104882300</v>
      </c>
      <c r="M175" s="47">
        <v>2763900</v>
      </c>
      <c r="N175" s="47">
        <v>5555998</v>
      </c>
      <c r="O175" s="47">
        <v>18593904</v>
      </c>
      <c r="P175" s="47">
        <v>15789620</v>
      </c>
      <c r="Q175" s="47">
        <v>886773423</v>
      </c>
      <c r="R175" s="47">
        <v>71924</v>
      </c>
      <c r="S175" s="47">
        <v>33643</v>
      </c>
      <c r="T175" s="47">
        <v>107626393</v>
      </c>
      <c r="U175" s="47">
        <v>83686177</v>
      </c>
      <c r="V175" s="47">
        <v>20838804</v>
      </c>
      <c r="W175" s="47">
        <v>11241237</v>
      </c>
      <c r="X175" s="47">
        <v>223498178</v>
      </c>
      <c r="Y175" s="47">
        <v>663275245</v>
      </c>
      <c r="Z175" s="14" t="s">
        <v>179</v>
      </c>
      <c r="AA175" t="b">
        <f t="shared" si="2"/>
        <v>1</v>
      </c>
    </row>
    <row r="176" spans="1:27" ht="12.75">
      <c r="A176" t="s">
        <v>450</v>
      </c>
      <c r="B176" s="15" t="s">
        <v>451</v>
      </c>
      <c r="C176" s="47">
        <v>987972200</v>
      </c>
      <c r="D176" s="47">
        <v>5283</v>
      </c>
      <c r="E176" s="47">
        <v>331443809</v>
      </c>
      <c r="F176" s="47">
        <v>7383330</v>
      </c>
      <c r="G176" s="47">
        <v>315</v>
      </c>
      <c r="H176" s="47">
        <v>59</v>
      </c>
      <c r="I176" s="47">
        <v>21601908</v>
      </c>
      <c r="J176" s="47">
        <v>704188</v>
      </c>
      <c r="K176" s="47">
        <v>8365609</v>
      </c>
      <c r="L176" s="47">
        <v>52392900</v>
      </c>
      <c r="M176" s="47">
        <v>1729800</v>
      </c>
      <c r="N176" s="47">
        <v>3942026</v>
      </c>
      <c r="O176" s="47">
        <v>9073797</v>
      </c>
      <c r="P176" s="47">
        <v>9625537</v>
      </c>
      <c r="Q176" s="47">
        <v>446262904</v>
      </c>
      <c r="R176" s="47">
        <v>49821</v>
      </c>
      <c r="S176" s="47">
        <v>20191</v>
      </c>
      <c r="T176" s="47">
        <v>54095424</v>
      </c>
      <c r="U176" s="47">
        <v>44383817</v>
      </c>
      <c r="V176" s="47">
        <v>10552846</v>
      </c>
      <c r="W176" s="47">
        <v>6439450</v>
      </c>
      <c r="X176" s="47">
        <v>115541549</v>
      </c>
      <c r="Y176" s="47">
        <v>330721355</v>
      </c>
      <c r="Z176" s="14" t="s">
        <v>451</v>
      </c>
      <c r="AA176" t="b">
        <f t="shared" si="2"/>
        <v>1</v>
      </c>
    </row>
    <row r="177" spans="1:27" ht="12.75">
      <c r="A177" t="s">
        <v>276</v>
      </c>
      <c r="B177" s="15" t="s">
        <v>277</v>
      </c>
      <c r="C177" s="47">
        <v>2633059800</v>
      </c>
      <c r="D177" s="47">
        <v>11901</v>
      </c>
      <c r="E177" s="47">
        <v>864680614</v>
      </c>
      <c r="F177" s="47">
        <v>44917222</v>
      </c>
      <c r="G177" s="47">
        <v>1552</v>
      </c>
      <c r="H177" s="47">
        <v>401</v>
      </c>
      <c r="I177" s="47">
        <v>67982681</v>
      </c>
      <c r="J177" s="47">
        <v>2106711</v>
      </c>
      <c r="K177" s="47">
        <v>32516462</v>
      </c>
      <c r="L177" s="47">
        <v>133839000</v>
      </c>
      <c r="M177" s="47">
        <v>7164500</v>
      </c>
      <c r="N177" s="47">
        <v>7803389</v>
      </c>
      <c r="O177" s="47">
        <v>26258886</v>
      </c>
      <c r="P177" s="47">
        <v>37262874</v>
      </c>
      <c r="Q177" s="47">
        <v>1224532339</v>
      </c>
      <c r="R177" s="47">
        <v>884545</v>
      </c>
      <c r="S177" s="47">
        <v>468482</v>
      </c>
      <c r="T177" s="47">
        <v>140960453</v>
      </c>
      <c r="U177" s="47">
        <v>110961337</v>
      </c>
      <c r="V177" s="47">
        <v>37199524</v>
      </c>
      <c r="W177" s="47">
        <v>15997068</v>
      </c>
      <c r="X177" s="47">
        <v>306471409</v>
      </c>
      <c r="Y177" s="47">
        <v>918060930</v>
      </c>
      <c r="Z177" s="14" t="s">
        <v>277</v>
      </c>
      <c r="AA177" t="b">
        <f t="shared" si="2"/>
        <v>1</v>
      </c>
    </row>
    <row r="178" spans="1:27" ht="12.75">
      <c r="A178" t="s">
        <v>220</v>
      </c>
      <c r="B178" s="15" t="s">
        <v>221</v>
      </c>
      <c r="C178" s="47">
        <v>1941197100</v>
      </c>
      <c r="D178" s="47">
        <v>9474</v>
      </c>
      <c r="E178" s="47">
        <v>609528825</v>
      </c>
      <c r="F178" s="47">
        <v>24063061</v>
      </c>
      <c r="G178" s="47">
        <v>777</v>
      </c>
      <c r="H178" s="47">
        <v>189</v>
      </c>
      <c r="I178" s="47">
        <v>52488599</v>
      </c>
      <c r="J178" s="47">
        <v>946168</v>
      </c>
      <c r="K178" s="47">
        <v>15410336</v>
      </c>
      <c r="L178" s="47">
        <v>103517600</v>
      </c>
      <c r="M178" s="47">
        <v>3498300</v>
      </c>
      <c r="N178" s="47">
        <v>5490790</v>
      </c>
      <c r="O178" s="47">
        <v>14618233</v>
      </c>
      <c r="P178" s="47">
        <v>20411249</v>
      </c>
      <c r="Q178" s="47">
        <v>849973161</v>
      </c>
      <c r="R178" s="47">
        <v>66163</v>
      </c>
      <c r="S178" s="47">
        <v>80402</v>
      </c>
      <c r="T178" s="47">
        <v>106982757</v>
      </c>
      <c r="U178" s="47">
        <v>81994089</v>
      </c>
      <c r="V178" s="47">
        <v>18706606</v>
      </c>
      <c r="W178" s="47">
        <v>15380843</v>
      </c>
      <c r="X178" s="47">
        <v>223210860</v>
      </c>
      <c r="Y178" s="47">
        <v>626762301</v>
      </c>
      <c r="Z178" s="14" t="s">
        <v>221</v>
      </c>
      <c r="AA178" t="b">
        <f t="shared" si="2"/>
        <v>1</v>
      </c>
    </row>
    <row r="179" spans="1:27" ht="12.75">
      <c r="A179" t="s">
        <v>168</v>
      </c>
      <c r="B179" s="15" t="s">
        <v>169</v>
      </c>
      <c r="C179" s="47">
        <v>4573860800</v>
      </c>
      <c r="D179" s="47">
        <v>20426</v>
      </c>
      <c r="E179" s="47">
        <v>1469561539</v>
      </c>
      <c r="F179" s="47">
        <v>65934899</v>
      </c>
      <c r="G179" s="47">
        <v>2367</v>
      </c>
      <c r="H179" s="47">
        <v>619</v>
      </c>
      <c r="I179" s="47">
        <v>91668610</v>
      </c>
      <c r="J179" s="47">
        <v>1600801</v>
      </c>
      <c r="K179" s="47">
        <v>34847986</v>
      </c>
      <c r="L179" s="47">
        <v>244386800</v>
      </c>
      <c r="M179" s="47">
        <v>5552800</v>
      </c>
      <c r="N179" s="47">
        <v>10804205</v>
      </c>
      <c r="O179" s="47">
        <v>35640579</v>
      </c>
      <c r="P179" s="47">
        <v>35215034</v>
      </c>
      <c r="Q179" s="47">
        <v>1995213253</v>
      </c>
      <c r="R179" s="47">
        <v>368901</v>
      </c>
      <c r="S179" s="47">
        <v>277844</v>
      </c>
      <c r="T179" s="47">
        <v>249871903</v>
      </c>
      <c r="U179" s="47">
        <v>194766737</v>
      </c>
      <c r="V179" s="47">
        <v>49798923</v>
      </c>
      <c r="W179" s="47">
        <v>34139656</v>
      </c>
      <c r="X179" s="47">
        <v>529223964</v>
      </c>
      <c r="Y179" s="47">
        <v>1465989289</v>
      </c>
      <c r="Z179" s="14" t="s">
        <v>169</v>
      </c>
      <c r="AA179" t="b">
        <f t="shared" si="2"/>
        <v>1</v>
      </c>
    </row>
    <row r="180" spans="1:27" ht="12.75">
      <c r="A180" t="s">
        <v>474</v>
      </c>
      <c r="B180" s="15" t="s">
        <v>475</v>
      </c>
      <c r="C180" s="47">
        <v>1761338500</v>
      </c>
      <c r="D180" s="47">
        <v>9026</v>
      </c>
      <c r="E180" s="47">
        <v>577183023</v>
      </c>
      <c r="F180" s="47">
        <v>12997860</v>
      </c>
      <c r="G180" s="47">
        <v>499</v>
      </c>
      <c r="H180" s="47">
        <v>110</v>
      </c>
      <c r="I180" s="47">
        <v>32826426</v>
      </c>
      <c r="J180" s="47">
        <v>885167</v>
      </c>
      <c r="K180" s="47">
        <v>11419586</v>
      </c>
      <c r="L180" s="47">
        <v>93968100</v>
      </c>
      <c r="M180" s="47">
        <v>3585500</v>
      </c>
      <c r="N180" s="47">
        <v>6499021</v>
      </c>
      <c r="O180" s="47">
        <v>15709132</v>
      </c>
      <c r="P180" s="47">
        <v>22307419</v>
      </c>
      <c r="Q180" s="47">
        <v>777381234</v>
      </c>
      <c r="R180" s="47">
        <v>18004</v>
      </c>
      <c r="S180" s="47">
        <v>17949</v>
      </c>
      <c r="T180" s="47">
        <v>97532872</v>
      </c>
      <c r="U180" s="47">
        <v>78969283</v>
      </c>
      <c r="V180" s="47">
        <v>16821925</v>
      </c>
      <c r="W180" s="47">
        <v>11300868</v>
      </c>
      <c r="X180" s="47">
        <v>204660901</v>
      </c>
      <c r="Y180" s="47">
        <v>572720333</v>
      </c>
      <c r="Z180" s="14" t="s">
        <v>475</v>
      </c>
      <c r="AA180" t="b">
        <f t="shared" si="2"/>
        <v>1</v>
      </c>
    </row>
    <row r="181" spans="1:27" ht="12.75">
      <c r="A181" t="s">
        <v>72</v>
      </c>
      <c r="B181" s="15" t="s">
        <v>73</v>
      </c>
      <c r="C181" s="47">
        <v>2024730200</v>
      </c>
      <c r="D181" s="47">
        <v>8825</v>
      </c>
      <c r="E181" s="47">
        <v>640816926</v>
      </c>
      <c r="F181" s="47">
        <v>27500902</v>
      </c>
      <c r="G181" s="47">
        <v>1259</v>
      </c>
      <c r="H181" s="47">
        <v>232</v>
      </c>
      <c r="I181" s="47">
        <v>24826154</v>
      </c>
      <c r="J181" s="47">
        <v>524278</v>
      </c>
      <c r="K181" s="47">
        <v>14204543</v>
      </c>
      <c r="L181" s="47">
        <v>99591800</v>
      </c>
      <c r="M181" s="47">
        <v>1320200</v>
      </c>
      <c r="N181" s="47">
        <v>5660752</v>
      </c>
      <c r="O181" s="47">
        <v>14033014</v>
      </c>
      <c r="P181" s="47">
        <v>7756029</v>
      </c>
      <c r="Q181" s="47">
        <v>836234598</v>
      </c>
      <c r="R181" s="47">
        <v>124757</v>
      </c>
      <c r="S181" s="47">
        <v>57356</v>
      </c>
      <c r="T181" s="47">
        <v>100889158</v>
      </c>
      <c r="U181" s="47">
        <v>75628799</v>
      </c>
      <c r="V181" s="47">
        <v>23438461</v>
      </c>
      <c r="W181" s="47">
        <v>9444035</v>
      </c>
      <c r="X181" s="47">
        <v>209582566</v>
      </c>
      <c r="Y181" s="47">
        <v>626652032</v>
      </c>
      <c r="Z181" s="14" t="s">
        <v>73</v>
      </c>
      <c r="AA181" t="b">
        <f t="shared" si="2"/>
        <v>1</v>
      </c>
    </row>
    <row r="182" spans="1:27" ht="12.75">
      <c r="A182" t="s">
        <v>562</v>
      </c>
      <c r="B182" s="15" t="s">
        <v>563</v>
      </c>
      <c r="C182" s="47">
        <v>932533400</v>
      </c>
      <c r="D182" s="47">
        <v>5178</v>
      </c>
      <c r="E182" s="47">
        <v>306594764</v>
      </c>
      <c r="F182" s="47">
        <v>4320976</v>
      </c>
      <c r="G182" s="47">
        <v>267</v>
      </c>
      <c r="H182" s="47">
        <v>25</v>
      </c>
      <c r="I182" s="47">
        <v>13079129</v>
      </c>
      <c r="J182" s="47">
        <v>376732</v>
      </c>
      <c r="K182" s="47">
        <v>3504450</v>
      </c>
      <c r="L182" s="47">
        <v>45867400</v>
      </c>
      <c r="M182" s="47">
        <v>1771000</v>
      </c>
      <c r="N182" s="47">
        <v>4602861</v>
      </c>
      <c r="O182" s="47">
        <v>10235849</v>
      </c>
      <c r="P182" s="47">
        <v>12007705</v>
      </c>
      <c r="Q182" s="47">
        <v>402360866</v>
      </c>
      <c r="R182" s="47">
        <v>0</v>
      </c>
      <c r="S182" s="47">
        <v>0</v>
      </c>
      <c r="T182" s="47">
        <v>47605795</v>
      </c>
      <c r="U182" s="47">
        <v>37061081</v>
      </c>
      <c r="V182" s="47">
        <v>6645732</v>
      </c>
      <c r="W182" s="47">
        <v>3699091</v>
      </c>
      <c r="X182" s="47">
        <v>95011699</v>
      </c>
      <c r="Y182" s="47">
        <v>307349167</v>
      </c>
      <c r="Z182" s="14" t="s">
        <v>563</v>
      </c>
      <c r="AA182" t="b">
        <f t="shared" si="2"/>
        <v>1</v>
      </c>
    </row>
    <row r="183" spans="1:27" ht="12.75">
      <c r="A183" t="s">
        <v>268</v>
      </c>
      <c r="B183" s="15" t="s">
        <v>269</v>
      </c>
      <c r="C183" s="47">
        <v>6432850900</v>
      </c>
      <c r="D183" s="47">
        <v>24309</v>
      </c>
      <c r="E183" s="47">
        <v>1990163319</v>
      </c>
      <c r="F183" s="47">
        <v>196234324</v>
      </c>
      <c r="G183" s="47">
        <v>4926</v>
      </c>
      <c r="H183" s="47">
        <v>1812</v>
      </c>
      <c r="I183" s="47">
        <v>166681255</v>
      </c>
      <c r="J183" s="47">
        <v>2789847</v>
      </c>
      <c r="K183" s="47">
        <v>47199014</v>
      </c>
      <c r="L183" s="47">
        <v>333163600</v>
      </c>
      <c r="M183" s="47">
        <v>8996300</v>
      </c>
      <c r="N183" s="47">
        <v>10238363</v>
      </c>
      <c r="O183" s="47">
        <v>44140416</v>
      </c>
      <c r="P183" s="47">
        <v>59207060</v>
      </c>
      <c r="Q183" s="47">
        <v>2858813498</v>
      </c>
      <c r="R183" s="47">
        <v>383209</v>
      </c>
      <c r="S183" s="47">
        <v>345522</v>
      </c>
      <c r="T183" s="47">
        <v>342070859</v>
      </c>
      <c r="U183" s="47">
        <v>248552033</v>
      </c>
      <c r="V183" s="47">
        <v>83470503</v>
      </c>
      <c r="W183" s="47">
        <v>54700051</v>
      </c>
      <c r="X183" s="47">
        <v>729522177</v>
      </c>
      <c r="Y183" s="47">
        <v>2129291321</v>
      </c>
      <c r="Z183" s="14" t="s">
        <v>269</v>
      </c>
      <c r="AA183" t="b">
        <f t="shared" si="2"/>
        <v>1</v>
      </c>
    </row>
    <row r="184" spans="1:27" ht="12.75">
      <c r="A184" t="s">
        <v>222</v>
      </c>
      <c r="B184" s="15" t="s">
        <v>223</v>
      </c>
      <c r="C184" s="47">
        <v>1035383800</v>
      </c>
      <c r="D184" s="47">
        <v>5032</v>
      </c>
      <c r="E184" s="47">
        <v>320376461</v>
      </c>
      <c r="F184" s="47">
        <v>16203155</v>
      </c>
      <c r="G184" s="47">
        <v>530</v>
      </c>
      <c r="H184" s="47">
        <v>133</v>
      </c>
      <c r="I184" s="47">
        <v>17313666</v>
      </c>
      <c r="J184" s="47">
        <v>307761</v>
      </c>
      <c r="K184" s="47">
        <v>7483487</v>
      </c>
      <c r="L184" s="47">
        <v>53166300</v>
      </c>
      <c r="M184" s="47">
        <v>1656500</v>
      </c>
      <c r="N184" s="47">
        <v>3298351</v>
      </c>
      <c r="O184" s="47">
        <v>8127049</v>
      </c>
      <c r="P184" s="47">
        <v>9094233</v>
      </c>
      <c r="Q184" s="47">
        <v>437026963</v>
      </c>
      <c r="R184" s="47">
        <v>38686</v>
      </c>
      <c r="S184" s="47">
        <v>31882</v>
      </c>
      <c r="T184" s="47">
        <v>54794630</v>
      </c>
      <c r="U184" s="47">
        <v>40349831</v>
      </c>
      <c r="V184" s="47">
        <v>10640598</v>
      </c>
      <c r="W184" s="47">
        <v>5657869</v>
      </c>
      <c r="X184" s="47">
        <v>111513496</v>
      </c>
      <c r="Y184" s="47">
        <v>325513467</v>
      </c>
      <c r="Z184" s="14" t="s">
        <v>223</v>
      </c>
      <c r="AA184" t="b">
        <f t="shared" si="2"/>
        <v>1</v>
      </c>
    </row>
    <row r="185" spans="1:27" ht="12.75">
      <c r="A185" t="s">
        <v>570</v>
      </c>
      <c r="B185" s="15" t="s">
        <v>571</v>
      </c>
      <c r="C185" s="47">
        <v>7002853400</v>
      </c>
      <c r="D185" s="47">
        <v>31453</v>
      </c>
      <c r="E185" s="47">
        <v>2270984894</v>
      </c>
      <c r="F185" s="47">
        <v>89807938</v>
      </c>
      <c r="G185" s="47">
        <v>3629</v>
      </c>
      <c r="H185" s="47">
        <v>762</v>
      </c>
      <c r="I185" s="47">
        <v>102038016</v>
      </c>
      <c r="J185" s="47">
        <v>3241628</v>
      </c>
      <c r="K185" s="47">
        <v>51595366</v>
      </c>
      <c r="L185" s="47">
        <v>375785600</v>
      </c>
      <c r="M185" s="47">
        <v>7158200</v>
      </c>
      <c r="N185" s="47">
        <v>22226050</v>
      </c>
      <c r="O185" s="47">
        <v>55271577</v>
      </c>
      <c r="P185" s="47">
        <v>45139742</v>
      </c>
      <c r="Q185" s="47">
        <v>3023249011</v>
      </c>
      <c r="R185" s="47">
        <v>186110</v>
      </c>
      <c r="S185" s="47">
        <v>148000</v>
      </c>
      <c r="T185" s="47">
        <v>382818769</v>
      </c>
      <c r="U185" s="47">
        <v>293337095</v>
      </c>
      <c r="V185" s="47">
        <v>71588001</v>
      </c>
      <c r="W185" s="47">
        <v>34536504</v>
      </c>
      <c r="X185" s="47">
        <v>782614479</v>
      </c>
      <c r="Y185" s="47">
        <v>2240634532</v>
      </c>
      <c r="Z185" s="14" t="s">
        <v>571</v>
      </c>
      <c r="AA185" t="b">
        <f t="shared" si="2"/>
        <v>1</v>
      </c>
    </row>
    <row r="186" spans="1:27" ht="12.75">
      <c r="A186" t="s">
        <v>504</v>
      </c>
      <c r="B186" s="15" t="s">
        <v>505</v>
      </c>
      <c r="C186" s="47">
        <v>838931100</v>
      </c>
      <c r="D186" s="47">
        <v>4497</v>
      </c>
      <c r="E186" s="47">
        <v>286658512</v>
      </c>
      <c r="F186" s="47">
        <v>5763730</v>
      </c>
      <c r="G186" s="47">
        <v>312</v>
      </c>
      <c r="H186" s="47">
        <v>55</v>
      </c>
      <c r="I186" s="47">
        <v>13617500</v>
      </c>
      <c r="J186" s="47">
        <v>556849</v>
      </c>
      <c r="K186" s="47">
        <v>2904954</v>
      </c>
      <c r="L186" s="47">
        <v>42097300</v>
      </c>
      <c r="M186" s="47">
        <v>2173000</v>
      </c>
      <c r="N186" s="47">
        <v>4356951</v>
      </c>
      <c r="O186" s="47">
        <v>8092914</v>
      </c>
      <c r="P186" s="47">
        <v>12907922</v>
      </c>
      <c r="Q186" s="47">
        <v>379129632</v>
      </c>
      <c r="R186" s="47">
        <v>0</v>
      </c>
      <c r="S186" s="47">
        <v>27002</v>
      </c>
      <c r="T186" s="47">
        <v>44252522</v>
      </c>
      <c r="U186" s="47">
        <v>35712352</v>
      </c>
      <c r="V186" s="47">
        <v>7323665</v>
      </c>
      <c r="W186" s="47">
        <v>3473687</v>
      </c>
      <c r="X186" s="47">
        <v>90789228</v>
      </c>
      <c r="Y186" s="47">
        <v>288340404</v>
      </c>
      <c r="Z186" s="14" t="s">
        <v>505</v>
      </c>
      <c r="AA186" t="b">
        <f t="shared" si="2"/>
        <v>1</v>
      </c>
    </row>
    <row r="187" spans="1:27" ht="12.75">
      <c r="A187" t="s">
        <v>526</v>
      </c>
      <c r="B187" s="15" t="s">
        <v>527</v>
      </c>
      <c r="C187" s="47">
        <v>1048572900</v>
      </c>
      <c r="D187" s="47">
        <v>5348</v>
      </c>
      <c r="E187" s="47">
        <v>344975164</v>
      </c>
      <c r="F187" s="47">
        <v>8615539</v>
      </c>
      <c r="G187" s="47">
        <v>324</v>
      </c>
      <c r="H187" s="47">
        <v>71</v>
      </c>
      <c r="I187" s="47">
        <v>19472371</v>
      </c>
      <c r="J187" s="47">
        <v>593811</v>
      </c>
      <c r="K187" s="47">
        <v>5976744</v>
      </c>
      <c r="L187" s="47">
        <v>55422000</v>
      </c>
      <c r="M187" s="47">
        <v>2509100</v>
      </c>
      <c r="N187" s="47">
        <v>3766343</v>
      </c>
      <c r="O187" s="47">
        <v>9706578</v>
      </c>
      <c r="P187" s="47">
        <v>13270433</v>
      </c>
      <c r="Q187" s="47">
        <v>464308083</v>
      </c>
      <c r="R187" s="47">
        <v>9072</v>
      </c>
      <c r="S187" s="47">
        <v>6635</v>
      </c>
      <c r="T187" s="47">
        <v>57911574</v>
      </c>
      <c r="U187" s="47">
        <v>46222683</v>
      </c>
      <c r="V187" s="47">
        <v>9719032</v>
      </c>
      <c r="W187" s="47">
        <v>4891147</v>
      </c>
      <c r="X187" s="47">
        <v>118760143</v>
      </c>
      <c r="Y187" s="47">
        <v>345547940</v>
      </c>
      <c r="Z187" s="14" t="s">
        <v>527</v>
      </c>
      <c r="AA187" t="b">
        <f t="shared" si="2"/>
        <v>1</v>
      </c>
    </row>
    <row r="188" spans="1:27" ht="12.75">
      <c r="A188" t="s">
        <v>182</v>
      </c>
      <c r="B188" s="15" t="s">
        <v>183</v>
      </c>
      <c r="C188" s="47">
        <v>4490667000</v>
      </c>
      <c r="D188" s="47">
        <v>21555</v>
      </c>
      <c r="E188" s="47">
        <v>1470646263</v>
      </c>
      <c r="F188" s="47">
        <v>54690543</v>
      </c>
      <c r="G188" s="47">
        <v>1987</v>
      </c>
      <c r="H188" s="47">
        <v>490</v>
      </c>
      <c r="I188" s="47">
        <v>82150238</v>
      </c>
      <c r="J188" s="47">
        <v>2569862</v>
      </c>
      <c r="K188" s="47">
        <v>43941477</v>
      </c>
      <c r="L188" s="47">
        <v>236381100</v>
      </c>
      <c r="M188" s="47">
        <v>6464800</v>
      </c>
      <c r="N188" s="47">
        <v>14033382</v>
      </c>
      <c r="O188" s="47">
        <v>40860225</v>
      </c>
      <c r="P188" s="47">
        <v>35961261</v>
      </c>
      <c r="Q188" s="47">
        <v>1987699151</v>
      </c>
      <c r="R188" s="47">
        <v>468068</v>
      </c>
      <c r="S188" s="47">
        <v>270274</v>
      </c>
      <c r="T188" s="47">
        <v>242779740</v>
      </c>
      <c r="U188" s="47">
        <v>189443835</v>
      </c>
      <c r="V188" s="47">
        <v>59556552</v>
      </c>
      <c r="W188" s="47">
        <v>27351597</v>
      </c>
      <c r="X188" s="47">
        <v>519870066</v>
      </c>
      <c r="Y188" s="47">
        <v>1467829085</v>
      </c>
      <c r="Z188" s="14" t="s">
        <v>183</v>
      </c>
      <c r="AA188" t="b">
        <f t="shared" si="2"/>
        <v>1</v>
      </c>
    </row>
    <row r="189" spans="1:27" ht="12.75">
      <c r="A189" t="s">
        <v>448</v>
      </c>
      <c r="B189" s="15" t="s">
        <v>449</v>
      </c>
      <c r="C189" s="47">
        <v>1655504500</v>
      </c>
      <c r="D189" s="47">
        <v>8629</v>
      </c>
      <c r="E189" s="47">
        <v>545442999</v>
      </c>
      <c r="F189" s="47">
        <v>15828880</v>
      </c>
      <c r="G189" s="47">
        <v>582</v>
      </c>
      <c r="H189" s="47">
        <v>129</v>
      </c>
      <c r="I189" s="47">
        <v>36569471</v>
      </c>
      <c r="J189" s="47">
        <v>1604014</v>
      </c>
      <c r="K189" s="47">
        <v>15986036</v>
      </c>
      <c r="L189" s="47">
        <v>81624400</v>
      </c>
      <c r="M189" s="47">
        <v>3041200</v>
      </c>
      <c r="N189" s="47">
        <v>6644801</v>
      </c>
      <c r="O189" s="47">
        <v>18227480</v>
      </c>
      <c r="P189" s="47">
        <v>18512961</v>
      </c>
      <c r="Q189" s="47">
        <v>743482242</v>
      </c>
      <c r="R189" s="47">
        <v>225288</v>
      </c>
      <c r="S189" s="47">
        <v>41171</v>
      </c>
      <c r="T189" s="47">
        <v>84633907</v>
      </c>
      <c r="U189" s="47">
        <v>68766687</v>
      </c>
      <c r="V189" s="47">
        <v>15275194</v>
      </c>
      <c r="W189" s="47">
        <v>13677673</v>
      </c>
      <c r="X189" s="47">
        <v>182619920</v>
      </c>
      <c r="Y189" s="47">
        <v>560862322</v>
      </c>
      <c r="Z189" s="14" t="s">
        <v>449</v>
      </c>
      <c r="AA189" t="b">
        <f t="shared" si="2"/>
        <v>1</v>
      </c>
    </row>
    <row r="190" spans="1:27" ht="12.75">
      <c r="A190" t="s">
        <v>433</v>
      </c>
      <c r="B190" s="15" t="s">
        <v>434</v>
      </c>
      <c r="C190" s="47">
        <v>3373236000</v>
      </c>
      <c r="D190" s="47">
        <v>16318</v>
      </c>
      <c r="E190" s="47">
        <v>1102677018</v>
      </c>
      <c r="F190" s="47">
        <v>38743677</v>
      </c>
      <c r="G190" s="47">
        <v>1481</v>
      </c>
      <c r="H190" s="47">
        <v>346</v>
      </c>
      <c r="I190" s="47">
        <v>79742102</v>
      </c>
      <c r="J190" s="47">
        <v>1625054</v>
      </c>
      <c r="K190" s="47">
        <v>30235504</v>
      </c>
      <c r="L190" s="47">
        <v>178647500</v>
      </c>
      <c r="M190" s="47">
        <v>8339300</v>
      </c>
      <c r="N190" s="47">
        <v>8631027</v>
      </c>
      <c r="O190" s="47">
        <v>31000340</v>
      </c>
      <c r="P190" s="47">
        <v>42477825</v>
      </c>
      <c r="Q190" s="47">
        <v>1522119347</v>
      </c>
      <c r="R190" s="47">
        <v>275087</v>
      </c>
      <c r="S190" s="47">
        <v>45342</v>
      </c>
      <c r="T190" s="47">
        <v>186918098</v>
      </c>
      <c r="U190" s="47">
        <v>148137162</v>
      </c>
      <c r="V190" s="47">
        <v>35712820</v>
      </c>
      <c r="W190" s="47">
        <v>20938289</v>
      </c>
      <c r="X190" s="47">
        <v>392026798</v>
      </c>
      <c r="Y190" s="47">
        <v>1130092549</v>
      </c>
      <c r="Z190" s="14" t="s">
        <v>434</v>
      </c>
      <c r="AA190" t="b">
        <f t="shared" si="2"/>
        <v>1</v>
      </c>
    </row>
    <row r="191" spans="1:27" ht="12.75">
      <c r="A191" t="s">
        <v>16</v>
      </c>
      <c r="B191" s="15" t="s">
        <v>17</v>
      </c>
      <c r="C191" s="47">
        <v>2919961300</v>
      </c>
      <c r="D191" s="47">
        <v>10473</v>
      </c>
      <c r="E191" s="47">
        <v>934123079</v>
      </c>
      <c r="F191" s="47">
        <v>92536540</v>
      </c>
      <c r="G191" s="47">
        <v>2414</v>
      </c>
      <c r="H191" s="47">
        <v>878</v>
      </c>
      <c r="I191" s="47">
        <v>50146804</v>
      </c>
      <c r="J191" s="47">
        <v>1582214</v>
      </c>
      <c r="K191" s="47">
        <v>19879931</v>
      </c>
      <c r="L191" s="47">
        <v>150100800</v>
      </c>
      <c r="M191" s="47">
        <v>4632700</v>
      </c>
      <c r="N191" s="47">
        <v>3491768</v>
      </c>
      <c r="O191" s="47">
        <v>18090715</v>
      </c>
      <c r="P191" s="47">
        <v>29028767</v>
      </c>
      <c r="Q191" s="47">
        <v>1303613318</v>
      </c>
      <c r="R191" s="47">
        <v>122629</v>
      </c>
      <c r="S191" s="47">
        <v>27256</v>
      </c>
      <c r="T191" s="47">
        <v>154689613</v>
      </c>
      <c r="U191" s="47">
        <v>115923918</v>
      </c>
      <c r="V191" s="47">
        <v>46436422</v>
      </c>
      <c r="W191" s="47">
        <v>16303679</v>
      </c>
      <c r="X191" s="47">
        <v>333503517</v>
      </c>
      <c r="Y191" s="47">
        <v>970109801</v>
      </c>
      <c r="Z191" s="14" t="s">
        <v>17</v>
      </c>
      <c r="AA191" t="b">
        <f t="shared" si="2"/>
        <v>1</v>
      </c>
    </row>
    <row r="192" spans="1:27" ht="12.75">
      <c r="A192" t="s">
        <v>482</v>
      </c>
      <c r="B192" s="15" t="s">
        <v>483</v>
      </c>
      <c r="C192" s="47">
        <v>6240277700</v>
      </c>
      <c r="D192" s="47">
        <v>28029</v>
      </c>
      <c r="E192" s="47">
        <v>2029310376</v>
      </c>
      <c r="F192" s="47">
        <v>97940337</v>
      </c>
      <c r="G192" s="47">
        <v>2858</v>
      </c>
      <c r="H192" s="47">
        <v>739</v>
      </c>
      <c r="I192" s="47">
        <v>87163651</v>
      </c>
      <c r="J192" s="47">
        <v>3251266</v>
      </c>
      <c r="K192" s="47">
        <v>46086269</v>
      </c>
      <c r="L192" s="47">
        <v>324937100</v>
      </c>
      <c r="M192" s="47">
        <v>7116200</v>
      </c>
      <c r="N192" s="47">
        <v>15037379</v>
      </c>
      <c r="O192" s="47">
        <v>53364777</v>
      </c>
      <c r="P192" s="47">
        <v>43473233</v>
      </c>
      <c r="Q192" s="47">
        <v>2707680588</v>
      </c>
      <c r="R192" s="47">
        <v>259053</v>
      </c>
      <c r="S192" s="47">
        <v>146253</v>
      </c>
      <c r="T192" s="47">
        <v>331931295</v>
      </c>
      <c r="U192" s="47">
        <v>257955406</v>
      </c>
      <c r="V192" s="47">
        <v>67048815</v>
      </c>
      <c r="W192" s="47">
        <v>34750391</v>
      </c>
      <c r="X192" s="47">
        <v>692091213</v>
      </c>
      <c r="Y192" s="47">
        <v>2015589375</v>
      </c>
      <c r="Z192" s="14" t="s">
        <v>483</v>
      </c>
      <c r="AA192" t="b">
        <f t="shared" si="2"/>
        <v>1</v>
      </c>
    </row>
    <row r="193" spans="1:27" ht="12.75">
      <c r="A193" t="s">
        <v>48</v>
      </c>
      <c r="B193" s="15" t="s">
        <v>49</v>
      </c>
      <c r="C193" s="47">
        <v>6955887800</v>
      </c>
      <c r="D193" s="47">
        <v>27457</v>
      </c>
      <c r="E193" s="47">
        <v>2239423911</v>
      </c>
      <c r="F193" s="47">
        <v>209341517</v>
      </c>
      <c r="G193" s="47">
        <v>4741</v>
      </c>
      <c r="H193" s="47">
        <v>1645</v>
      </c>
      <c r="I193" s="47">
        <v>170009966</v>
      </c>
      <c r="J193" s="47">
        <v>3120753</v>
      </c>
      <c r="K193" s="47">
        <v>37760862</v>
      </c>
      <c r="L193" s="47">
        <v>361063900</v>
      </c>
      <c r="M193" s="47">
        <v>11310000</v>
      </c>
      <c r="N193" s="47">
        <v>9588135</v>
      </c>
      <c r="O193" s="47">
        <v>46365470</v>
      </c>
      <c r="P193" s="47">
        <v>66986451</v>
      </c>
      <c r="Q193" s="47">
        <v>3154970965</v>
      </c>
      <c r="R193" s="47">
        <v>534257</v>
      </c>
      <c r="S193" s="47">
        <v>111722</v>
      </c>
      <c r="T193" s="47">
        <v>372244688</v>
      </c>
      <c r="U193" s="47">
        <v>284677045</v>
      </c>
      <c r="V193" s="47">
        <v>97354173</v>
      </c>
      <c r="W193" s="47">
        <v>36136151</v>
      </c>
      <c r="X193" s="47">
        <v>791058036</v>
      </c>
      <c r="Y193" s="47">
        <v>2363912929</v>
      </c>
      <c r="Z193" s="14" t="s">
        <v>49</v>
      </c>
      <c r="AA193" t="b">
        <f t="shared" si="2"/>
        <v>1</v>
      </c>
    </row>
    <row r="194" spans="1:27" ht="12.75">
      <c r="A194" t="s">
        <v>248</v>
      </c>
      <c r="B194" s="15" t="s">
        <v>249</v>
      </c>
      <c r="C194" s="47">
        <v>3054468600</v>
      </c>
      <c r="D194" s="47">
        <v>15198</v>
      </c>
      <c r="E194" s="47">
        <v>942533009</v>
      </c>
      <c r="F194" s="47">
        <v>48096618</v>
      </c>
      <c r="G194" s="47">
        <v>1392</v>
      </c>
      <c r="H194" s="47">
        <v>401</v>
      </c>
      <c r="I194" s="47">
        <v>120068076</v>
      </c>
      <c r="J194" s="47">
        <v>2754820</v>
      </c>
      <c r="K194" s="47">
        <v>35431444</v>
      </c>
      <c r="L194" s="47">
        <v>136389200</v>
      </c>
      <c r="M194" s="47">
        <v>10141400</v>
      </c>
      <c r="N194" s="47">
        <v>14092073</v>
      </c>
      <c r="O194" s="47">
        <v>30861290</v>
      </c>
      <c r="P194" s="47">
        <v>55295568</v>
      </c>
      <c r="Q194" s="47">
        <v>1395663498</v>
      </c>
      <c r="R194" s="47">
        <v>900971</v>
      </c>
      <c r="S194" s="47">
        <v>383444</v>
      </c>
      <c r="T194" s="47">
        <v>146479739</v>
      </c>
      <c r="U194" s="47">
        <v>113659216</v>
      </c>
      <c r="V194" s="47">
        <v>36867439</v>
      </c>
      <c r="W194" s="47">
        <v>26807781</v>
      </c>
      <c r="X194" s="47">
        <v>325098590</v>
      </c>
      <c r="Y194" s="47">
        <v>1070564908</v>
      </c>
      <c r="Z194" s="14" t="s">
        <v>249</v>
      </c>
      <c r="AA194" t="b">
        <f t="shared" si="2"/>
        <v>1</v>
      </c>
    </row>
    <row r="195" spans="1:27" ht="12.75">
      <c r="A195" t="s">
        <v>210</v>
      </c>
      <c r="B195" s="15" t="s">
        <v>211</v>
      </c>
      <c r="C195" s="47">
        <v>2735994800</v>
      </c>
      <c r="D195" s="47">
        <v>13445</v>
      </c>
      <c r="E195" s="47">
        <v>842435151</v>
      </c>
      <c r="F195" s="47">
        <v>31270195</v>
      </c>
      <c r="G195" s="47">
        <v>1207</v>
      </c>
      <c r="H195" s="47">
        <v>264</v>
      </c>
      <c r="I195" s="47">
        <v>73086402</v>
      </c>
      <c r="J195" s="47">
        <v>2315692</v>
      </c>
      <c r="K195" s="47">
        <v>29970692</v>
      </c>
      <c r="L195" s="47">
        <v>146501200</v>
      </c>
      <c r="M195" s="47">
        <v>10770400</v>
      </c>
      <c r="N195" s="47">
        <v>11812805</v>
      </c>
      <c r="O195" s="47">
        <v>22692787</v>
      </c>
      <c r="P195" s="47">
        <v>55967499</v>
      </c>
      <c r="Q195" s="47">
        <v>1226822823</v>
      </c>
      <c r="R195" s="47">
        <v>431249</v>
      </c>
      <c r="S195" s="47">
        <v>161556</v>
      </c>
      <c r="T195" s="47">
        <v>157205153</v>
      </c>
      <c r="U195" s="47">
        <v>116854919</v>
      </c>
      <c r="V195" s="47">
        <v>43878386</v>
      </c>
      <c r="W195" s="47">
        <v>13656699</v>
      </c>
      <c r="X195" s="47">
        <v>332187962</v>
      </c>
      <c r="Y195" s="47">
        <v>894634861</v>
      </c>
      <c r="Z195" s="14" t="s">
        <v>211</v>
      </c>
      <c r="AA195" t="b">
        <f t="shared" si="2"/>
        <v>1</v>
      </c>
    </row>
    <row r="196" spans="1:27" ht="12.75">
      <c r="A196" t="s">
        <v>354</v>
      </c>
      <c r="B196" s="15" t="s">
        <v>355</v>
      </c>
      <c r="C196" s="47">
        <v>3008465300</v>
      </c>
      <c r="D196" s="47">
        <v>14098</v>
      </c>
      <c r="E196" s="47">
        <v>946045315</v>
      </c>
      <c r="F196" s="47">
        <v>38130441</v>
      </c>
      <c r="G196" s="47">
        <v>1367</v>
      </c>
      <c r="H196" s="47">
        <v>338</v>
      </c>
      <c r="I196" s="47">
        <v>68924145</v>
      </c>
      <c r="J196" s="47">
        <v>1587173</v>
      </c>
      <c r="K196" s="47">
        <v>24153737</v>
      </c>
      <c r="L196" s="47">
        <v>162831000</v>
      </c>
      <c r="M196" s="47">
        <v>5039800</v>
      </c>
      <c r="N196" s="47">
        <v>11403907</v>
      </c>
      <c r="O196" s="47">
        <v>27040605</v>
      </c>
      <c r="P196" s="47">
        <v>25699615</v>
      </c>
      <c r="Q196" s="47">
        <v>1310855738</v>
      </c>
      <c r="R196" s="47">
        <v>243066</v>
      </c>
      <c r="S196" s="47">
        <v>95583</v>
      </c>
      <c r="T196" s="47">
        <v>167818338</v>
      </c>
      <c r="U196" s="47">
        <v>128402616</v>
      </c>
      <c r="V196" s="47">
        <v>29298512</v>
      </c>
      <c r="W196" s="47">
        <v>22579016</v>
      </c>
      <c r="X196" s="47">
        <v>348437131</v>
      </c>
      <c r="Y196" s="47">
        <v>962418607</v>
      </c>
      <c r="Z196" s="14" t="s">
        <v>355</v>
      </c>
      <c r="AA196" t="b">
        <f t="shared" si="2"/>
        <v>1</v>
      </c>
    </row>
    <row r="197" spans="1:27" ht="12.75">
      <c r="A197" t="s">
        <v>548</v>
      </c>
      <c r="B197" s="15" t="s">
        <v>549</v>
      </c>
      <c r="C197" s="47">
        <v>11906615000</v>
      </c>
      <c r="D197" s="47">
        <v>55288</v>
      </c>
      <c r="E197" s="47">
        <v>3917224475</v>
      </c>
      <c r="F197" s="47">
        <v>139640255</v>
      </c>
      <c r="G197" s="47">
        <v>5551</v>
      </c>
      <c r="H197" s="47">
        <v>1269</v>
      </c>
      <c r="I197" s="47">
        <v>221282174</v>
      </c>
      <c r="J197" s="47">
        <v>4687129</v>
      </c>
      <c r="K197" s="47">
        <v>73515569</v>
      </c>
      <c r="L197" s="47">
        <v>640527200</v>
      </c>
      <c r="M197" s="47">
        <v>8818500</v>
      </c>
      <c r="N197" s="47">
        <v>34264773</v>
      </c>
      <c r="O197" s="47">
        <v>106666017</v>
      </c>
      <c r="P197" s="47">
        <v>64316695</v>
      </c>
      <c r="Q197" s="47">
        <v>5210942787</v>
      </c>
      <c r="R197" s="47">
        <v>410993</v>
      </c>
      <c r="S197" s="47">
        <v>96103</v>
      </c>
      <c r="T197" s="47">
        <v>649212660</v>
      </c>
      <c r="U197" s="47">
        <v>508917189</v>
      </c>
      <c r="V197" s="47">
        <v>96356050</v>
      </c>
      <c r="W197" s="47">
        <v>72324696</v>
      </c>
      <c r="X197" s="47">
        <v>1327317691</v>
      </c>
      <c r="Y197" s="47">
        <v>3883625096</v>
      </c>
      <c r="Z197" s="14" t="s">
        <v>549</v>
      </c>
      <c r="AA197" t="b">
        <f t="shared" si="2"/>
        <v>1</v>
      </c>
    </row>
    <row r="198" spans="1:27" ht="12.75">
      <c r="A198" t="s">
        <v>420</v>
      </c>
      <c r="B198" s="15" t="s">
        <v>421</v>
      </c>
      <c r="C198" s="47">
        <v>722479700</v>
      </c>
      <c r="D198" s="47">
        <v>3551</v>
      </c>
      <c r="E198" s="47">
        <v>237620727</v>
      </c>
      <c r="F198" s="47">
        <v>7651718</v>
      </c>
      <c r="G198" s="47">
        <v>271</v>
      </c>
      <c r="H198" s="47">
        <v>51</v>
      </c>
      <c r="I198" s="47">
        <v>12220697</v>
      </c>
      <c r="J198" s="47">
        <v>237744</v>
      </c>
      <c r="K198" s="47">
        <v>4360433</v>
      </c>
      <c r="L198" s="47">
        <v>36227900</v>
      </c>
      <c r="M198" s="47">
        <v>1579500</v>
      </c>
      <c r="N198" s="47">
        <v>1946436</v>
      </c>
      <c r="O198" s="47">
        <v>6897623</v>
      </c>
      <c r="P198" s="47">
        <v>7866157</v>
      </c>
      <c r="Q198" s="47">
        <v>316608935</v>
      </c>
      <c r="R198" s="47">
        <v>13651</v>
      </c>
      <c r="S198" s="47">
        <v>25684</v>
      </c>
      <c r="T198" s="47">
        <v>37795601</v>
      </c>
      <c r="U198" s="47">
        <v>29715398</v>
      </c>
      <c r="V198" s="47">
        <v>7393251</v>
      </c>
      <c r="W198" s="47">
        <v>2984746</v>
      </c>
      <c r="X198" s="47">
        <v>77928331</v>
      </c>
      <c r="Y198" s="47">
        <v>238680604</v>
      </c>
      <c r="Z198" s="14" t="s">
        <v>421</v>
      </c>
      <c r="AA198" t="b">
        <f t="shared" si="2"/>
        <v>1</v>
      </c>
    </row>
    <row r="199" spans="1:27" ht="12.75">
      <c r="A199" t="s">
        <v>208</v>
      </c>
      <c r="B199" s="15" t="s">
        <v>209</v>
      </c>
      <c r="C199" s="47">
        <v>2280375200</v>
      </c>
      <c r="D199" s="47">
        <v>10582</v>
      </c>
      <c r="E199" s="47">
        <v>695496146</v>
      </c>
      <c r="F199" s="47">
        <v>37369222</v>
      </c>
      <c r="G199" s="47">
        <v>1147</v>
      </c>
      <c r="H199" s="47">
        <v>308</v>
      </c>
      <c r="I199" s="47">
        <v>81069891</v>
      </c>
      <c r="J199" s="47">
        <v>1413565</v>
      </c>
      <c r="K199" s="47">
        <v>25775156</v>
      </c>
      <c r="L199" s="47">
        <v>123128700</v>
      </c>
      <c r="M199" s="47">
        <v>6126000</v>
      </c>
      <c r="N199" s="47">
        <v>9489960</v>
      </c>
      <c r="O199" s="47">
        <v>20645495</v>
      </c>
      <c r="P199" s="47">
        <v>33810695</v>
      </c>
      <c r="Q199" s="47">
        <v>1034324830</v>
      </c>
      <c r="R199" s="47">
        <v>438749</v>
      </c>
      <c r="S199" s="47">
        <v>187017</v>
      </c>
      <c r="T199" s="47">
        <v>129217081</v>
      </c>
      <c r="U199" s="47">
        <v>94095537</v>
      </c>
      <c r="V199" s="47">
        <v>38180800</v>
      </c>
      <c r="W199" s="47">
        <v>13492359</v>
      </c>
      <c r="X199" s="47">
        <v>275611543</v>
      </c>
      <c r="Y199" s="47">
        <v>758713287</v>
      </c>
      <c r="Z199" s="14" t="s">
        <v>209</v>
      </c>
      <c r="AA199" t="b">
        <f t="shared" si="2"/>
        <v>1</v>
      </c>
    </row>
    <row r="200" spans="1:27" ht="12.75">
      <c r="A200" t="s">
        <v>356</v>
      </c>
      <c r="B200" s="15" t="s">
        <v>357</v>
      </c>
      <c r="C200" s="47">
        <v>8622167600</v>
      </c>
      <c r="D200" s="47">
        <v>38541</v>
      </c>
      <c r="E200" s="47">
        <v>2710735146</v>
      </c>
      <c r="F200" s="47">
        <v>126557413</v>
      </c>
      <c r="G200" s="47">
        <v>4508</v>
      </c>
      <c r="H200" s="47">
        <v>1146</v>
      </c>
      <c r="I200" s="47">
        <v>166771189</v>
      </c>
      <c r="J200" s="47">
        <v>3046570</v>
      </c>
      <c r="K200" s="47">
        <v>59562204</v>
      </c>
      <c r="L200" s="47">
        <v>478099200</v>
      </c>
      <c r="M200" s="47">
        <v>11756300</v>
      </c>
      <c r="N200" s="47">
        <v>25480683</v>
      </c>
      <c r="O200" s="47">
        <v>71039323</v>
      </c>
      <c r="P200" s="47">
        <v>63152432</v>
      </c>
      <c r="Q200" s="47">
        <v>3716200460</v>
      </c>
      <c r="R200" s="47">
        <v>532062</v>
      </c>
      <c r="S200" s="47">
        <v>99550</v>
      </c>
      <c r="T200" s="47">
        <v>489721636</v>
      </c>
      <c r="U200" s="47">
        <v>367470007</v>
      </c>
      <c r="V200" s="47">
        <v>89789256</v>
      </c>
      <c r="W200" s="47">
        <v>48891721</v>
      </c>
      <c r="X200" s="47">
        <v>996504232</v>
      </c>
      <c r="Y200" s="47">
        <v>2719696228</v>
      </c>
      <c r="Z200" s="14" t="s">
        <v>357</v>
      </c>
      <c r="AA200" t="b">
        <f t="shared" si="2"/>
        <v>1</v>
      </c>
    </row>
    <row r="201" spans="1:27" ht="12.75">
      <c r="A201" t="s">
        <v>454</v>
      </c>
      <c r="B201" s="15" t="s">
        <v>455</v>
      </c>
      <c r="C201" s="47">
        <v>1821678700</v>
      </c>
      <c r="D201" s="47">
        <v>8381</v>
      </c>
      <c r="E201" s="47">
        <v>611846913</v>
      </c>
      <c r="F201" s="47">
        <v>22506479</v>
      </c>
      <c r="G201" s="47">
        <v>808</v>
      </c>
      <c r="H201" s="47">
        <v>194</v>
      </c>
      <c r="I201" s="47">
        <v>23067653</v>
      </c>
      <c r="J201" s="47">
        <v>976347</v>
      </c>
      <c r="K201" s="47">
        <v>12799947</v>
      </c>
      <c r="L201" s="47">
        <v>94482300</v>
      </c>
      <c r="M201" s="47">
        <v>2657700</v>
      </c>
      <c r="N201" s="47">
        <v>5230395</v>
      </c>
      <c r="O201" s="47">
        <v>17908872</v>
      </c>
      <c r="P201" s="47">
        <v>13946311</v>
      </c>
      <c r="Q201" s="47">
        <v>805422917</v>
      </c>
      <c r="R201" s="47">
        <v>30954</v>
      </c>
      <c r="S201" s="47">
        <v>12031</v>
      </c>
      <c r="T201" s="47">
        <v>97115025</v>
      </c>
      <c r="U201" s="47">
        <v>77094729</v>
      </c>
      <c r="V201" s="47">
        <v>19729529</v>
      </c>
      <c r="W201" s="47">
        <v>9203106</v>
      </c>
      <c r="X201" s="47">
        <v>203185374</v>
      </c>
      <c r="Y201" s="47">
        <v>602237543</v>
      </c>
      <c r="Z201" s="14" t="s">
        <v>455</v>
      </c>
      <c r="AA201" t="b">
        <f t="shared" si="2"/>
        <v>1</v>
      </c>
    </row>
    <row r="202" spans="1:27" ht="12.75">
      <c r="A202" t="s">
        <v>500</v>
      </c>
      <c r="B202" s="15" t="s">
        <v>501</v>
      </c>
      <c r="C202" s="47">
        <v>3152176600</v>
      </c>
      <c r="D202" s="47">
        <v>15988</v>
      </c>
      <c r="E202" s="47">
        <v>1061955606</v>
      </c>
      <c r="F202" s="47">
        <v>28449289</v>
      </c>
      <c r="G202" s="47">
        <v>1182</v>
      </c>
      <c r="H202" s="47">
        <v>223</v>
      </c>
      <c r="I202" s="47">
        <v>45249361</v>
      </c>
      <c r="J202" s="47">
        <v>942419</v>
      </c>
      <c r="K202" s="47">
        <v>11809318</v>
      </c>
      <c r="L202" s="47">
        <v>160737400</v>
      </c>
      <c r="M202" s="47">
        <v>6289200</v>
      </c>
      <c r="N202" s="47">
        <v>12415281</v>
      </c>
      <c r="O202" s="47">
        <v>36085900</v>
      </c>
      <c r="P202" s="47">
        <v>34356520</v>
      </c>
      <c r="Q202" s="47">
        <v>1398290294</v>
      </c>
      <c r="R202" s="47">
        <v>2964</v>
      </c>
      <c r="S202" s="47">
        <v>41089</v>
      </c>
      <c r="T202" s="47">
        <v>166957113</v>
      </c>
      <c r="U202" s="47">
        <v>134800291</v>
      </c>
      <c r="V202" s="47">
        <v>25787952</v>
      </c>
      <c r="W202" s="47">
        <v>14972797</v>
      </c>
      <c r="X202" s="47">
        <v>342562206</v>
      </c>
      <c r="Y202" s="47">
        <v>1055728088</v>
      </c>
      <c r="Z202" s="14" t="s">
        <v>501</v>
      </c>
      <c r="AA202" t="b">
        <f t="shared" si="2"/>
        <v>1</v>
      </c>
    </row>
    <row r="203" spans="1:27" ht="12.75">
      <c r="A203" t="s">
        <v>30</v>
      </c>
      <c r="B203" s="15" t="s">
        <v>31</v>
      </c>
      <c r="C203" s="47">
        <v>14104663400</v>
      </c>
      <c r="D203" s="47">
        <v>43713</v>
      </c>
      <c r="E203" s="47">
        <v>4273177615</v>
      </c>
      <c r="F203" s="47">
        <v>788592316</v>
      </c>
      <c r="G203" s="47">
        <v>13135</v>
      </c>
      <c r="H203" s="47">
        <v>6387</v>
      </c>
      <c r="I203" s="47">
        <v>458714404</v>
      </c>
      <c r="J203" s="47">
        <v>8168174</v>
      </c>
      <c r="K203" s="47">
        <v>84486211</v>
      </c>
      <c r="L203" s="47">
        <v>642840200</v>
      </c>
      <c r="M203" s="47">
        <v>20320400</v>
      </c>
      <c r="N203" s="47">
        <v>16799287</v>
      </c>
      <c r="O203" s="47">
        <v>77293249</v>
      </c>
      <c r="P203" s="47">
        <v>149026462</v>
      </c>
      <c r="Q203" s="47">
        <v>6519418318</v>
      </c>
      <c r="R203" s="47">
        <v>398032</v>
      </c>
      <c r="S203" s="47">
        <v>149732</v>
      </c>
      <c r="T203" s="47">
        <v>662974195</v>
      </c>
      <c r="U203" s="47">
        <v>464972876</v>
      </c>
      <c r="V203" s="47">
        <v>181180280</v>
      </c>
      <c r="W203" s="47">
        <v>125059512</v>
      </c>
      <c r="X203" s="47">
        <v>1434734627</v>
      </c>
      <c r="Y203" s="47">
        <v>5084683691</v>
      </c>
      <c r="Z203" s="14" t="s">
        <v>31</v>
      </c>
      <c r="AA203" t="b">
        <f t="shared" si="2"/>
        <v>1</v>
      </c>
    </row>
    <row r="204" spans="1:27" ht="12.75">
      <c r="A204" t="s">
        <v>40</v>
      </c>
      <c r="B204" s="15" t="s">
        <v>41</v>
      </c>
      <c r="C204" s="47">
        <v>14308435700</v>
      </c>
      <c r="D204" s="47">
        <v>51057</v>
      </c>
      <c r="E204" s="47">
        <v>4180538267</v>
      </c>
      <c r="F204" s="47">
        <v>498310033</v>
      </c>
      <c r="G204" s="47">
        <v>12839</v>
      </c>
      <c r="H204" s="47">
        <v>4626</v>
      </c>
      <c r="I204" s="47">
        <v>366904538</v>
      </c>
      <c r="J204" s="47">
        <v>5738701</v>
      </c>
      <c r="K204" s="47">
        <v>28753787</v>
      </c>
      <c r="L204" s="47">
        <v>729212500</v>
      </c>
      <c r="M204" s="47">
        <v>21047800</v>
      </c>
      <c r="N204" s="47">
        <v>15585341</v>
      </c>
      <c r="O204" s="47">
        <v>62499612</v>
      </c>
      <c r="P204" s="47">
        <v>148321980</v>
      </c>
      <c r="Q204" s="47">
        <v>6056912559</v>
      </c>
      <c r="R204" s="47">
        <v>14744</v>
      </c>
      <c r="S204" s="47">
        <v>385142</v>
      </c>
      <c r="T204" s="47">
        <v>750043872</v>
      </c>
      <c r="U204" s="47">
        <v>511046193</v>
      </c>
      <c r="V204" s="47">
        <v>173911554</v>
      </c>
      <c r="W204" s="47">
        <v>57471497</v>
      </c>
      <c r="X204" s="47">
        <v>1492873002</v>
      </c>
      <c r="Y204" s="47">
        <v>4564039557</v>
      </c>
      <c r="Z204" s="14" t="s">
        <v>41</v>
      </c>
      <c r="AA204" t="b">
        <f aca="true" t="shared" si="3" ref="AA204:AA267">EXACT(B204,Z204)</f>
        <v>1</v>
      </c>
    </row>
    <row r="205" spans="1:27" ht="12.75">
      <c r="A205" t="s">
        <v>534</v>
      </c>
      <c r="B205" s="15" t="s">
        <v>535</v>
      </c>
      <c r="C205" s="47">
        <v>395010800</v>
      </c>
      <c r="D205" s="47">
        <v>2165</v>
      </c>
      <c r="E205" s="47">
        <v>131932436</v>
      </c>
      <c r="F205" s="47">
        <v>1868285</v>
      </c>
      <c r="G205" s="47">
        <v>107</v>
      </c>
      <c r="H205" s="47">
        <v>13</v>
      </c>
      <c r="I205" s="47">
        <v>7392126</v>
      </c>
      <c r="J205" s="47">
        <v>160072</v>
      </c>
      <c r="K205" s="47">
        <v>1378949</v>
      </c>
      <c r="L205" s="47">
        <v>20088200</v>
      </c>
      <c r="M205" s="47">
        <v>547500</v>
      </c>
      <c r="N205" s="47">
        <v>1892520</v>
      </c>
      <c r="O205" s="47">
        <v>3445729</v>
      </c>
      <c r="P205" s="47">
        <v>2785796</v>
      </c>
      <c r="Q205" s="47">
        <v>171491613</v>
      </c>
      <c r="R205" s="47">
        <v>388</v>
      </c>
      <c r="S205" s="47">
        <v>0</v>
      </c>
      <c r="T205" s="47">
        <v>20632381</v>
      </c>
      <c r="U205" s="47">
        <v>16963543</v>
      </c>
      <c r="V205" s="47">
        <v>2984237</v>
      </c>
      <c r="W205" s="47">
        <v>1648381</v>
      </c>
      <c r="X205" s="47">
        <v>42228930</v>
      </c>
      <c r="Y205" s="47">
        <v>129262683</v>
      </c>
      <c r="Z205" s="14" t="s">
        <v>535</v>
      </c>
      <c r="AA205" t="b">
        <f t="shared" si="3"/>
        <v>1</v>
      </c>
    </row>
    <row r="206" spans="1:27" ht="12.75">
      <c r="A206" t="s">
        <v>278</v>
      </c>
      <c r="B206" s="15" t="s">
        <v>279</v>
      </c>
      <c r="C206" s="47">
        <v>1612131300</v>
      </c>
      <c r="D206" s="47">
        <v>7415</v>
      </c>
      <c r="E206" s="47">
        <v>518938590</v>
      </c>
      <c r="F206" s="47">
        <v>26935853</v>
      </c>
      <c r="G206" s="47">
        <v>836</v>
      </c>
      <c r="H206" s="47">
        <v>211</v>
      </c>
      <c r="I206" s="47">
        <v>60962216</v>
      </c>
      <c r="J206" s="47">
        <v>1336647</v>
      </c>
      <c r="K206" s="47">
        <v>18073424</v>
      </c>
      <c r="L206" s="47">
        <v>76518100</v>
      </c>
      <c r="M206" s="47">
        <v>3672500</v>
      </c>
      <c r="N206" s="47">
        <v>5507780</v>
      </c>
      <c r="O206" s="47">
        <v>16538893</v>
      </c>
      <c r="P206" s="47">
        <v>19648040</v>
      </c>
      <c r="Q206" s="47">
        <v>748132043</v>
      </c>
      <c r="R206" s="47">
        <v>630237</v>
      </c>
      <c r="S206" s="47">
        <v>434756</v>
      </c>
      <c r="T206" s="47">
        <v>80163213</v>
      </c>
      <c r="U206" s="47">
        <v>63256375</v>
      </c>
      <c r="V206" s="47">
        <v>19787779</v>
      </c>
      <c r="W206" s="47">
        <v>14360634</v>
      </c>
      <c r="X206" s="47">
        <v>178632994</v>
      </c>
      <c r="Y206" s="47">
        <v>569499049</v>
      </c>
      <c r="Z206" s="14" t="s">
        <v>279</v>
      </c>
      <c r="AA206" t="b">
        <f t="shared" si="3"/>
        <v>1</v>
      </c>
    </row>
    <row r="207" spans="1:27" ht="12.75">
      <c r="A207" t="s">
        <v>190</v>
      </c>
      <c r="B207" s="15" t="s">
        <v>191</v>
      </c>
      <c r="C207" s="47">
        <v>4040300800</v>
      </c>
      <c r="D207" s="47">
        <v>15340</v>
      </c>
      <c r="E207" s="47">
        <v>1182937191</v>
      </c>
      <c r="F207" s="47">
        <v>113449278</v>
      </c>
      <c r="G207" s="47">
        <v>3085</v>
      </c>
      <c r="H207" s="47">
        <v>1082</v>
      </c>
      <c r="I207" s="47">
        <v>112453700</v>
      </c>
      <c r="J207" s="47">
        <v>1888775</v>
      </c>
      <c r="K207" s="47">
        <v>36847692</v>
      </c>
      <c r="L207" s="47">
        <v>207967200</v>
      </c>
      <c r="M207" s="47">
        <v>7515900</v>
      </c>
      <c r="N207" s="47">
        <v>5941400</v>
      </c>
      <c r="O207" s="47">
        <v>30061232</v>
      </c>
      <c r="P207" s="47">
        <v>48002562</v>
      </c>
      <c r="Q207" s="47">
        <v>1747064930</v>
      </c>
      <c r="R207" s="47">
        <v>344271</v>
      </c>
      <c r="S207" s="47">
        <v>119221</v>
      </c>
      <c r="T207" s="47">
        <v>215421223</v>
      </c>
      <c r="U207" s="47">
        <v>149904287</v>
      </c>
      <c r="V207" s="47">
        <v>62619607</v>
      </c>
      <c r="W207" s="47">
        <v>27984627</v>
      </c>
      <c r="X207" s="47">
        <v>456393236</v>
      </c>
      <c r="Y207" s="47">
        <v>1290671694</v>
      </c>
      <c r="Z207" s="14" t="s">
        <v>191</v>
      </c>
      <c r="AA207" t="b">
        <f t="shared" si="3"/>
        <v>1</v>
      </c>
    </row>
    <row r="208" spans="1:27" ht="12.75">
      <c r="A208" t="s">
        <v>272</v>
      </c>
      <c r="B208" s="15" t="s">
        <v>273</v>
      </c>
      <c r="C208" s="47">
        <v>4416643300</v>
      </c>
      <c r="D208" s="47">
        <v>17286</v>
      </c>
      <c r="E208" s="47">
        <v>1436273519</v>
      </c>
      <c r="F208" s="47">
        <v>121755727</v>
      </c>
      <c r="G208" s="47">
        <v>3301</v>
      </c>
      <c r="H208" s="47">
        <v>1030</v>
      </c>
      <c r="I208" s="47">
        <v>96396364</v>
      </c>
      <c r="J208" s="47">
        <v>2407261</v>
      </c>
      <c r="K208" s="47">
        <v>37838903</v>
      </c>
      <c r="L208" s="47">
        <v>234555400</v>
      </c>
      <c r="M208" s="47">
        <v>6684500</v>
      </c>
      <c r="N208" s="47">
        <v>7911092</v>
      </c>
      <c r="O208" s="47">
        <v>36700937</v>
      </c>
      <c r="P208" s="47">
        <v>41556079</v>
      </c>
      <c r="Q208" s="47">
        <v>2022079782</v>
      </c>
      <c r="R208" s="47">
        <v>626298</v>
      </c>
      <c r="S208" s="47">
        <v>390291</v>
      </c>
      <c r="T208" s="47">
        <v>241163722</v>
      </c>
      <c r="U208" s="47">
        <v>182806953</v>
      </c>
      <c r="V208" s="47">
        <v>65949424</v>
      </c>
      <c r="W208" s="47">
        <v>27739740</v>
      </c>
      <c r="X208" s="47">
        <v>518676428</v>
      </c>
      <c r="Y208" s="47">
        <v>1503403354</v>
      </c>
      <c r="Z208" s="14" t="s">
        <v>273</v>
      </c>
      <c r="AA208" t="b">
        <f t="shared" si="3"/>
        <v>1</v>
      </c>
    </row>
    <row r="209" spans="1:27" ht="12.75">
      <c r="A209" t="s">
        <v>32</v>
      </c>
      <c r="B209" s="15" t="s">
        <v>33</v>
      </c>
      <c r="C209" s="47">
        <v>175718398400</v>
      </c>
      <c r="D209" s="47">
        <v>606202</v>
      </c>
      <c r="E209" s="47">
        <v>51963979993</v>
      </c>
      <c r="F209" s="47">
        <v>7958063737</v>
      </c>
      <c r="G209" s="47">
        <v>152831</v>
      </c>
      <c r="H209" s="47">
        <v>62535</v>
      </c>
      <c r="I209" s="47">
        <v>8127306122</v>
      </c>
      <c r="J209" s="47">
        <v>114935995</v>
      </c>
      <c r="K209" s="47">
        <v>603859457</v>
      </c>
      <c r="L209" s="47">
        <v>8573005800</v>
      </c>
      <c r="M209" s="47">
        <v>313584600</v>
      </c>
      <c r="N209" s="47">
        <v>121518689</v>
      </c>
      <c r="O209" s="47">
        <v>860785651</v>
      </c>
      <c r="P209" s="47">
        <v>2400521969</v>
      </c>
      <c r="Q209" s="47">
        <v>81037562013</v>
      </c>
      <c r="R209" s="47">
        <v>1920503</v>
      </c>
      <c r="S209" s="47">
        <v>4273747</v>
      </c>
      <c r="T209" s="47">
        <v>8883611536</v>
      </c>
      <c r="U209" s="47">
        <v>6129476101</v>
      </c>
      <c r="V209" s="47">
        <v>2083178181</v>
      </c>
      <c r="W209" s="47">
        <v>1123287316</v>
      </c>
      <c r="X209" s="47">
        <v>18225747384</v>
      </c>
      <c r="Y209" s="47">
        <v>62811814629</v>
      </c>
      <c r="Z209" s="14" t="s">
        <v>33</v>
      </c>
      <c r="AA209" t="b">
        <f t="shared" si="3"/>
        <v>1</v>
      </c>
    </row>
    <row r="210" spans="1:27" ht="12.75">
      <c r="A210" t="s">
        <v>370</v>
      </c>
      <c r="B210" s="15" t="s">
        <v>371</v>
      </c>
      <c r="C210" s="47">
        <v>675182100</v>
      </c>
      <c r="D210" s="47">
        <v>3260</v>
      </c>
      <c r="E210" s="47">
        <v>224484616</v>
      </c>
      <c r="F210" s="47">
        <v>7883857</v>
      </c>
      <c r="G210" s="47">
        <v>251</v>
      </c>
      <c r="H210" s="47">
        <v>62</v>
      </c>
      <c r="I210" s="47">
        <v>10548520</v>
      </c>
      <c r="J210" s="47">
        <v>386569</v>
      </c>
      <c r="K210" s="47">
        <v>4134103</v>
      </c>
      <c r="L210" s="47">
        <v>35346300</v>
      </c>
      <c r="M210" s="47">
        <v>936300</v>
      </c>
      <c r="N210" s="47">
        <v>1684832</v>
      </c>
      <c r="O210" s="47">
        <v>6665394</v>
      </c>
      <c r="P210" s="47">
        <v>4601920</v>
      </c>
      <c r="Q210" s="47">
        <v>296672411</v>
      </c>
      <c r="R210" s="47">
        <v>4126</v>
      </c>
      <c r="S210" s="47">
        <v>0</v>
      </c>
      <c r="T210" s="47">
        <v>36276382</v>
      </c>
      <c r="U210" s="47">
        <v>28629983</v>
      </c>
      <c r="V210" s="47">
        <v>7345259</v>
      </c>
      <c r="W210" s="47">
        <v>2732085</v>
      </c>
      <c r="X210" s="47">
        <v>74987835</v>
      </c>
      <c r="Y210" s="47">
        <v>221684576</v>
      </c>
      <c r="Z210" s="14" t="s">
        <v>371</v>
      </c>
      <c r="AA210" t="b">
        <f t="shared" si="3"/>
        <v>1</v>
      </c>
    </row>
    <row r="211" spans="1:27" ht="12.75">
      <c r="A211" t="s">
        <v>532</v>
      </c>
      <c r="B211" s="15" t="s">
        <v>533</v>
      </c>
      <c r="C211" s="47">
        <v>943002100</v>
      </c>
      <c r="D211" s="47">
        <v>5000</v>
      </c>
      <c r="E211" s="47">
        <v>314958515</v>
      </c>
      <c r="F211" s="47">
        <v>6188438</v>
      </c>
      <c r="G211" s="47">
        <v>306</v>
      </c>
      <c r="H211" s="47">
        <v>54</v>
      </c>
      <c r="I211" s="47">
        <v>14584708</v>
      </c>
      <c r="J211" s="47">
        <v>529891</v>
      </c>
      <c r="K211" s="47">
        <v>4621335</v>
      </c>
      <c r="L211" s="47">
        <v>48227300</v>
      </c>
      <c r="M211" s="47">
        <v>1809800</v>
      </c>
      <c r="N211" s="47">
        <v>3190480</v>
      </c>
      <c r="O211" s="47">
        <v>10131026</v>
      </c>
      <c r="P211" s="47">
        <v>11372175</v>
      </c>
      <c r="Q211" s="47">
        <v>415613668</v>
      </c>
      <c r="R211" s="47">
        <v>21921</v>
      </c>
      <c r="S211" s="47">
        <v>0</v>
      </c>
      <c r="T211" s="47">
        <v>50018689</v>
      </c>
      <c r="U211" s="47">
        <v>40514617</v>
      </c>
      <c r="V211" s="47">
        <v>6879558</v>
      </c>
      <c r="W211" s="47">
        <v>4547509</v>
      </c>
      <c r="X211" s="47">
        <v>101982294</v>
      </c>
      <c r="Y211" s="47">
        <v>313631374</v>
      </c>
      <c r="Z211" s="14" t="s">
        <v>533</v>
      </c>
      <c r="AA211" t="b">
        <f t="shared" si="3"/>
        <v>1</v>
      </c>
    </row>
    <row r="212" spans="1:27" ht="12.75">
      <c r="A212" t="s">
        <v>80</v>
      </c>
      <c r="B212" s="15" t="s">
        <v>81</v>
      </c>
      <c r="C212" s="47">
        <v>5687630200</v>
      </c>
      <c r="D212" s="47">
        <v>23294</v>
      </c>
      <c r="E212" s="47">
        <v>1814106700</v>
      </c>
      <c r="F212" s="47">
        <v>140326185</v>
      </c>
      <c r="G212" s="47">
        <v>3701</v>
      </c>
      <c r="H212" s="47">
        <v>1221</v>
      </c>
      <c r="I212" s="47">
        <v>145253992</v>
      </c>
      <c r="J212" s="47">
        <v>4049858</v>
      </c>
      <c r="K212" s="47">
        <v>46725281</v>
      </c>
      <c r="L212" s="47">
        <v>292185600</v>
      </c>
      <c r="M212" s="47">
        <v>10571100</v>
      </c>
      <c r="N212" s="47">
        <v>15286277</v>
      </c>
      <c r="O212" s="47">
        <v>48919705</v>
      </c>
      <c r="P212" s="47">
        <v>56905180</v>
      </c>
      <c r="Q212" s="47">
        <v>2574329878</v>
      </c>
      <c r="R212" s="47">
        <v>627061</v>
      </c>
      <c r="S212" s="47">
        <v>193619</v>
      </c>
      <c r="T212" s="47">
        <v>302665989</v>
      </c>
      <c r="U212" s="47">
        <v>227159467</v>
      </c>
      <c r="V212" s="47">
        <v>81547676</v>
      </c>
      <c r="W212" s="47">
        <v>36550753</v>
      </c>
      <c r="X212" s="47">
        <v>648744565</v>
      </c>
      <c r="Y212" s="47">
        <v>1925585313</v>
      </c>
      <c r="Z212" s="14" t="s">
        <v>81</v>
      </c>
      <c r="AA212" t="b">
        <f t="shared" si="3"/>
        <v>1</v>
      </c>
    </row>
    <row r="213" spans="1:27" ht="12.75">
      <c r="A213" t="s">
        <v>336</v>
      </c>
      <c r="B213" s="15" t="s">
        <v>337</v>
      </c>
      <c r="C213" s="47">
        <v>1812847000</v>
      </c>
      <c r="D213" s="47">
        <v>8572</v>
      </c>
      <c r="E213" s="47">
        <v>587780254</v>
      </c>
      <c r="F213" s="47">
        <v>26391275</v>
      </c>
      <c r="G213" s="47">
        <v>896</v>
      </c>
      <c r="H213" s="47">
        <v>219</v>
      </c>
      <c r="I213" s="47">
        <v>69142171</v>
      </c>
      <c r="J213" s="47">
        <v>2053239</v>
      </c>
      <c r="K213" s="47">
        <v>18165708</v>
      </c>
      <c r="L213" s="47">
        <v>90519300</v>
      </c>
      <c r="M213" s="47">
        <v>4804700</v>
      </c>
      <c r="N213" s="47">
        <v>6811586</v>
      </c>
      <c r="O213" s="47">
        <v>15985790</v>
      </c>
      <c r="P213" s="47">
        <v>27730747</v>
      </c>
      <c r="Q213" s="47">
        <v>849384770</v>
      </c>
      <c r="R213" s="47">
        <v>471535</v>
      </c>
      <c r="S213" s="47">
        <v>252741</v>
      </c>
      <c r="T213" s="47">
        <v>95272685</v>
      </c>
      <c r="U213" s="47">
        <v>80617106</v>
      </c>
      <c r="V213" s="47">
        <v>23498566</v>
      </c>
      <c r="W213" s="47">
        <v>10419825</v>
      </c>
      <c r="X213" s="47">
        <v>210532458</v>
      </c>
      <c r="Y213" s="47">
        <v>638852312</v>
      </c>
      <c r="Z213" s="14" t="s">
        <v>337</v>
      </c>
      <c r="AA213" t="b">
        <f t="shared" si="3"/>
        <v>1</v>
      </c>
    </row>
    <row r="214" spans="1:27" ht="12.75">
      <c r="A214" t="s">
        <v>510</v>
      </c>
      <c r="B214" s="15" t="s">
        <v>511</v>
      </c>
      <c r="C214" s="47">
        <v>1805716200</v>
      </c>
      <c r="D214" s="47">
        <v>9794</v>
      </c>
      <c r="E214" s="47">
        <v>607977320</v>
      </c>
      <c r="F214" s="47">
        <v>10743663</v>
      </c>
      <c r="G214" s="47">
        <v>546</v>
      </c>
      <c r="H214" s="47">
        <v>89</v>
      </c>
      <c r="I214" s="47">
        <v>30212318</v>
      </c>
      <c r="J214" s="47">
        <v>703984</v>
      </c>
      <c r="K214" s="47">
        <v>7081670</v>
      </c>
      <c r="L214" s="47">
        <v>91854500</v>
      </c>
      <c r="M214" s="47">
        <v>4142000</v>
      </c>
      <c r="N214" s="47">
        <v>6461965</v>
      </c>
      <c r="O214" s="47">
        <v>21094818</v>
      </c>
      <c r="P214" s="47">
        <v>22752458</v>
      </c>
      <c r="Q214" s="47">
        <v>803024696</v>
      </c>
      <c r="R214" s="47">
        <v>0</v>
      </c>
      <c r="S214" s="47">
        <v>28843</v>
      </c>
      <c r="T214" s="47">
        <v>95940969</v>
      </c>
      <c r="U214" s="47">
        <v>78410200</v>
      </c>
      <c r="V214" s="47">
        <v>15785857</v>
      </c>
      <c r="W214" s="47">
        <v>9479952</v>
      </c>
      <c r="X214" s="47">
        <v>199645821</v>
      </c>
      <c r="Y214" s="47">
        <v>603378875</v>
      </c>
      <c r="Z214" s="14" t="s">
        <v>511</v>
      </c>
      <c r="AA214" t="b">
        <f t="shared" si="3"/>
        <v>1</v>
      </c>
    </row>
    <row r="215" spans="1:27" ht="12.75">
      <c r="A215" t="s">
        <v>38</v>
      </c>
      <c r="B215" s="15" t="s">
        <v>39</v>
      </c>
      <c r="C215" s="47">
        <v>7106079400</v>
      </c>
      <c r="D215" s="47">
        <v>27385</v>
      </c>
      <c r="E215" s="47">
        <v>2211882653</v>
      </c>
      <c r="F215" s="47">
        <v>198510915</v>
      </c>
      <c r="G215" s="47">
        <v>5589</v>
      </c>
      <c r="H215" s="47">
        <v>1871</v>
      </c>
      <c r="I215" s="47">
        <v>121500382</v>
      </c>
      <c r="J215" s="47">
        <v>2418643</v>
      </c>
      <c r="K215" s="47">
        <v>15622986</v>
      </c>
      <c r="L215" s="47">
        <v>385855800</v>
      </c>
      <c r="M215" s="47">
        <v>11832200</v>
      </c>
      <c r="N215" s="47">
        <v>9859801</v>
      </c>
      <c r="O215" s="47">
        <v>31647477</v>
      </c>
      <c r="P215" s="47">
        <v>76565590</v>
      </c>
      <c r="Q215" s="47">
        <v>3065696447</v>
      </c>
      <c r="R215" s="47">
        <v>33716</v>
      </c>
      <c r="S215" s="47">
        <v>157503</v>
      </c>
      <c r="T215" s="47">
        <v>397541170</v>
      </c>
      <c r="U215" s="47">
        <v>289220261</v>
      </c>
      <c r="V215" s="47">
        <v>76910379</v>
      </c>
      <c r="W215" s="47">
        <v>27790959</v>
      </c>
      <c r="X215" s="47">
        <v>791653988</v>
      </c>
      <c r="Y215" s="47">
        <v>2274042459</v>
      </c>
      <c r="Z215" s="14" t="s">
        <v>39</v>
      </c>
      <c r="AA215" t="b">
        <f t="shared" si="3"/>
        <v>1</v>
      </c>
    </row>
    <row r="216" spans="1:27" ht="12.75">
      <c r="A216" t="s">
        <v>496</v>
      </c>
      <c r="B216" s="15" t="s">
        <v>497</v>
      </c>
      <c r="C216" s="47">
        <v>17044668600</v>
      </c>
      <c r="D216" s="47">
        <v>72597</v>
      </c>
      <c r="E216" s="47">
        <v>5605631500</v>
      </c>
      <c r="F216" s="47">
        <v>320250674</v>
      </c>
      <c r="G216" s="47">
        <v>10577</v>
      </c>
      <c r="H216" s="47">
        <v>2933</v>
      </c>
      <c r="I216" s="47">
        <v>269464094</v>
      </c>
      <c r="J216" s="47">
        <v>6653913</v>
      </c>
      <c r="K216" s="47">
        <v>109438852</v>
      </c>
      <c r="L216" s="47">
        <v>903969900</v>
      </c>
      <c r="M216" s="47">
        <v>20204700</v>
      </c>
      <c r="N216" s="47">
        <v>51029561</v>
      </c>
      <c r="O216" s="47">
        <v>146779916</v>
      </c>
      <c r="P216" s="47">
        <v>126288642</v>
      </c>
      <c r="Q216" s="47">
        <v>7559711752</v>
      </c>
      <c r="R216" s="47">
        <v>678451</v>
      </c>
      <c r="S216" s="47">
        <v>526503</v>
      </c>
      <c r="T216" s="47">
        <v>923919369</v>
      </c>
      <c r="U216" s="47">
        <v>712599127</v>
      </c>
      <c r="V216" s="47">
        <v>173191146</v>
      </c>
      <c r="W216" s="47">
        <v>93066055</v>
      </c>
      <c r="X216" s="47">
        <v>1903980651</v>
      </c>
      <c r="Y216" s="47">
        <v>5655731101</v>
      </c>
      <c r="Z216" s="14" t="s">
        <v>497</v>
      </c>
      <c r="AA216" t="b">
        <f t="shared" si="3"/>
        <v>1</v>
      </c>
    </row>
    <row r="217" spans="1:27" ht="12.75">
      <c r="A217" t="s">
        <v>382</v>
      </c>
      <c r="B217" s="15" t="s">
        <v>383</v>
      </c>
      <c r="C217" s="47">
        <v>1966010100</v>
      </c>
      <c r="D217" s="47">
        <v>9984</v>
      </c>
      <c r="E217" s="47">
        <v>639851351</v>
      </c>
      <c r="F217" s="47">
        <v>19321280</v>
      </c>
      <c r="G217" s="47">
        <v>760</v>
      </c>
      <c r="H217" s="47">
        <v>151</v>
      </c>
      <c r="I217" s="47">
        <v>38548476</v>
      </c>
      <c r="J217" s="47">
        <v>1067140</v>
      </c>
      <c r="K217" s="47">
        <v>18907137</v>
      </c>
      <c r="L217" s="47">
        <v>104748500</v>
      </c>
      <c r="M217" s="47">
        <v>3784500</v>
      </c>
      <c r="N217" s="47">
        <v>11557134</v>
      </c>
      <c r="O217" s="47">
        <v>21455908</v>
      </c>
      <c r="P217" s="47">
        <v>18380490</v>
      </c>
      <c r="Q217" s="47">
        <v>877621916</v>
      </c>
      <c r="R217" s="47">
        <v>138881</v>
      </c>
      <c r="S217" s="47">
        <v>65572</v>
      </c>
      <c r="T217" s="47">
        <v>108493527</v>
      </c>
      <c r="U217" s="47">
        <v>85657431</v>
      </c>
      <c r="V217" s="47">
        <v>20286091</v>
      </c>
      <c r="W217" s="47">
        <v>17646651</v>
      </c>
      <c r="X217" s="47">
        <v>232288153</v>
      </c>
      <c r="Y217" s="47">
        <v>645333763</v>
      </c>
      <c r="Z217" s="14" t="s">
        <v>383</v>
      </c>
      <c r="AA217" t="b">
        <f t="shared" si="3"/>
        <v>1</v>
      </c>
    </row>
    <row r="218" spans="1:27" ht="12.75">
      <c r="A218" t="s">
        <v>422</v>
      </c>
      <c r="B218" s="15" t="s">
        <v>423</v>
      </c>
      <c r="C218" s="47">
        <v>1637658500</v>
      </c>
      <c r="D218" s="47">
        <v>7531</v>
      </c>
      <c r="E218" s="47">
        <v>535344337</v>
      </c>
      <c r="F218" s="47">
        <v>15955259</v>
      </c>
      <c r="G218" s="47">
        <v>703</v>
      </c>
      <c r="H218" s="47">
        <v>148</v>
      </c>
      <c r="I218" s="47">
        <v>14929031</v>
      </c>
      <c r="J218" s="47">
        <v>563278</v>
      </c>
      <c r="K218" s="47">
        <v>14234572</v>
      </c>
      <c r="L218" s="47">
        <v>88565000</v>
      </c>
      <c r="M218" s="47">
        <v>1423600</v>
      </c>
      <c r="N218" s="47">
        <v>2869757</v>
      </c>
      <c r="O218" s="47">
        <v>13737507</v>
      </c>
      <c r="P218" s="47">
        <v>8965070</v>
      </c>
      <c r="Q218" s="47">
        <v>696587411</v>
      </c>
      <c r="R218" s="47">
        <v>77726</v>
      </c>
      <c r="S218" s="47">
        <v>52076</v>
      </c>
      <c r="T218" s="47">
        <v>89965093</v>
      </c>
      <c r="U218" s="47">
        <v>69862878</v>
      </c>
      <c r="V218" s="47">
        <v>20729696</v>
      </c>
      <c r="W218" s="47">
        <v>6392171</v>
      </c>
      <c r="X218" s="47">
        <v>187079640</v>
      </c>
      <c r="Y218" s="47">
        <v>509507771</v>
      </c>
      <c r="Z218" s="14" t="s">
        <v>423</v>
      </c>
      <c r="AA218" t="b">
        <f t="shared" si="3"/>
        <v>1</v>
      </c>
    </row>
    <row r="219" spans="1:27" ht="12.75">
      <c r="A219" t="s">
        <v>188</v>
      </c>
      <c r="B219" s="15" t="s">
        <v>189</v>
      </c>
      <c r="C219" s="47">
        <v>2011954200</v>
      </c>
      <c r="D219" s="47">
        <v>9458</v>
      </c>
      <c r="E219" s="47">
        <v>621155129</v>
      </c>
      <c r="F219" s="47">
        <v>26688332</v>
      </c>
      <c r="G219" s="47">
        <v>989</v>
      </c>
      <c r="H219" s="47">
        <v>236</v>
      </c>
      <c r="I219" s="47">
        <v>48310729</v>
      </c>
      <c r="J219" s="47">
        <v>812723</v>
      </c>
      <c r="K219" s="47">
        <v>20265851</v>
      </c>
      <c r="L219" s="47">
        <v>110036000</v>
      </c>
      <c r="M219" s="47">
        <v>6292700</v>
      </c>
      <c r="N219" s="47">
        <v>9828861</v>
      </c>
      <c r="O219" s="47">
        <v>20345902</v>
      </c>
      <c r="P219" s="47">
        <v>36398651</v>
      </c>
      <c r="Q219" s="47">
        <v>900134878</v>
      </c>
      <c r="R219" s="47">
        <v>173534</v>
      </c>
      <c r="S219" s="47">
        <v>151474</v>
      </c>
      <c r="T219" s="47">
        <v>116297515</v>
      </c>
      <c r="U219" s="47">
        <v>86148072</v>
      </c>
      <c r="V219" s="47">
        <v>30414410</v>
      </c>
      <c r="W219" s="47">
        <v>11563004</v>
      </c>
      <c r="X219" s="47">
        <v>244748009</v>
      </c>
      <c r="Y219" s="47">
        <v>655386869</v>
      </c>
      <c r="Z219" s="14" t="s">
        <v>189</v>
      </c>
      <c r="AA219" t="b">
        <f t="shared" si="3"/>
        <v>1</v>
      </c>
    </row>
    <row r="220" spans="1:27" ht="12.75">
      <c r="A220" t="s">
        <v>206</v>
      </c>
      <c r="B220" s="15" t="s">
        <v>207</v>
      </c>
      <c r="C220" s="47">
        <v>3376110500</v>
      </c>
      <c r="D220" s="47">
        <v>13659</v>
      </c>
      <c r="E220" s="47">
        <v>1034018126</v>
      </c>
      <c r="F220" s="47">
        <v>69269182</v>
      </c>
      <c r="G220" s="47">
        <v>2244</v>
      </c>
      <c r="H220" s="47">
        <v>659</v>
      </c>
      <c r="I220" s="47">
        <v>81437440</v>
      </c>
      <c r="J220" s="47">
        <v>2227782</v>
      </c>
      <c r="K220" s="47">
        <v>32455732</v>
      </c>
      <c r="L220" s="47">
        <v>186339500</v>
      </c>
      <c r="M220" s="47">
        <v>7263800</v>
      </c>
      <c r="N220" s="47">
        <v>7365373</v>
      </c>
      <c r="O220" s="47">
        <v>24614704</v>
      </c>
      <c r="P220" s="47">
        <v>40224401</v>
      </c>
      <c r="Q220" s="47">
        <v>1485216040</v>
      </c>
      <c r="R220" s="47">
        <v>485088</v>
      </c>
      <c r="S220" s="47">
        <v>113755</v>
      </c>
      <c r="T220" s="47">
        <v>193568610</v>
      </c>
      <c r="U220" s="47">
        <v>141100386</v>
      </c>
      <c r="V220" s="47">
        <v>59487857</v>
      </c>
      <c r="W220" s="47">
        <v>18963826</v>
      </c>
      <c r="X220" s="47">
        <v>413719522</v>
      </c>
      <c r="Y220" s="47">
        <v>1071496518</v>
      </c>
      <c r="Z220" s="14" t="s">
        <v>207</v>
      </c>
      <c r="AA220" t="b">
        <f t="shared" si="3"/>
        <v>1</v>
      </c>
    </row>
    <row r="221" spans="1:27" ht="12.75">
      <c r="A221" t="s">
        <v>314</v>
      </c>
      <c r="B221" s="15" t="s">
        <v>315</v>
      </c>
      <c r="C221" s="47">
        <v>1548108200</v>
      </c>
      <c r="D221" s="47">
        <v>7811</v>
      </c>
      <c r="E221" s="47">
        <v>489969326</v>
      </c>
      <c r="F221" s="47">
        <v>13986712</v>
      </c>
      <c r="G221" s="47">
        <v>606</v>
      </c>
      <c r="H221" s="47">
        <v>116</v>
      </c>
      <c r="I221" s="47">
        <v>41816584</v>
      </c>
      <c r="J221" s="47">
        <v>972313</v>
      </c>
      <c r="K221" s="47">
        <v>13536099</v>
      </c>
      <c r="L221" s="47">
        <v>83428300</v>
      </c>
      <c r="M221" s="47">
        <v>3724800</v>
      </c>
      <c r="N221" s="47">
        <v>5655093</v>
      </c>
      <c r="O221" s="47">
        <v>18170417</v>
      </c>
      <c r="P221" s="47">
        <v>20361212</v>
      </c>
      <c r="Q221" s="47">
        <v>691620856</v>
      </c>
      <c r="R221" s="47">
        <v>63275</v>
      </c>
      <c r="S221" s="47">
        <v>146730</v>
      </c>
      <c r="T221" s="47">
        <v>87118674</v>
      </c>
      <c r="U221" s="47">
        <v>67979839</v>
      </c>
      <c r="V221" s="47">
        <v>16180126</v>
      </c>
      <c r="W221" s="47">
        <v>11616810</v>
      </c>
      <c r="X221" s="47">
        <v>183105454</v>
      </c>
      <c r="Y221" s="47">
        <v>508515402</v>
      </c>
      <c r="Z221" s="14" t="s">
        <v>315</v>
      </c>
      <c r="AA221" t="b">
        <f t="shared" si="3"/>
        <v>1</v>
      </c>
    </row>
    <row r="222" spans="1:27" ht="12.75">
      <c r="A222" t="s">
        <v>394</v>
      </c>
      <c r="B222" s="15" t="s">
        <v>395</v>
      </c>
      <c r="C222" s="47">
        <v>2357229600</v>
      </c>
      <c r="D222" s="47">
        <v>11870</v>
      </c>
      <c r="E222" s="47">
        <v>771984285</v>
      </c>
      <c r="F222" s="47">
        <v>25458318</v>
      </c>
      <c r="G222" s="47">
        <v>933</v>
      </c>
      <c r="H222" s="47">
        <v>233</v>
      </c>
      <c r="I222" s="47">
        <v>53321858</v>
      </c>
      <c r="J222" s="47">
        <v>1483990</v>
      </c>
      <c r="K222" s="47">
        <v>21026952</v>
      </c>
      <c r="L222" s="47">
        <v>119234400</v>
      </c>
      <c r="M222" s="47">
        <v>5065600</v>
      </c>
      <c r="N222" s="47">
        <v>9241146</v>
      </c>
      <c r="O222" s="47">
        <v>23730664</v>
      </c>
      <c r="P222" s="47">
        <v>23251714</v>
      </c>
      <c r="Q222" s="47">
        <v>1053798927</v>
      </c>
      <c r="R222" s="47">
        <v>131064</v>
      </c>
      <c r="S222" s="47">
        <v>74083</v>
      </c>
      <c r="T222" s="47">
        <v>124257003</v>
      </c>
      <c r="U222" s="47">
        <v>98474162</v>
      </c>
      <c r="V222" s="47">
        <v>24906854</v>
      </c>
      <c r="W222" s="47">
        <v>14106030</v>
      </c>
      <c r="X222" s="47">
        <v>261949196</v>
      </c>
      <c r="Y222" s="47">
        <v>791849731</v>
      </c>
      <c r="Z222" s="14" t="s">
        <v>395</v>
      </c>
      <c r="AA222" t="b">
        <f t="shared" si="3"/>
        <v>1</v>
      </c>
    </row>
    <row r="223" spans="1:27" ht="12.75">
      <c r="A223" t="s">
        <v>462</v>
      </c>
      <c r="B223" s="15" t="s">
        <v>463</v>
      </c>
      <c r="C223" s="47">
        <v>1773890400</v>
      </c>
      <c r="D223" s="47">
        <v>8369</v>
      </c>
      <c r="E223" s="47">
        <v>593355445</v>
      </c>
      <c r="F223" s="47">
        <v>18313693</v>
      </c>
      <c r="G223" s="47">
        <v>800</v>
      </c>
      <c r="H223" s="47">
        <v>165</v>
      </c>
      <c r="I223" s="47">
        <v>27361448</v>
      </c>
      <c r="J223" s="47">
        <v>956865</v>
      </c>
      <c r="K223" s="47">
        <v>14617096</v>
      </c>
      <c r="L223" s="47">
        <v>97050500</v>
      </c>
      <c r="M223" s="47">
        <v>3766100</v>
      </c>
      <c r="N223" s="47">
        <v>6151083</v>
      </c>
      <c r="O223" s="47">
        <v>18316106</v>
      </c>
      <c r="P223" s="47">
        <v>20209747</v>
      </c>
      <c r="Q223" s="47">
        <v>800098083</v>
      </c>
      <c r="R223" s="47">
        <v>59098</v>
      </c>
      <c r="S223" s="47">
        <v>50074</v>
      </c>
      <c r="T223" s="47">
        <v>100782153</v>
      </c>
      <c r="U223" s="47">
        <v>81013967</v>
      </c>
      <c r="V223" s="47">
        <v>18919162</v>
      </c>
      <c r="W223" s="47">
        <v>11579208</v>
      </c>
      <c r="X223" s="47">
        <v>212403662</v>
      </c>
      <c r="Y223" s="47">
        <v>587694421</v>
      </c>
      <c r="Z223" s="14" t="s">
        <v>463</v>
      </c>
      <c r="AA223" t="b">
        <f t="shared" si="3"/>
        <v>1</v>
      </c>
    </row>
    <row r="224" spans="1:27" ht="12.75">
      <c r="A224" t="s">
        <v>128</v>
      </c>
      <c r="B224" s="15" t="s">
        <v>129</v>
      </c>
      <c r="C224" s="47">
        <v>1608468500</v>
      </c>
      <c r="D224" s="47">
        <v>8135</v>
      </c>
      <c r="E224" s="47">
        <v>518725805</v>
      </c>
      <c r="F224" s="47">
        <v>13508584</v>
      </c>
      <c r="G224" s="47">
        <v>567</v>
      </c>
      <c r="H224" s="47">
        <v>111</v>
      </c>
      <c r="I224" s="47">
        <v>41035369</v>
      </c>
      <c r="J224" s="47">
        <v>520941</v>
      </c>
      <c r="K224" s="47">
        <v>10944327</v>
      </c>
      <c r="L224" s="47">
        <v>88898900</v>
      </c>
      <c r="M224" s="47">
        <v>3261300</v>
      </c>
      <c r="N224" s="47">
        <v>4814490</v>
      </c>
      <c r="O224" s="47">
        <v>16450360</v>
      </c>
      <c r="P224" s="47">
        <v>21395498</v>
      </c>
      <c r="Q224" s="47">
        <v>719555574</v>
      </c>
      <c r="R224" s="47">
        <v>42565</v>
      </c>
      <c r="S224" s="47">
        <v>23000</v>
      </c>
      <c r="T224" s="47">
        <v>92138418</v>
      </c>
      <c r="U224" s="47">
        <v>73923090</v>
      </c>
      <c r="V224" s="47">
        <v>12382516</v>
      </c>
      <c r="W224" s="47">
        <v>13906042</v>
      </c>
      <c r="X224" s="47">
        <v>192415631</v>
      </c>
      <c r="Y224" s="47">
        <v>527139943</v>
      </c>
      <c r="Z224" s="14" t="s">
        <v>129</v>
      </c>
      <c r="AA224" t="b">
        <f t="shared" si="3"/>
        <v>1</v>
      </c>
    </row>
    <row r="225" spans="1:27" ht="12.75">
      <c r="A225" t="s">
        <v>484</v>
      </c>
      <c r="B225" s="15" t="s">
        <v>485</v>
      </c>
      <c r="C225" s="47">
        <v>4044990400</v>
      </c>
      <c r="D225" s="47">
        <v>20117</v>
      </c>
      <c r="E225" s="47">
        <v>1317386634</v>
      </c>
      <c r="F225" s="47">
        <v>38573042</v>
      </c>
      <c r="G225" s="47">
        <v>1621</v>
      </c>
      <c r="H225" s="47">
        <v>358</v>
      </c>
      <c r="I225" s="47">
        <v>58201208</v>
      </c>
      <c r="J225" s="47">
        <v>2873119</v>
      </c>
      <c r="K225" s="47">
        <v>27763146</v>
      </c>
      <c r="L225" s="47">
        <v>205347600</v>
      </c>
      <c r="M225" s="47">
        <v>5886900</v>
      </c>
      <c r="N225" s="47">
        <v>13646218</v>
      </c>
      <c r="O225" s="47">
        <v>32212499</v>
      </c>
      <c r="P225" s="47">
        <v>32092721</v>
      </c>
      <c r="Q225" s="47">
        <v>1733983087</v>
      </c>
      <c r="R225" s="47">
        <v>92525</v>
      </c>
      <c r="S225" s="47">
        <v>227647</v>
      </c>
      <c r="T225" s="47">
        <v>211175729</v>
      </c>
      <c r="U225" s="47">
        <v>163074583</v>
      </c>
      <c r="V225" s="47">
        <v>43622075</v>
      </c>
      <c r="W225" s="47">
        <v>25969550</v>
      </c>
      <c r="X225" s="47">
        <v>444162109</v>
      </c>
      <c r="Y225" s="47">
        <v>1289820978</v>
      </c>
      <c r="Z225" s="14" t="s">
        <v>485</v>
      </c>
      <c r="AA225" t="b">
        <f t="shared" si="3"/>
        <v>1</v>
      </c>
    </row>
    <row r="226" spans="1:27" ht="12.75">
      <c r="A226" t="s">
        <v>102</v>
      </c>
      <c r="B226" s="15" t="s">
        <v>103</v>
      </c>
      <c r="C226" s="47">
        <v>2300454500</v>
      </c>
      <c r="D226" s="47">
        <v>10455</v>
      </c>
      <c r="E226" s="47">
        <v>717731647</v>
      </c>
      <c r="F226" s="47">
        <v>36869970</v>
      </c>
      <c r="G226" s="47">
        <v>1259</v>
      </c>
      <c r="H226" s="47">
        <v>342</v>
      </c>
      <c r="I226" s="47">
        <v>91679266</v>
      </c>
      <c r="J226" s="47">
        <v>1554215</v>
      </c>
      <c r="K226" s="47">
        <v>23749548</v>
      </c>
      <c r="L226" s="47">
        <v>120185600</v>
      </c>
      <c r="M226" s="47">
        <v>5189800</v>
      </c>
      <c r="N226" s="47">
        <v>6435770</v>
      </c>
      <c r="O226" s="47">
        <v>25393285</v>
      </c>
      <c r="P226" s="47">
        <v>26892394</v>
      </c>
      <c r="Q226" s="47">
        <v>1055681495</v>
      </c>
      <c r="R226" s="47">
        <v>405436</v>
      </c>
      <c r="S226" s="47">
        <v>102057</v>
      </c>
      <c r="T226" s="47">
        <v>125326971</v>
      </c>
      <c r="U226" s="47">
        <v>94498017</v>
      </c>
      <c r="V226" s="47">
        <v>32983095</v>
      </c>
      <c r="W226" s="47">
        <v>15073459</v>
      </c>
      <c r="X226" s="47">
        <v>268389035</v>
      </c>
      <c r="Y226" s="47">
        <v>787292460</v>
      </c>
      <c r="Z226" s="14" t="s">
        <v>103</v>
      </c>
      <c r="AA226" t="b">
        <f t="shared" si="3"/>
        <v>1</v>
      </c>
    </row>
    <row r="227" spans="1:27" ht="12.75">
      <c r="A227" t="s">
        <v>34</v>
      </c>
      <c r="B227" s="15" t="s">
        <v>35</v>
      </c>
      <c r="C227" s="47">
        <v>13576897800</v>
      </c>
      <c r="D227" s="47">
        <v>59534</v>
      </c>
      <c r="E227" s="47">
        <v>4375647215</v>
      </c>
      <c r="F227" s="47">
        <v>274964498</v>
      </c>
      <c r="G227" s="47">
        <v>8191</v>
      </c>
      <c r="H227" s="47">
        <v>2365</v>
      </c>
      <c r="I227" s="47">
        <v>251282183</v>
      </c>
      <c r="J227" s="47">
        <v>6766410</v>
      </c>
      <c r="K227" s="47">
        <v>68072191</v>
      </c>
      <c r="L227" s="47">
        <v>733879600</v>
      </c>
      <c r="M227" s="47">
        <v>25936400</v>
      </c>
      <c r="N227" s="47">
        <v>25607712</v>
      </c>
      <c r="O227" s="47">
        <v>80746668</v>
      </c>
      <c r="P227" s="47">
        <v>153617401</v>
      </c>
      <c r="Q227" s="47">
        <v>5996520278</v>
      </c>
      <c r="R227" s="47">
        <v>729412</v>
      </c>
      <c r="S227" s="47">
        <v>242783</v>
      </c>
      <c r="T227" s="47">
        <v>759487259</v>
      </c>
      <c r="U227" s="47">
        <v>583337520</v>
      </c>
      <c r="V227" s="47">
        <v>162418874</v>
      </c>
      <c r="W227" s="47">
        <v>52320274</v>
      </c>
      <c r="X227" s="47">
        <v>1558536122</v>
      </c>
      <c r="Y227" s="47">
        <v>4437984156</v>
      </c>
      <c r="Z227" s="14" t="s">
        <v>35</v>
      </c>
      <c r="AA227" t="b">
        <f t="shared" si="3"/>
        <v>1</v>
      </c>
    </row>
    <row r="228" spans="1:27" ht="12.75">
      <c r="A228" t="s">
        <v>186</v>
      </c>
      <c r="B228" s="15" t="s">
        <v>187</v>
      </c>
      <c r="C228" s="47">
        <v>2654019700</v>
      </c>
      <c r="D228" s="47">
        <v>12953</v>
      </c>
      <c r="E228" s="47">
        <v>866718290</v>
      </c>
      <c r="F228" s="47">
        <v>30950797</v>
      </c>
      <c r="G228" s="47">
        <v>1267</v>
      </c>
      <c r="H228" s="47">
        <v>270</v>
      </c>
      <c r="I228" s="47">
        <v>65727028</v>
      </c>
      <c r="J228" s="47">
        <v>2826693</v>
      </c>
      <c r="K228" s="47">
        <v>27363358</v>
      </c>
      <c r="L228" s="47">
        <v>136262000</v>
      </c>
      <c r="M228" s="47">
        <v>6290900</v>
      </c>
      <c r="N228" s="47">
        <v>6562935</v>
      </c>
      <c r="O228" s="47">
        <v>22256291</v>
      </c>
      <c r="P228" s="47">
        <v>33300593</v>
      </c>
      <c r="Q228" s="47">
        <v>1198258885</v>
      </c>
      <c r="R228" s="47">
        <v>549266</v>
      </c>
      <c r="S228" s="47">
        <v>184141</v>
      </c>
      <c r="T228" s="47">
        <v>142516528</v>
      </c>
      <c r="U228" s="47">
        <v>111542621</v>
      </c>
      <c r="V228" s="47">
        <v>33414942</v>
      </c>
      <c r="W228" s="47">
        <v>18686849</v>
      </c>
      <c r="X228" s="47">
        <v>306894347</v>
      </c>
      <c r="Y228" s="47">
        <v>891364538</v>
      </c>
      <c r="Z228" s="14" t="s">
        <v>187</v>
      </c>
      <c r="AA228" t="b">
        <f t="shared" si="3"/>
        <v>1</v>
      </c>
    </row>
    <row r="229" spans="1:27" ht="12.75">
      <c r="A229" t="s">
        <v>282</v>
      </c>
      <c r="B229" s="15" t="s">
        <v>283</v>
      </c>
      <c r="C229" s="47">
        <v>1875504400</v>
      </c>
      <c r="D229" s="47">
        <v>9568</v>
      </c>
      <c r="E229" s="47">
        <v>608358244</v>
      </c>
      <c r="F229" s="47">
        <v>20610587</v>
      </c>
      <c r="G229" s="47">
        <v>800</v>
      </c>
      <c r="H229" s="47">
        <v>185</v>
      </c>
      <c r="I229" s="47">
        <v>62660552</v>
      </c>
      <c r="J229" s="47">
        <v>2122121</v>
      </c>
      <c r="K229" s="47">
        <v>22684339</v>
      </c>
      <c r="L229" s="47">
        <v>93412600</v>
      </c>
      <c r="M229" s="47">
        <v>6310000</v>
      </c>
      <c r="N229" s="47">
        <v>6609700</v>
      </c>
      <c r="O229" s="47">
        <v>20309208</v>
      </c>
      <c r="P229" s="47">
        <v>29678765</v>
      </c>
      <c r="Q229" s="47">
        <v>872756116</v>
      </c>
      <c r="R229" s="47">
        <v>559542</v>
      </c>
      <c r="S229" s="47">
        <v>481282</v>
      </c>
      <c r="T229" s="47">
        <v>99682976</v>
      </c>
      <c r="U229" s="47">
        <v>80783914</v>
      </c>
      <c r="V229" s="47">
        <v>23902975</v>
      </c>
      <c r="W229" s="47">
        <v>13999584</v>
      </c>
      <c r="X229" s="47">
        <v>219410273</v>
      </c>
      <c r="Y229" s="47">
        <v>653345843</v>
      </c>
      <c r="Z229" s="14" t="s">
        <v>283</v>
      </c>
      <c r="AA229" t="b">
        <f t="shared" si="3"/>
        <v>1</v>
      </c>
    </row>
    <row r="230" spans="1:27" ht="12.75">
      <c r="A230" t="s">
        <v>322</v>
      </c>
      <c r="B230" s="15" t="s">
        <v>323</v>
      </c>
      <c r="C230" s="47">
        <v>1613684400</v>
      </c>
      <c r="D230" s="47">
        <v>8084</v>
      </c>
      <c r="E230" s="47">
        <v>509756958</v>
      </c>
      <c r="F230" s="47">
        <v>13564670</v>
      </c>
      <c r="G230" s="47">
        <v>562</v>
      </c>
      <c r="H230" s="47">
        <v>116</v>
      </c>
      <c r="I230" s="47">
        <v>23130790</v>
      </c>
      <c r="J230" s="47">
        <v>618130</v>
      </c>
      <c r="K230" s="47">
        <v>13249062</v>
      </c>
      <c r="L230" s="47">
        <v>87143700</v>
      </c>
      <c r="M230" s="47">
        <v>2685600</v>
      </c>
      <c r="N230" s="47">
        <v>4026462</v>
      </c>
      <c r="O230" s="47">
        <v>13188804</v>
      </c>
      <c r="P230" s="47">
        <v>14917418</v>
      </c>
      <c r="Q230" s="47">
        <v>682281594</v>
      </c>
      <c r="R230" s="47">
        <v>85669</v>
      </c>
      <c r="S230" s="47">
        <v>41664</v>
      </c>
      <c r="T230" s="47">
        <v>89809309</v>
      </c>
      <c r="U230" s="47">
        <v>68581026</v>
      </c>
      <c r="V230" s="47">
        <v>17151380</v>
      </c>
      <c r="W230" s="47">
        <v>11479238</v>
      </c>
      <c r="X230" s="47">
        <v>187148286</v>
      </c>
      <c r="Y230" s="47">
        <v>495133308</v>
      </c>
      <c r="Z230" s="14" t="s">
        <v>323</v>
      </c>
      <c r="AA230" t="b">
        <f t="shared" si="3"/>
        <v>1</v>
      </c>
    </row>
    <row r="231" spans="1:27" ht="12.75">
      <c r="A231" t="s">
        <v>360</v>
      </c>
      <c r="B231" s="15" t="s">
        <v>361</v>
      </c>
      <c r="C231" s="47">
        <v>1930864800</v>
      </c>
      <c r="D231" s="47">
        <v>9625</v>
      </c>
      <c r="E231" s="47">
        <v>621714896</v>
      </c>
      <c r="F231" s="47">
        <v>13643853</v>
      </c>
      <c r="G231" s="47">
        <v>633</v>
      </c>
      <c r="H231" s="47">
        <v>118</v>
      </c>
      <c r="I231" s="47">
        <v>29844053</v>
      </c>
      <c r="J231" s="47">
        <v>763514</v>
      </c>
      <c r="K231" s="47">
        <v>15563899</v>
      </c>
      <c r="L231" s="47">
        <v>104415000</v>
      </c>
      <c r="M231" s="47">
        <v>4522700</v>
      </c>
      <c r="N231" s="47">
        <v>7130299</v>
      </c>
      <c r="O231" s="47">
        <v>17513437</v>
      </c>
      <c r="P231" s="47">
        <v>20814339</v>
      </c>
      <c r="Q231" s="47">
        <v>835925990</v>
      </c>
      <c r="R231" s="47">
        <v>104890</v>
      </c>
      <c r="S231" s="47">
        <v>16814</v>
      </c>
      <c r="T231" s="47">
        <v>108896346</v>
      </c>
      <c r="U231" s="47">
        <v>86440378</v>
      </c>
      <c r="V231" s="47">
        <v>20085394</v>
      </c>
      <c r="W231" s="47">
        <v>12476642</v>
      </c>
      <c r="X231" s="47">
        <v>228020464</v>
      </c>
      <c r="Y231" s="47">
        <v>607905526</v>
      </c>
      <c r="Z231" s="14" t="s">
        <v>361</v>
      </c>
      <c r="AA231" t="b">
        <f t="shared" si="3"/>
        <v>1</v>
      </c>
    </row>
    <row r="232" spans="1:27" ht="12.75">
      <c r="A232" t="s">
        <v>58</v>
      </c>
      <c r="B232" s="15" t="s">
        <v>59</v>
      </c>
      <c r="C232" s="47">
        <v>3020607700</v>
      </c>
      <c r="D232" s="47">
        <v>15157</v>
      </c>
      <c r="E232" s="47">
        <v>949964883</v>
      </c>
      <c r="F232" s="47">
        <v>27987033</v>
      </c>
      <c r="G232" s="47">
        <v>1137</v>
      </c>
      <c r="H232" s="47">
        <v>242</v>
      </c>
      <c r="I232" s="47">
        <v>48438496</v>
      </c>
      <c r="J232" s="47">
        <v>1700805</v>
      </c>
      <c r="K232" s="47">
        <v>28228260</v>
      </c>
      <c r="L232" s="47">
        <v>159446600</v>
      </c>
      <c r="M232" s="47">
        <v>7843200</v>
      </c>
      <c r="N232" s="47">
        <v>9211047</v>
      </c>
      <c r="O232" s="47">
        <v>32987944</v>
      </c>
      <c r="P232" s="47">
        <v>36534763</v>
      </c>
      <c r="Q232" s="47">
        <v>1302343031</v>
      </c>
      <c r="R232" s="47">
        <v>334749</v>
      </c>
      <c r="S232" s="47">
        <v>34690</v>
      </c>
      <c r="T232" s="47">
        <v>167233870</v>
      </c>
      <c r="U232" s="47">
        <v>126225954</v>
      </c>
      <c r="V232" s="47">
        <v>36994393</v>
      </c>
      <c r="W232" s="47">
        <v>15689160</v>
      </c>
      <c r="X232" s="47">
        <v>346512816</v>
      </c>
      <c r="Y232" s="47">
        <v>955830215</v>
      </c>
      <c r="Z232" s="14" t="s">
        <v>59</v>
      </c>
      <c r="AA232" t="b">
        <f t="shared" si="3"/>
        <v>1</v>
      </c>
    </row>
    <row r="233" spans="1:27" ht="12.75">
      <c r="A233" t="s">
        <v>492</v>
      </c>
      <c r="B233" s="15" t="s">
        <v>493</v>
      </c>
      <c r="C233" s="47">
        <v>2954886500</v>
      </c>
      <c r="D233" s="47">
        <v>13550</v>
      </c>
      <c r="E233" s="47">
        <v>973232056</v>
      </c>
      <c r="F233" s="47">
        <v>36347256</v>
      </c>
      <c r="G233" s="47">
        <v>1441</v>
      </c>
      <c r="H233" s="47">
        <v>329</v>
      </c>
      <c r="I233" s="47">
        <v>30648541</v>
      </c>
      <c r="J233" s="47">
        <v>866812</v>
      </c>
      <c r="K233" s="47">
        <v>19587872</v>
      </c>
      <c r="L233" s="47">
        <v>159700600</v>
      </c>
      <c r="M233" s="47">
        <v>3376700</v>
      </c>
      <c r="N233" s="47">
        <v>10795124</v>
      </c>
      <c r="O233" s="47">
        <v>31482132</v>
      </c>
      <c r="P233" s="47">
        <v>19839150</v>
      </c>
      <c r="Q233" s="47">
        <v>1285876243</v>
      </c>
      <c r="R233" s="47">
        <v>40628</v>
      </c>
      <c r="S233" s="47">
        <v>132105</v>
      </c>
      <c r="T233" s="47">
        <v>163025086</v>
      </c>
      <c r="U233" s="47">
        <v>126235663</v>
      </c>
      <c r="V233" s="47">
        <v>33609637</v>
      </c>
      <c r="W233" s="47">
        <v>13173202</v>
      </c>
      <c r="X233" s="47">
        <v>336216321</v>
      </c>
      <c r="Y233" s="47">
        <v>949659922</v>
      </c>
      <c r="Z233" s="14" t="s">
        <v>493</v>
      </c>
      <c r="AA233" t="b">
        <f t="shared" si="3"/>
        <v>1</v>
      </c>
    </row>
    <row r="234" spans="1:27" ht="12.75">
      <c r="A234" t="s">
        <v>140</v>
      </c>
      <c r="B234" s="15" t="s">
        <v>141</v>
      </c>
      <c r="C234" s="47">
        <v>1880949000</v>
      </c>
      <c r="D234" s="47">
        <v>9757</v>
      </c>
      <c r="E234" s="47">
        <v>603963413</v>
      </c>
      <c r="F234" s="47">
        <v>15400518</v>
      </c>
      <c r="G234" s="47">
        <v>702</v>
      </c>
      <c r="H234" s="47">
        <v>135</v>
      </c>
      <c r="I234" s="47">
        <v>50809180</v>
      </c>
      <c r="J234" s="47">
        <v>881539</v>
      </c>
      <c r="K234" s="47">
        <v>18315399</v>
      </c>
      <c r="L234" s="47">
        <v>98965300</v>
      </c>
      <c r="M234" s="47">
        <v>4760300</v>
      </c>
      <c r="N234" s="47">
        <v>7613485</v>
      </c>
      <c r="O234" s="47">
        <v>21206212</v>
      </c>
      <c r="P234" s="47">
        <v>26921748</v>
      </c>
      <c r="Q234" s="47">
        <v>848837094</v>
      </c>
      <c r="R234" s="47">
        <v>130365</v>
      </c>
      <c r="S234" s="47">
        <v>8936</v>
      </c>
      <c r="T234" s="47">
        <v>103691355</v>
      </c>
      <c r="U234" s="47">
        <v>82875095</v>
      </c>
      <c r="V234" s="47">
        <v>16672294</v>
      </c>
      <c r="W234" s="47">
        <v>15613030</v>
      </c>
      <c r="X234" s="47">
        <v>218991075</v>
      </c>
      <c r="Y234" s="47">
        <v>629846019</v>
      </c>
      <c r="Z234" s="14" t="s">
        <v>141</v>
      </c>
      <c r="AA234" t="b">
        <f t="shared" si="3"/>
        <v>1</v>
      </c>
    </row>
    <row r="235" spans="1:27" ht="12.75">
      <c r="A235" t="s">
        <v>274</v>
      </c>
      <c r="B235" s="15" t="s">
        <v>275</v>
      </c>
      <c r="C235" s="47">
        <v>2799427900</v>
      </c>
      <c r="D235" s="47">
        <v>11565</v>
      </c>
      <c r="E235" s="47">
        <v>898318603</v>
      </c>
      <c r="F235" s="47">
        <v>70708595</v>
      </c>
      <c r="G235" s="47">
        <v>2009</v>
      </c>
      <c r="H235" s="47">
        <v>625</v>
      </c>
      <c r="I235" s="47">
        <v>93417309</v>
      </c>
      <c r="J235" s="47">
        <v>2251423</v>
      </c>
      <c r="K235" s="47">
        <v>33083623</v>
      </c>
      <c r="L235" s="47">
        <v>139099000</v>
      </c>
      <c r="M235" s="47">
        <v>6519200</v>
      </c>
      <c r="N235" s="47">
        <v>5640604</v>
      </c>
      <c r="O235" s="47">
        <v>26725761</v>
      </c>
      <c r="P235" s="47">
        <v>32470208</v>
      </c>
      <c r="Q235" s="47">
        <v>1308234326</v>
      </c>
      <c r="R235" s="47">
        <v>875766</v>
      </c>
      <c r="S235" s="47">
        <v>1249068</v>
      </c>
      <c r="T235" s="47">
        <v>145560592</v>
      </c>
      <c r="U235" s="47">
        <v>110785195</v>
      </c>
      <c r="V235" s="47">
        <v>38630799</v>
      </c>
      <c r="W235" s="47">
        <v>24037317</v>
      </c>
      <c r="X235" s="47">
        <v>321138737</v>
      </c>
      <c r="Y235" s="47">
        <v>987095589</v>
      </c>
      <c r="Z235" s="14" t="s">
        <v>275</v>
      </c>
      <c r="AA235" t="b">
        <f t="shared" si="3"/>
        <v>1</v>
      </c>
    </row>
    <row r="236" spans="1:27" ht="12.75">
      <c r="A236" t="s">
        <v>216</v>
      </c>
      <c r="B236" s="15" t="s">
        <v>217</v>
      </c>
      <c r="C236" s="47">
        <v>1862088900</v>
      </c>
      <c r="D236" s="47">
        <v>9801</v>
      </c>
      <c r="E236" s="47">
        <v>577139035</v>
      </c>
      <c r="F236" s="47">
        <v>16468054</v>
      </c>
      <c r="G236" s="47">
        <v>689</v>
      </c>
      <c r="H236" s="47">
        <v>134</v>
      </c>
      <c r="I236" s="47">
        <v>58294201</v>
      </c>
      <c r="J236" s="47">
        <v>1154816</v>
      </c>
      <c r="K236" s="47">
        <v>19743646</v>
      </c>
      <c r="L236" s="47">
        <v>96444800</v>
      </c>
      <c r="M236" s="47">
        <v>6730200</v>
      </c>
      <c r="N236" s="47">
        <v>7664795</v>
      </c>
      <c r="O236" s="47">
        <v>18980998</v>
      </c>
      <c r="P236" s="47">
        <v>36514017</v>
      </c>
      <c r="Q236" s="47">
        <v>839134562</v>
      </c>
      <c r="R236" s="47">
        <v>238586</v>
      </c>
      <c r="S236" s="47">
        <v>61915</v>
      </c>
      <c r="T236" s="47">
        <v>103122097</v>
      </c>
      <c r="U236" s="47">
        <v>79001371</v>
      </c>
      <c r="V236" s="47">
        <v>22672190</v>
      </c>
      <c r="W236" s="47">
        <v>11169669</v>
      </c>
      <c r="X236" s="47">
        <v>216265828</v>
      </c>
      <c r="Y236" s="47">
        <v>622868734</v>
      </c>
      <c r="Z236" s="14" t="s">
        <v>217</v>
      </c>
      <c r="AA236" t="b">
        <f t="shared" si="3"/>
        <v>1</v>
      </c>
    </row>
    <row r="237" spans="1:27" ht="12.75">
      <c r="A237" t="s">
        <v>368</v>
      </c>
      <c r="B237" s="15" t="s">
        <v>369</v>
      </c>
      <c r="C237" s="47">
        <v>1827280200</v>
      </c>
      <c r="D237" s="47">
        <v>9624</v>
      </c>
      <c r="E237" s="47">
        <v>607456536</v>
      </c>
      <c r="F237" s="47">
        <v>14312279</v>
      </c>
      <c r="G237" s="47">
        <v>621</v>
      </c>
      <c r="H237" s="47">
        <v>113</v>
      </c>
      <c r="I237" s="47">
        <v>52026614</v>
      </c>
      <c r="J237" s="47">
        <v>1166101</v>
      </c>
      <c r="K237" s="47">
        <v>16048187</v>
      </c>
      <c r="L237" s="47">
        <v>92072600</v>
      </c>
      <c r="M237" s="47">
        <v>2762000</v>
      </c>
      <c r="N237" s="47">
        <v>10132788</v>
      </c>
      <c r="O237" s="47">
        <v>19248162</v>
      </c>
      <c r="P237" s="47">
        <v>9723827</v>
      </c>
      <c r="Q237" s="47">
        <v>824949094</v>
      </c>
      <c r="R237" s="47">
        <v>83974</v>
      </c>
      <c r="S237" s="47">
        <v>34212</v>
      </c>
      <c r="T237" s="47">
        <v>94799653</v>
      </c>
      <c r="U237" s="47">
        <v>78291021</v>
      </c>
      <c r="V237" s="47">
        <v>17319802</v>
      </c>
      <c r="W237" s="47">
        <v>12199265</v>
      </c>
      <c r="X237" s="47">
        <v>202727927</v>
      </c>
      <c r="Y237" s="47">
        <v>622221167</v>
      </c>
      <c r="Z237" s="14" t="s">
        <v>369</v>
      </c>
      <c r="AA237" t="b">
        <f t="shared" si="3"/>
        <v>1</v>
      </c>
    </row>
    <row r="238" spans="1:27" ht="12.75">
      <c r="A238" t="s">
        <v>154</v>
      </c>
      <c r="B238" s="15" t="s">
        <v>155</v>
      </c>
      <c r="C238" s="47">
        <v>1029567300</v>
      </c>
      <c r="D238" s="47">
        <v>5392</v>
      </c>
      <c r="E238" s="47">
        <v>329971683</v>
      </c>
      <c r="F238" s="47">
        <v>9002262</v>
      </c>
      <c r="G238" s="47">
        <v>370</v>
      </c>
      <c r="H238" s="47">
        <v>77</v>
      </c>
      <c r="I238" s="47">
        <v>26699314</v>
      </c>
      <c r="J238" s="47">
        <v>1061686</v>
      </c>
      <c r="K238" s="47">
        <v>8268453</v>
      </c>
      <c r="L238" s="47">
        <v>53260000</v>
      </c>
      <c r="M238" s="47">
        <v>3246300</v>
      </c>
      <c r="N238" s="47">
        <v>3115866</v>
      </c>
      <c r="O238" s="47">
        <v>10733351</v>
      </c>
      <c r="P238" s="47">
        <v>20739977</v>
      </c>
      <c r="Q238" s="47">
        <v>466098892</v>
      </c>
      <c r="R238" s="47">
        <v>29889</v>
      </c>
      <c r="S238" s="47">
        <v>130685</v>
      </c>
      <c r="T238" s="47">
        <v>56478820</v>
      </c>
      <c r="U238" s="47">
        <v>44435166</v>
      </c>
      <c r="V238" s="47">
        <v>11468653</v>
      </c>
      <c r="W238" s="47">
        <v>8422310</v>
      </c>
      <c r="X238" s="47">
        <v>120965523</v>
      </c>
      <c r="Y238" s="47">
        <v>345133369</v>
      </c>
      <c r="Z238" s="14" t="s">
        <v>155</v>
      </c>
      <c r="AA238" t="b">
        <f t="shared" si="3"/>
        <v>1</v>
      </c>
    </row>
    <row r="239" spans="1:27" ht="12.75">
      <c r="A239" t="s">
        <v>304</v>
      </c>
      <c r="B239" s="15" t="s">
        <v>305</v>
      </c>
      <c r="C239" s="47">
        <v>1870804800</v>
      </c>
      <c r="D239" s="47">
        <v>8940</v>
      </c>
      <c r="E239" s="47">
        <v>588361443</v>
      </c>
      <c r="F239" s="47">
        <v>17093217</v>
      </c>
      <c r="G239" s="47">
        <v>716</v>
      </c>
      <c r="H239" s="47">
        <v>139</v>
      </c>
      <c r="I239" s="47">
        <v>40500381</v>
      </c>
      <c r="J239" s="47">
        <v>551658</v>
      </c>
      <c r="K239" s="47">
        <v>13256966</v>
      </c>
      <c r="L239" s="47">
        <v>103988400</v>
      </c>
      <c r="M239" s="47">
        <v>3997800</v>
      </c>
      <c r="N239" s="47">
        <v>5578469</v>
      </c>
      <c r="O239" s="47">
        <v>20132514</v>
      </c>
      <c r="P239" s="47">
        <v>20009756</v>
      </c>
      <c r="Q239" s="47">
        <v>813470604</v>
      </c>
      <c r="R239" s="47">
        <v>29169</v>
      </c>
      <c r="S239" s="47">
        <v>45160</v>
      </c>
      <c r="T239" s="47">
        <v>107967721</v>
      </c>
      <c r="U239" s="47">
        <v>83450064</v>
      </c>
      <c r="V239" s="47">
        <v>16393996</v>
      </c>
      <c r="W239" s="47">
        <v>12667283</v>
      </c>
      <c r="X239" s="47">
        <v>220553393</v>
      </c>
      <c r="Y239" s="47">
        <v>592917211</v>
      </c>
      <c r="Z239" s="14" t="s">
        <v>305</v>
      </c>
      <c r="AA239" t="b">
        <f t="shared" si="3"/>
        <v>1</v>
      </c>
    </row>
    <row r="240" spans="1:27" ht="12.75">
      <c r="A240" t="s">
        <v>134</v>
      </c>
      <c r="B240" s="15" t="s">
        <v>135</v>
      </c>
      <c r="C240" s="47">
        <v>2789531500</v>
      </c>
      <c r="D240" s="47">
        <v>13586</v>
      </c>
      <c r="E240" s="47">
        <v>898771993</v>
      </c>
      <c r="F240" s="47">
        <v>34135047</v>
      </c>
      <c r="G240" s="47">
        <v>1128</v>
      </c>
      <c r="H240" s="47">
        <v>303</v>
      </c>
      <c r="I240" s="47">
        <v>53492235</v>
      </c>
      <c r="J240" s="47">
        <v>1211882</v>
      </c>
      <c r="K240" s="47">
        <v>21300438</v>
      </c>
      <c r="L240" s="47">
        <v>146500400</v>
      </c>
      <c r="M240" s="47">
        <v>4265300</v>
      </c>
      <c r="N240" s="47">
        <v>6678208</v>
      </c>
      <c r="O240" s="47">
        <v>22521215</v>
      </c>
      <c r="P240" s="47">
        <v>24578775</v>
      </c>
      <c r="Q240" s="47">
        <v>1213455493</v>
      </c>
      <c r="R240" s="47">
        <v>218928</v>
      </c>
      <c r="S240" s="47">
        <v>51783</v>
      </c>
      <c r="T240" s="47">
        <v>150713265</v>
      </c>
      <c r="U240" s="47">
        <v>120004244</v>
      </c>
      <c r="V240" s="47">
        <v>27341553</v>
      </c>
      <c r="W240" s="47">
        <v>21713761</v>
      </c>
      <c r="X240" s="47">
        <v>320043534</v>
      </c>
      <c r="Y240" s="47">
        <v>893411959</v>
      </c>
      <c r="Z240" s="14" t="s">
        <v>135</v>
      </c>
      <c r="AA240" t="b">
        <f t="shared" si="3"/>
        <v>1</v>
      </c>
    </row>
    <row r="241" spans="1:27" ht="12.75">
      <c r="A241" t="s">
        <v>244</v>
      </c>
      <c r="B241" s="15" t="s">
        <v>245</v>
      </c>
      <c r="C241" s="47">
        <v>6593706000</v>
      </c>
      <c r="D241" s="47">
        <v>30368</v>
      </c>
      <c r="E241" s="47">
        <v>2027517158</v>
      </c>
      <c r="F241" s="47">
        <v>100945093</v>
      </c>
      <c r="G241" s="47">
        <v>3410</v>
      </c>
      <c r="H241" s="47">
        <v>917</v>
      </c>
      <c r="I241" s="47">
        <v>156422541</v>
      </c>
      <c r="J241" s="47">
        <v>4033285</v>
      </c>
      <c r="K241" s="47">
        <v>60054296</v>
      </c>
      <c r="L241" s="47">
        <v>348359000</v>
      </c>
      <c r="M241" s="47">
        <v>14848600</v>
      </c>
      <c r="N241" s="47">
        <v>24647208</v>
      </c>
      <c r="O241" s="47">
        <v>46122762</v>
      </c>
      <c r="P241" s="47">
        <v>86010638</v>
      </c>
      <c r="Q241" s="47">
        <v>2868960581</v>
      </c>
      <c r="R241" s="47">
        <v>943841</v>
      </c>
      <c r="S241" s="47">
        <v>1238811</v>
      </c>
      <c r="T241" s="47">
        <v>363124486</v>
      </c>
      <c r="U241" s="47">
        <v>267165546</v>
      </c>
      <c r="V241" s="47">
        <v>106786002</v>
      </c>
      <c r="W241" s="47">
        <v>38041486</v>
      </c>
      <c r="X241" s="47">
        <v>777300172</v>
      </c>
      <c r="Y241" s="47">
        <v>2091660409</v>
      </c>
      <c r="Z241" s="14" t="s">
        <v>245</v>
      </c>
      <c r="AA241" t="b">
        <f t="shared" si="3"/>
        <v>1</v>
      </c>
    </row>
    <row r="242" spans="1:27" ht="12.75">
      <c r="A242" t="s">
        <v>340</v>
      </c>
      <c r="B242" s="15" t="s">
        <v>341</v>
      </c>
      <c r="C242" s="47">
        <v>8972256500</v>
      </c>
      <c r="D242" s="47">
        <v>39633</v>
      </c>
      <c r="E242" s="47">
        <v>2856617467</v>
      </c>
      <c r="F242" s="47">
        <v>153446759</v>
      </c>
      <c r="G242" s="47">
        <v>5189</v>
      </c>
      <c r="H242" s="47">
        <v>1429</v>
      </c>
      <c r="I242" s="47">
        <v>144214582</v>
      </c>
      <c r="J242" s="47">
        <v>2805249</v>
      </c>
      <c r="K242" s="47">
        <v>67746397</v>
      </c>
      <c r="L242" s="47">
        <v>489563200</v>
      </c>
      <c r="M242" s="47">
        <v>9536300</v>
      </c>
      <c r="N242" s="47">
        <v>24282481</v>
      </c>
      <c r="O242" s="47">
        <v>67583046</v>
      </c>
      <c r="P242" s="47">
        <v>52464493</v>
      </c>
      <c r="Q242" s="47">
        <v>3868259974</v>
      </c>
      <c r="R242" s="47">
        <v>604491</v>
      </c>
      <c r="S242" s="47">
        <v>322015</v>
      </c>
      <c r="T242" s="47">
        <v>498921580</v>
      </c>
      <c r="U242" s="47">
        <v>370744962</v>
      </c>
      <c r="V242" s="47">
        <v>97926090</v>
      </c>
      <c r="W242" s="47">
        <v>52106212</v>
      </c>
      <c r="X242" s="47">
        <v>1020625350</v>
      </c>
      <c r="Y242" s="47">
        <v>2847634624</v>
      </c>
      <c r="Z242" s="14" t="s">
        <v>341</v>
      </c>
      <c r="AA242" t="b">
        <f t="shared" si="3"/>
        <v>1</v>
      </c>
    </row>
    <row r="243" spans="1:27" ht="12.75">
      <c r="A243" t="s">
        <v>82</v>
      </c>
      <c r="B243" s="15" t="s">
        <v>83</v>
      </c>
      <c r="C243" s="47">
        <v>2156078100</v>
      </c>
      <c r="D243" s="47">
        <v>8448</v>
      </c>
      <c r="E243" s="47">
        <v>682387377</v>
      </c>
      <c r="F243" s="47">
        <v>57262274</v>
      </c>
      <c r="G243" s="47">
        <v>1477</v>
      </c>
      <c r="H243" s="47">
        <v>507</v>
      </c>
      <c r="I243" s="47">
        <v>69073906</v>
      </c>
      <c r="J243" s="47">
        <v>2178173</v>
      </c>
      <c r="K243" s="47">
        <v>19665767</v>
      </c>
      <c r="L243" s="47">
        <v>109208900</v>
      </c>
      <c r="M243" s="47">
        <v>3985200</v>
      </c>
      <c r="N243" s="47">
        <v>3651300</v>
      </c>
      <c r="O243" s="47">
        <v>15938262</v>
      </c>
      <c r="P243" s="47">
        <v>27599106</v>
      </c>
      <c r="Q243" s="47">
        <v>990950265</v>
      </c>
      <c r="R243" s="47">
        <v>284360</v>
      </c>
      <c r="S243" s="47">
        <v>34420</v>
      </c>
      <c r="T243" s="47">
        <v>113155122</v>
      </c>
      <c r="U243" s="47">
        <v>84845046</v>
      </c>
      <c r="V243" s="47">
        <v>35545064</v>
      </c>
      <c r="W243" s="47">
        <v>14016123</v>
      </c>
      <c r="X243" s="47">
        <v>247880135</v>
      </c>
      <c r="Y243" s="47">
        <v>743070130</v>
      </c>
      <c r="Z243" s="14" t="s">
        <v>83</v>
      </c>
      <c r="AA243" t="b">
        <f t="shared" si="3"/>
        <v>1</v>
      </c>
    </row>
    <row r="244" spans="1:27" ht="12.75">
      <c r="A244" t="s">
        <v>20</v>
      </c>
      <c r="B244" s="15" t="s">
        <v>21</v>
      </c>
      <c r="C244" s="47">
        <v>8392593400</v>
      </c>
      <c r="D244" s="47">
        <v>29848</v>
      </c>
      <c r="E244" s="47">
        <v>2650202432</v>
      </c>
      <c r="F244" s="47">
        <v>295720490</v>
      </c>
      <c r="G244" s="47">
        <v>7086</v>
      </c>
      <c r="H244" s="47">
        <v>2609</v>
      </c>
      <c r="I244" s="47">
        <v>302130492</v>
      </c>
      <c r="J244" s="47">
        <v>5386111</v>
      </c>
      <c r="K244" s="47">
        <v>59641359</v>
      </c>
      <c r="L244" s="47">
        <v>420166000</v>
      </c>
      <c r="M244" s="47">
        <v>14394500</v>
      </c>
      <c r="N244" s="47">
        <v>9190454</v>
      </c>
      <c r="O244" s="47">
        <v>49189680</v>
      </c>
      <c r="P244" s="47">
        <v>94172590</v>
      </c>
      <c r="Q244" s="47">
        <v>3900194108</v>
      </c>
      <c r="R244" s="47">
        <v>401654</v>
      </c>
      <c r="S244" s="47">
        <v>148235</v>
      </c>
      <c r="T244" s="47">
        <v>434449214</v>
      </c>
      <c r="U244" s="47">
        <v>322480745</v>
      </c>
      <c r="V244" s="47">
        <v>126960927</v>
      </c>
      <c r="W244" s="47">
        <v>56917173</v>
      </c>
      <c r="X244" s="47">
        <v>941357948</v>
      </c>
      <c r="Y244" s="47">
        <v>2958836160</v>
      </c>
      <c r="Z244" s="14" t="s">
        <v>21</v>
      </c>
      <c r="AA244" t="b">
        <f t="shared" si="3"/>
        <v>1</v>
      </c>
    </row>
    <row r="245" spans="1:27" ht="12.75">
      <c r="A245" t="s">
        <v>26</v>
      </c>
      <c r="B245" s="15" t="s">
        <v>27</v>
      </c>
      <c r="C245" s="47">
        <v>15735753600</v>
      </c>
      <c r="D245" s="47">
        <v>44723</v>
      </c>
      <c r="E245" s="47">
        <v>4677819423</v>
      </c>
      <c r="F245" s="47">
        <v>1024078570</v>
      </c>
      <c r="G245" s="47">
        <v>15361</v>
      </c>
      <c r="H245" s="47">
        <v>7888</v>
      </c>
      <c r="I245" s="47">
        <v>593620300</v>
      </c>
      <c r="J245" s="47">
        <v>9559164</v>
      </c>
      <c r="K245" s="47">
        <v>109675155</v>
      </c>
      <c r="L245" s="47">
        <v>656702200</v>
      </c>
      <c r="M245" s="47">
        <v>21412500</v>
      </c>
      <c r="N245" s="47">
        <v>31312913</v>
      </c>
      <c r="O245" s="47">
        <v>82324553</v>
      </c>
      <c r="P245" s="47">
        <v>165459378</v>
      </c>
      <c r="Q245" s="47">
        <v>7371964156</v>
      </c>
      <c r="R245" s="47">
        <v>471517</v>
      </c>
      <c r="S245" s="47">
        <v>101394</v>
      </c>
      <c r="T245" s="47">
        <v>677980980</v>
      </c>
      <c r="U245" s="47">
        <v>466821165</v>
      </c>
      <c r="V245" s="47">
        <v>204459801</v>
      </c>
      <c r="W245" s="47">
        <v>155300430</v>
      </c>
      <c r="X245" s="47">
        <v>1505135287</v>
      </c>
      <c r="Y245" s="47">
        <v>5866828869</v>
      </c>
      <c r="Z245" s="14" t="s">
        <v>27</v>
      </c>
      <c r="AA245" t="b">
        <f t="shared" si="3"/>
        <v>1</v>
      </c>
    </row>
    <row r="246" spans="1:27" ht="12.75">
      <c r="A246" t="s">
        <v>324</v>
      </c>
      <c r="B246" s="15" t="s">
        <v>325</v>
      </c>
      <c r="C246" s="47">
        <v>1311515400</v>
      </c>
      <c r="D246" s="47">
        <v>6975</v>
      </c>
      <c r="E246" s="47">
        <v>417650464</v>
      </c>
      <c r="F246" s="47">
        <v>10786560</v>
      </c>
      <c r="G246" s="47">
        <v>446</v>
      </c>
      <c r="H246" s="47">
        <v>103</v>
      </c>
      <c r="I246" s="47">
        <v>20773896</v>
      </c>
      <c r="J246" s="47">
        <v>948991</v>
      </c>
      <c r="K246" s="47">
        <v>9791953</v>
      </c>
      <c r="L246" s="47">
        <v>70265400</v>
      </c>
      <c r="M246" s="47">
        <v>3177100</v>
      </c>
      <c r="N246" s="47">
        <v>6501560</v>
      </c>
      <c r="O246" s="47">
        <v>13665189</v>
      </c>
      <c r="P246" s="47">
        <v>17614456</v>
      </c>
      <c r="Q246" s="47">
        <v>571175569</v>
      </c>
      <c r="R246" s="47">
        <v>38054</v>
      </c>
      <c r="S246" s="47">
        <v>53467</v>
      </c>
      <c r="T246" s="47">
        <v>73417485</v>
      </c>
      <c r="U246" s="47">
        <v>56803980</v>
      </c>
      <c r="V246" s="47">
        <v>13361993</v>
      </c>
      <c r="W246" s="47">
        <v>7567113</v>
      </c>
      <c r="X246" s="47">
        <v>151242092</v>
      </c>
      <c r="Y246" s="47">
        <v>419933477</v>
      </c>
      <c r="Z246" s="14" t="s">
        <v>325</v>
      </c>
      <c r="AA246" t="b">
        <f t="shared" si="3"/>
        <v>1</v>
      </c>
    </row>
    <row r="247" spans="1:27" ht="12.75">
      <c r="A247" t="s">
        <v>334</v>
      </c>
      <c r="B247" s="15" t="s">
        <v>335</v>
      </c>
      <c r="C247" s="47">
        <v>8362087800</v>
      </c>
      <c r="D247" s="47">
        <v>38467</v>
      </c>
      <c r="E247" s="47">
        <v>2720827901</v>
      </c>
      <c r="F247" s="47">
        <v>128763769</v>
      </c>
      <c r="G247" s="47">
        <v>4229</v>
      </c>
      <c r="H247" s="47">
        <v>1124</v>
      </c>
      <c r="I247" s="47">
        <v>175533223</v>
      </c>
      <c r="J247" s="47">
        <v>3819210</v>
      </c>
      <c r="K247" s="47">
        <v>69348526</v>
      </c>
      <c r="L247" s="47">
        <v>447939600</v>
      </c>
      <c r="M247" s="47">
        <v>12208100</v>
      </c>
      <c r="N247" s="47">
        <v>25047990</v>
      </c>
      <c r="O247" s="47">
        <v>69141076</v>
      </c>
      <c r="P247" s="47">
        <v>69523712</v>
      </c>
      <c r="Q247" s="47">
        <v>3722153107</v>
      </c>
      <c r="R247" s="47">
        <v>1154877</v>
      </c>
      <c r="S247" s="47">
        <v>597562</v>
      </c>
      <c r="T247" s="47">
        <v>460020277</v>
      </c>
      <c r="U247" s="47">
        <v>358256206</v>
      </c>
      <c r="V247" s="47">
        <v>96992614</v>
      </c>
      <c r="W247" s="47">
        <v>51032377</v>
      </c>
      <c r="X247" s="47">
        <v>968053913</v>
      </c>
      <c r="Y247" s="47">
        <v>2754099194</v>
      </c>
      <c r="Z247" s="14" t="s">
        <v>335</v>
      </c>
      <c r="AA247" t="b">
        <f t="shared" si="3"/>
        <v>1</v>
      </c>
    </row>
    <row r="248" spans="1:27" ht="12.75">
      <c r="A248" t="s">
        <v>346</v>
      </c>
      <c r="B248" s="15" t="s">
        <v>347</v>
      </c>
      <c r="C248" s="47">
        <v>3596095000</v>
      </c>
      <c r="D248" s="47">
        <v>17195</v>
      </c>
      <c r="E248" s="47">
        <v>1130222417</v>
      </c>
      <c r="F248" s="47">
        <v>40755887</v>
      </c>
      <c r="G248" s="47">
        <v>1527</v>
      </c>
      <c r="H248" s="47">
        <v>358</v>
      </c>
      <c r="I248" s="47">
        <v>80037021</v>
      </c>
      <c r="J248" s="47">
        <v>1354027</v>
      </c>
      <c r="K248" s="47">
        <v>29771735</v>
      </c>
      <c r="L248" s="47">
        <v>192594400</v>
      </c>
      <c r="M248" s="47">
        <v>8556800</v>
      </c>
      <c r="N248" s="47">
        <v>9932238</v>
      </c>
      <c r="O248" s="47">
        <v>37523792</v>
      </c>
      <c r="P248" s="47">
        <v>48070673</v>
      </c>
      <c r="Q248" s="47">
        <v>1578818990</v>
      </c>
      <c r="R248" s="47">
        <v>255802</v>
      </c>
      <c r="S248" s="47">
        <v>181837</v>
      </c>
      <c r="T248" s="47">
        <v>201104345</v>
      </c>
      <c r="U248" s="47">
        <v>155027342</v>
      </c>
      <c r="V248" s="47">
        <v>33840632</v>
      </c>
      <c r="W248" s="47">
        <v>27547915</v>
      </c>
      <c r="X248" s="47">
        <v>417957873</v>
      </c>
      <c r="Y248" s="47">
        <v>1160861117</v>
      </c>
      <c r="Z248" s="14" t="s">
        <v>347</v>
      </c>
      <c r="AA248" t="b">
        <f t="shared" si="3"/>
        <v>1</v>
      </c>
    </row>
    <row r="249" spans="1:27" ht="12.75">
      <c r="A249" t="s">
        <v>544</v>
      </c>
      <c r="B249" s="15" t="s">
        <v>545</v>
      </c>
      <c r="C249" s="47">
        <v>19342292100</v>
      </c>
      <c r="D249" s="47">
        <v>84192</v>
      </c>
      <c r="E249" s="47">
        <v>6402099507</v>
      </c>
      <c r="F249" s="47">
        <v>356150642</v>
      </c>
      <c r="G249" s="47">
        <v>11299</v>
      </c>
      <c r="H249" s="47">
        <v>3203</v>
      </c>
      <c r="I249" s="47">
        <v>370520031</v>
      </c>
      <c r="J249" s="47">
        <v>11681860</v>
      </c>
      <c r="K249" s="47">
        <v>131365011</v>
      </c>
      <c r="L249" s="47">
        <v>1092237300</v>
      </c>
      <c r="M249" s="47">
        <v>15091200</v>
      </c>
      <c r="N249" s="47">
        <v>31271641</v>
      </c>
      <c r="O249" s="47">
        <v>155656861</v>
      </c>
      <c r="P249" s="47">
        <v>116335457</v>
      </c>
      <c r="Q249" s="47">
        <v>8682409510</v>
      </c>
      <c r="R249" s="47">
        <v>1038103</v>
      </c>
      <c r="S249" s="47">
        <v>289215</v>
      </c>
      <c r="T249" s="47">
        <v>1106786528</v>
      </c>
      <c r="U249" s="47">
        <v>885526082</v>
      </c>
      <c r="V249" s="47">
        <v>213701458</v>
      </c>
      <c r="W249" s="47">
        <v>101120379</v>
      </c>
      <c r="X249" s="47">
        <v>2308461765</v>
      </c>
      <c r="Y249" s="47">
        <v>6373947745</v>
      </c>
      <c r="Z249" s="14" t="s">
        <v>545</v>
      </c>
      <c r="AA249" t="b">
        <f t="shared" si="3"/>
        <v>1</v>
      </c>
    </row>
    <row r="250" spans="1:27" ht="12.75">
      <c r="A250" t="s">
        <v>1</v>
      </c>
      <c r="B250" s="15" t="s">
        <v>0</v>
      </c>
      <c r="C250" s="47">
        <v>7310536600</v>
      </c>
      <c r="D250" s="47">
        <v>28060</v>
      </c>
      <c r="E250" s="47">
        <v>2286461195</v>
      </c>
      <c r="F250" s="47">
        <v>208667039</v>
      </c>
      <c r="G250" s="47">
        <v>5418</v>
      </c>
      <c r="H250" s="47">
        <v>1891</v>
      </c>
      <c r="I250" s="47">
        <v>140113491</v>
      </c>
      <c r="J250" s="47">
        <v>3412648</v>
      </c>
      <c r="K250" s="47">
        <v>40207079</v>
      </c>
      <c r="L250" s="47">
        <v>382972300</v>
      </c>
      <c r="M250" s="47">
        <v>12012600</v>
      </c>
      <c r="N250" s="47">
        <v>8466237</v>
      </c>
      <c r="O250" s="47">
        <v>42766683</v>
      </c>
      <c r="P250" s="47">
        <v>76549209</v>
      </c>
      <c r="Q250" s="47">
        <v>3201628481</v>
      </c>
      <c r="R250" s="47">
        <v>202194</v>
      </c>
      <c r="S250" s="47">
        <v>153274</v>
      </c>
      <c r="T250" s="47">
        <v>394870524</v>
      </c>
      <c r="U250" s="47">
        <v>292210718</v>
      </c>
      <c r="V250" s="47">
        <v>97524082</v>
      </c>
      <c r="W250" s="47">
        <v>38493804</v>
      </c>
      <c r="X250" s="47">
        <v>823454596</v>
      </c>
      <c r="Y250" s="47">
        <v>2378173885</v>
      </c>
      <c r="Z250" s="14" t="s">
        <v>0</v>
      </c>
      <c r="AA250" t="b">
        <f t="shared" si="3"/>
        <v>1</v>
      </c>
    </row>
    <row r="251" spans="1:27" ht="12.75">
      <c r="A251" t="s">
        <v>22</v>
      </c>
      <c r="B251" s="15" t="s">
        <v>23</v>
      </c>
      <c r="C251" s="47">
        <v>4086094700</v>
      </c>
      <c r="D251" s="47">
        <v>16289</v>
      </c>
      <c r="E251" s="47">
        <v>1294458706</v>
      </c>
      <c r="F251" s="47">
        <v>99007626</v>
      </c>
      <c r="G251" s="47">
        <v>2877</v>
      </c>
      <c r="H251" s="47">
        <v>891</v>
      </c>
      <c r="I251" s="47">
        <v>95020558</v>
      </c>
      <c r="J251" s="47">
        <v>2376394</v>
      </c>
      <c r="K251" s="47">
        <v>26778194</v>
      </c>
      <c r="L251" s="47">
        <v>219603300</v>
      </c>
      <c r="M251" s="47">
        <v>7221900</v>
      </c>
      <c r="N251" s="47">
        <v>8382614</v>
      </c>
      <c r="O251" s="47">
        <v>25282333</v>
      </c>
      <c r="P251" s="47">
        <v>44494204</v>
      </c>
      <c r="Q251" s="47">
        <v>1822625829</v>
      </c>
      <c r="R251" s="47">
        <v>206040</v>
      </c>
      <c r="S251" s="47">
        <v>74235</v>
      </c>
      <c r="T251" s="47">
        <v>226765641</v>
      </c>
      <c r="U251" s="47">
        <v>170111975</v>
      </c>
      <c r="V251" s="47">
        <v>63471784</v>
      </c>
      <c r="W251" s="47">
        <v>18090090</v>
      </c>
      <c r="X251" s="47">
        <v>478719765</v>
      </c>
      <c r="Y251" s="47">
        <v>1343906064</v>
      </c>
      <c r="Z251" s="14" t="s">
        <v>23</v>
      </c>
      <c r="AA251" t="b">
        <f t="shared" si="3"/>
        <v>1</v>
      </c>
    </row>
    <row r="252" spans="1:27" ht="12.75">
      <c r="A252" t="s">
        <v>60</v>
      </c>
      <c r="B252" s="15" t="s">
        <v>61</v>
      </c>
      <c r="C252" s="47">
        <v>34342079100</v>
      </c>
      <c r="D252" s="47">
        <v>139247</v>
      </c>
      <c r="E252" s="47">
        <v>10885327932</v>
      </c>
      <c r="F252" s="47">
        <v>992320772</v>
      </c>
      <c r="G252" s="47">
        <v>25090</v>
      </c>
      <c r="H252" s="47">
        <v>8876</v>
      </c>
      <c r="I252" s="47">
        <v>965446733</v>
      </c>
      <c r="J252" s="47">
        <v>16865606</v>
      </c>
      <c r="K252" s="47">
        <v>189223409</v>
      </c>
      <c r="L252" s="47">
        <v>1841100900</v>
      </c>
      <c r="M252" s="47">
        <v>51457600</v>
      </c>
      <c r="N252" s="47">
        <v>59200507</v>
      </c>
      <c r="O252" s="47">
        <v>239152062</v>
      </c>
      <c r="P252" s="47">
        <v>324508148</v>
      </c>
      <c r="Q252" s="47">
        <v>15564603669</v>
      </c>
      <c r="R252" s="47">
        <v>1743895</v>
      </c>
      <c r="S252" s="47">
        <v>421566</v>
      </c>
      <c r="T252" s="47">
        <v>1891747417</v>
      </c>
      <c r="U252" s="47">
        <v>1429891523</v>
      </c>
      <c r="V252" s="47">
        <v>384397397</v>
      </c>
      <c r="W252" s="47">
        <v>199816628</v>
      </c>
      <c r="X252" s="47">
        <v>3908018426</v>
      </c>
      <c r="Y252" s="47">
        <v>11656585243</v>
      </c>
      <c r="Z252" s="14" t="s">
        <v>61</v>
      </c>
      <c r="AA252" t="b">
        <f t="shared" si="3"/>
        <v>1</v>
      </c>
    </row>
    <row r="253" spans="1:27" ht="12.75">
      <c r="A253" t="s">
        <v>136</v>
      </c>
      <c r="B253" s="15" t="s">
        <v>137</v>
      </c>
      <c r="C253" s="47">
        <v>1409962700</v>
      </c>
      <c r="D253" s="47">
        <v>7045</v>
      </c>
      <c r="E253" s="47">
        <v>460346163</v>
      </c>
      <c r="F253" s="47">
        <v>10364270</v>
      </c>
      <c r="G253" s="47">
        <v>488</v>
      </c>
      <c r="H253" s="47">
        <v>102</v>
      </c>
      <c r="I253" s="47">
        <v>37224448</v>
      </c>
      <c r="J253" s="47">
        <v>574459</v>
      </c>
      <c r="K253" s="47">
        <v>10549900</v>
      </c>
      <c r="L253" s="47">
        <v>76943600</v>
      </c>
      <c r="M253" s="47">
        <v>3226100</v>
      </c>
      <c r="N253" s="47">
        <v>4882175</v>
      </c>
      <c r="O253" s="47">
        <v>13063696</v>
      </c>
      <c r="P253" s="47">
        <v>20785999</v>
      </c>
      <c r="Q253" s="47">
        <v>637960810</v>
      </c>
      <c r="R253" s="47">
        <v>27902</v>
      </c>
      <c r="S253" s="47">
        <v>47613</v>
      </c>
      <c r="T253" s="47">
        <v>80142080</v>
      </c>
      <c r="U253" s="47">
        <v>64468505</v>
      </c>
      <c r="V253" s="47">
        <v>13536989</v>
      </c>
      <c r="W253" s="47">
        <v>10949483</v>
      </c>
      <c r="X253" s="47">
        <v>169172572</v>
      </c>
      <c r="Y253" s="47">
        <v>468788238</v>
      </c>
      <c r="Z253" s="14" t="s">
        <v>137</v>
      </c>
      <c r="AA253" t="b">
        <f t="shared" si="3"/>
        <v>1</v>
      </c>
    </row>
    <row r="254" spans="1:27" ht="12.75">
      <c r="A254" t="s">
        <v>106</v>
      </c>
      <c r="B254" s="15" t="s">
        <v>107</v>
      </c>
      <c r="C254" s="47">
        <v>1243966900</v>
      </c>
      <c r="D254" s="47">
        <v>5774</v>
      </c>
      <c r="E254" s="47">
        <v>386863369</v>
      </c>
      <c r="F254" s="47">
        <v>16639460</v>
      </c>
      <c r="G254" s="47">
        <v>573</v>
      </c>
      <c r="H254" s="47">
        <v>148</v>
      </c>
      <c r="I254" s="47">
        <v>28278230</v>
      </c>
      <c r="J254" s="47">
        <v>894342</v>
      </c>
      <c r="K254" s="47">
        <v>10738942</v>
      </c>
      <c r="L254" s="47">
        <v>59910700</v>
      </c>
      <c r="M254" s="47">
        <v>2730700</v>
      </c>
      <c r="N254" s="47">
        <v>4633172</v>
      </c>
      <c r="O254" s="47">
        <v>12860905</v>
      </c>
      <c r="P254" s="47">
        <v>16357896</v>
      </c>
      <c r="Q254" s="47">
        <v>539907716</v>
      </c>
      <c r="R254" s="47">
        <v>82515</v>
      </c>
      <c r="S254" s="47">
        <v>37492</v>
      </c>
      <c r="T254" s="47">
        <v>62624000</v>
      </c>
      <c r="U254" s="47">
        <v>48653584</v>
      </c>
      <c r="V254" s="47">
        <v>14553735</v>
      </c>
      <c r="W254" s="47">
        <v>8811990</v>
      </c>
      <c r="X254" s="47">
        <v>134763316</v>
      </c>
      <c r="Y254" s="47">
        <v>405144400</v>
      </c>
      <c r="Z254" s="14" t="s">
        <v>107</v>
      </c>
      <c r="AA254" t="b">
        <f t="shared" si="3"/>
        <v>1</v>
      </c>
    </row>
    <row r="255" spans="1:27" ht="12.75">
      <c r="A255" t="s">
        <v>120</v>
      </c>
      <c r="B255" s="15" t="s">
        <v>121</v>
      </c>
      <c r="C255" s="47">
        <v>2031772100</v>
      </c>
      <c r="D255" s="47">
        <v>9659</v>
      </c>
      <c r="E255" s="47">
        <v>640002315</v>
      </c>
      <c r="F255" s="47">
        <v>22380166</v>
      </c>
      <c r="G255" s="47">
        <v>842</v>
      </c>
      <c r="H255" s="47">
        <v>174</v>
      </c>
      <c r="I255" s="47">
        <v>64426933</v>
      </c>
      <c r="J255" s="47">
        <v>742416</v>
      </c>
      <c r="K255" s="47">
        <v>17846312</v>
      </c>
      <c r="L255" s="47">
        <v>116238200</v>
      </c>
      <c r="M255" s="47">
        <v>3510900</v>
      </c>
      <c r="N255" s="47">
        <v>5861364</v>
      </c>
      <c r="O255" s="47">
        <v>16074832</v>
      </c>
      <c r="P255" s="47">
        <v>20897190</v>
      </c>
      <c r="Q255" s="47">
        <v>907980628</v>
      </c>
      <c r="R255" s="47">
        <v>148478</v>
      </c>
      <c r="S255" s="47">
        <v>31432</v>
      </c>
      <c r="T255" s="47">
        <v>119713359</v>
      </c>
      <c r="U255" s="47">
        <v>91639297</v>
      </c>
      <c r="V255" s="47">
        <v>24456326</v>
      </c>
      <c r="W255" s="47">
        <v>15456398</v>
      </c>
      <c r="X255" s="47">
        <v>251445290</v>
      </c>
      <c r="Y255" s="47">
        <v>656535338</v>
      </c>
      <c r="Z255" s="14" t="s">
        <v>121</v>
      </c>
      <c r="AA255" t="b">
        <f t="shared" si="3"/>
        <v>1</v>
      </c>
    </row>
    <row r="256" spans="1:27" ht="12.75">
      <c r="A256" t="s">
        <v>96</v>
      </c>
      <c r="B256" s="15" t="s">
        <v>97</v>
      </c>
      <c r="C256" s="47">
        <v>1179335700</v>
      </c>
      <c r="D256" s="47">
        <v>6062</v>
      </c>
      <c r="E256" s="47">
        <v>371462547</v>
      </c>
      <c r="F256" s="47">
        <v>12632895</v>
      </c>
      <c r="G256" s="47">
        <v>435</v>
      </c>
      <c r="H256" s="47">
        <v>106</v>
      </c>
      <c r="I256" s="47">
        <v>23056706</v>
      </c>
      <c r="J256" s="47">
        <v>1257305</v>
      </c>
      <c r="K256" s="47">
        <v>12220551</v>
      </c>
      <c r="L256" s="47">
        <v>57925600</v>
      </c>
      <c r="M256" s="47">
        <v>3571600</v>
      </c>
      <c r="N256" s="47">
        <v>4822088</v>
      </c>
      <c r="O256" s="47">
        <v>13132745</v>
      </c>
      <c r="P256" s="47">
        <v>17359363</v>
      </c>
      <c r="Q256" s="47">
        <v>517441400</v>
      </c>
      <c r="R256" s="47">
        <v>163119</v>
      </c>
      <c r="S256" s="47">
        <v>75133</v>
      </c>
      <c r="T256" s="47">
        <v>61463629</v>
      </c>
      <c r="U256" s="47">
        <v>47743286</v>
      </c>
      <c r="V256" s="47">
        <v>14166413</v>
      </c>
      <c r="W256" s="47">
        <v>7629131</v>
      </c>
      <c r="X256" s="47">
        <v>131240711</v>
      </c>
      <c r="Y256" s="47">
        <v>386200689</v>
      </c>
      <c r="Z256" s="14" t="s">
        <v>97</v>
      </c>
      <c r="AA256" t="b">
        <f t="shared" si="3"/>
        <v>1</v>
      </c>
    </row>
    <row r="257" spans="1:27" ht="12.75">
      <c r="A257" t="s">
        <v>2</v>
      </c>
      <c r="B257" s="15" t="s">
        <v>3</v>
      </c>
      <c r="C257" s="47">
        <v>5732365100</v>
      </c>
      <c r="D257" s="47">
        <v>20188</v>
      </c>
      <c r="E257" s="47">
        <v>1781589794</v>
      </c>
      <c r="F257" s="47">
        <v>211515361</v>
      </c>
      <c r="G257" s="47">
        <v>4806</v>
      </c>
      <c r="H257" s="47">
        <v>1767</v>
      </c>
      <c r="I257" s="47">
        <v>154079591</v>
      </c>
      <c r="J257" s="47">
        <v>4134012</v>
      </c>
      <c r="K257" s="47">
        <v>42911865</v>
      </c>
      <c r="L257" s="47">
        <v>293789800</v>
      </c>
      <c r="M257" s="47">
        <v>12528000</v>
      </c>
      <c r="N257" s="47">
        <v>11402487</v>
      </c>
      <c r="O257" s="47">
        <v>37712319</v>
      </c>
      <c r="P257" s="47">
        <v>97834570</v>
      </c>
      <c r="Q257" s="47">
        <v>2647497799</v>
      </c>
      <c r="R257" s="47">
        <v>397647</v>
      </c>
      <c r="S257" s="47">
        <v>62022</v>
      </c>
      <c r="T257" s="47">
        <v>306239842</v>
      </c>
      <c r="U257" s="47">
        <v>223378909</v>
      </c>
      <c r="V257" s="47">
        <v>95692145</v>
      </c>
      <c r="W257" s="47">
        <v>38997808</v>
      </c>
      <c r="X257" s="47">
        <v>664768373</v>
      </c>
      <c r="Y257" s="47">
        <v>1982729426</v>
      </c>
      <c r="Z257" s="14" t="s">
        <v>3</v>
      </c>
      <c r="AA257" t="b">
        <f t="shared" si="3"/>
        <v>1</v>
      </c>
    </row>
    <row r="258" spans="1:27" ht="12.75">
      <c r="A258" t="s">
        <v>441</v>
      </c>
      <c r="B258" s="15" t="s">
        <v>442</v>
      </c>
      <c r="C258" s="47">
        <v>971015900</v>
      </c>
      <c r="D258" s="47">
        <v>5293</v>
      </c>
      <c r="E258" s="47">
        <v>324606045</v>
      </c>
      <c r="F258" s="47">
        <v>6346692</v>
      </c>
      <c r="G258" s="47">
        <v>289</v>
      </c>
      <c r="H258" s="47">
        <v>57</v>
      </c>
      <c r="I258" s="47">
        <v>17400605</v>
      </c>
      <c r="J258" s="47">
        <v>796286</v>
      </c>
      <c r="K258" s="47">
        <v>5283779</v>
      </c>
      <c r="L258" s="47">
        <v>50685300</v>
      </c>
      <c r="M258" s="47">
        <v>2448700</v>
      </c>
      <c r="N258" s="47">
        <v>3290497</v>
      </c>
      <c r="O258" s="47">
        <v>11190488</v>
      </c>
      <c r="P258" s="47">
        <v>14482418</v>
      </c>
      <c r="Q258" s="47">
        <v>436530810</v>
      </c>
      <c r="R258" s="47">
        <v>2031</v>
      </c>
      <c r="S258" s="47">
        <v>24068</v>
      </c>
      <c r="T258" s="47">
        <v>53117484</v>
      </c>
      <c r="U258" s="47">
        <v>43286193</v>
      </c>
      <c r="V258" s="47">
        <v>7626940</v>
      </c>
      <c r="W258" s="47">
        <v>5709086</v>
      </c>
      <c r="X258" s="47">
        <v>109765802</v>
      </c>
      <c r="Y258" s="47">
        <v>326765008</v>
      </c>
      <c r="Z258" s="14" t="s">
        <v>442</v>
      </c>
      <c r="AA258" t="b">
        <f t="shared" si="3"/>
        <v>1</v>
      </c>
    </row>
    <row r="259" spans="1:27" ht="12.75">
      <c r="A259" t="s">
        <v>318</v>
      </c>
      <c r="B259" s="15" t="s">
        <v>319</v>
      </c>
      <c r="C259" s="47">
        <v>2411300800</v>
      </c>
      <c r="D259" s="47">
        <v>12265</v>
      </c>
      <c r="E259" s="47">
        <v>763162964</v>
      </c>
      <c r="F259" s="47">
        <v>21402437</v>
      </c>
      <c r="G259" s="47">
        <v>900</v>
      </c>
      <c r="H259" s="47">
        <v>183</v>
      </c>
      <c r="I259" s="47">
        <v>74781538</v>
      </c>
      <c r="J259" s="47">
        <v>981793</v>
      </c>
      <c r="K259" s="47">
        <v>19015141</v>
      </c>
      <c r="L259" s="47">
        <v>130325900</v>
      </c>
      <c r="M259" s="47">
        <v>7536600</v>
      </c>
      <c r="N259" s="47">
        <v>9134810</v>
      </c>
      <c r="O259" s="47">
        <v>29157598</v>
      </c>
      <c r="P259" s="47">
        <v>31437981</v>
      </c>
      <c r="Q259" s="47">
        <v>1086936762</v>
      </c>
      <c r="R259" s="47">
        <v>58454</v>
      </c>
      <c r="S259" s="47">
        <v>70571</v>
      </c>
      <c r="T259" s="47">
        <v>137818633</v>
      </c>
      <c r="U259" s="47">
        <v>106333302</v>
      </c>
      <c r="V259" s="47">
        <v>22787640</v>
      </c>
      <c r="W259" s="47">
        <v>18450674</v>
      </c>
      <c r="X259" s="47">
        <v>285519274</v>
      </c>
      <c r="Y259" s="47">
        <v>801417488</v>
      </c>
      <c r="Z259" s="14" t="s">
        <v>319</v>
      </c>
      <c r="AA259" t="b">
        <f t="shared" si="3"/>
        <v>1</v>
      </c>
    </row>
    <row r="260" spans="1:27" ht="12.75">
      <c r="A260" t="s">
        <v>262</v>
      </c>
      <c r="B260" s="15" t="s">
        <v>263</v>
      </c>
      <c r="C260" s="47">
        <v>9622423900</v>
      </c>
      <c r="D260" s="47">
        <v>43406</v>
      </c>
      <c r="E260" s="47">
        <v>2910680584</v>
      </c>
      <c r="F260" s="47">
        <v>160282143</v>
      </c>
      <c r="G260" s="47">
        <v>5411</v>
      </c>
      <c r="H260" s="47">
        <v>1438</v>
      </c>
      <c r="I260" s="47">
        <v>303405370</v>
      </c>
      <c r="J260" s="47">
        <v>10884815</v>
      </c>
      <c r="K260" s="47">
        <v>81391264</v>
      </c>
      <c r="L260" s="47">
        <v>520848600</v>
      </c>
      <c r="M260" s="47">
        <v>17765700</v>
      </c>
      <c r="N260" s="47">
        <v>28102239</v>
      </c>
      <c r="O260" s="47">
        <v>73839640</v>
      </c>
      <c r="P260" s="47">
        <v>104467925</v>
      </c>
      <c r="Q260" s="47">
        <v>4211668280</v>
      </c>
      <c r="R260" s="47">
        <v>1666023</v>
      </c>
      <c r="S260" s="47">
        <v>654063</v>
      </c>
      <c r="T260" s="47">
        <v>538452273</v>
      </c>
      <c r="U260" s="47">
        <v>394285791</v>
      </c>
      <c r="V260" s="47">
        <v>107570079</v>
      </c>
      <c r="W260" s="47">
        <v>78189381</v>
      </c>
      <c r="X260" s="47">
        <v>1120817610</v>
      </c>
      <c r="Y260" s="47">
        <v>3090850670</v>
      </c>
      <c r="Z260" s="14" t="s">
        <v>263</v>
      </c>
      <c r="AA260" t="b">
        <f t="shared" si="3"/>
        <v>1</v>
      </c>
    </row>
    <row r="261" spans="1:27" ht="12.75">
      <c r="A261" t="s">
        <v>44</v>
      </c>
      <c r="B261" s="15" t="s">
        <v>45</v>
      </c>
      <c r="C261" s="47">
        <v>2347004000</v>
      </c>
      <c r="D261" s="47">
        <v>7582</v>
      </c>
      <c r="E261" s="47">
        <v>750256973</v>
      </c>
      <c r="F261" s="47">
        <v>115567279</v>
      </c>
      <c r="G261" s="47">
        <v>2138</v>
      </c>
      <c r="H261" s="47">
        <v>958</v>
      </c>
      <c r="I261" s="47">
        <v>84325924</v>
      </c>
      <c r="J261" s="47">
        <v>3134908</v>
      </c>
      <c r="K261" s="47">
        <v>15249153</v>
      </c>
      <c r="L261" s="47">
        <v>107472200</v>
      </c>
      <c r="M261" s="47">
        <v>5634100</v>
      </c>
      <c r="N261" s="47">
        <v>2801169</v>
      </c>
      <c r="O261" s="47">
        <v>15001647</v>
      </c>
      <c r="P261" s="47">
        <v>40189272</v>
      </c>
      <c r="Q261" s="47">
        <v>1139632625</v>
      </c>
      <c r="R261" s="47">
        <v>125441</v>
      </c>
      <c r="S261" s="47">
        <v>110652</v>
      </c>
      <c r="T261" s="47">
        <v>113082265</v>
      </c>
      <c r="U261" s="47">
        <v>84299939</v>
      </c>
      <c r="V261" s="47">
        <v>42326304</v>
      </c>
      <c r="W261" s="47">
        <v>19246286</v>
      </c>
      <c r="X261" s="47">
        <v>259190887</v>
      </c>
      <c r="Y261" s="47">
        <v>880441738</v>
      </c>
      <c r="Z261" s="14" t="s">
        <v>45</v>
      </c>
      <c r="AA261" t="b">
        <f t="shared" si="3"/>
        <v>1</v>
      </c>
    </row>
    <row r="262" spans="1:27" ht="12.75">
      <c r="A262" t="s">
        <v>194</v>
      </c>
      <c r="B262" s="15" t="s">
        <v>195</v>
      </c>
      <c r="C262" s="47">
        <v>6930675900</v>
      </c>
      <c r="D262" s="47">
        <v>23369</v>
      </c>
      <c r="E262" s="47">
        <v>2001472292</v>
      </c>
      <c r="F262" s="47">
        <v>325385628</v>
      </c>
      <c r="G262" s="47">
        <v>5874</v>
      </c>
      <c r="H262" s="47">
        <v>2644</v>
      </c>
      <c r="I262" s="47">
        <v>318584592</v>
      </c>
      <c r="J262" s="47">
        <v>8569764</v>
      </c>
      <c r="K262" s="47">
        <v>66217592</v>
      </c>
      <c r="L262" s="47">
        <v>304649300</v>
      </c>
      <c r="M262" s="47">
        <v>13510700</v>
      </c>
      <c r="N262" s="47">
        <v>11608672</v>
      </c>
      <c r="O262" s="47">
        <v>50310397</v>
      </c>
      <c r="P262" s="47">
        <v>95902175</v>
      </c>
      <c r="Q262" s="47">
        <v>3196211112</v>
      </c>
      <c r="R262" s="47">
        <v>813993</v>
      </c>
      <c r="S262" s="47">
        <v>201892</v>
      </c>
      <c r="T262" s="47">
        <v>318078918</v>
      </c>
      <c r="U262" s="47">
        <v>219567164</v>
      </c>
      <c r="V262" s="47">
        <v>127252262</v>
      </c>
      <c r="W262" s="47">
        <v>62361885</v>
      </c>
      <c r="X262" s="47">
        <v>728276114</v>
      </c>
      <c r="Y262" s="47">
        <v>2467934998</v>
      </c>
      <c r="Z262" s="14" t="s">
        <v>195</v>
      </c>
      <c r="AA262" t="b">
        <f t="shared" si="3"/>
        <v>1</v>
      </c>
    </row>
    <row r="263" spans="1:27" ht="12.75">
      <c r="A263" t="s">
        <v>130</v>
      </c>
      <c r="B263" s="15" t="s">
        <v>131</v>
      </c>
      <c r="C263" s="47">
        <v>4141201200</v>
      </c>
      <c r="D263" s="47">
        <v>19978</v>
      </c>
      <c r="E263" s="47">
        <v>1332103503</v>
      </c>
      <c r="F263" s="47">
        <v>44044893</v>
      </c>
      <c r="G263" s="47">
        <v>1666</v>
      </c>
      <c r="H263" s="47">
        <v>390</v>
      </c>
      <c r="I263" s="47">
        <v>114087685</v>
      </c>
      <c r="J263" s="47">
        <v>1787220</v>
      </c>
      <c r="K263" s="47">
        <v>33453114</v>
      </c>
      <c r="L263" s="47">
        <v>226493100</v>
      </c>
      <c r="M263" s="47">
        <v>8041500</v>
      </c>
      <c r="N263" s="47">
        <v>12120790</v>
      </c>
      <c r="O263" s="47">
        <v>41400008</v>
      </c>
      <c r="P263" s="47">
        <v>46967278</v>
      </c>
      <c r="Q263" s="47">
        <v>1860499091</v>
      </c>
      <c r="R263" s="47">
        <v>178329</v>
      </c>
      <c r="S263" s="47">
        <v>64013</v>
      </c>
      <c r="T263" s="47">
        <v>234467096</v>
      </c>
      <c r="U263" s="47">
        <v>186025635</v>
      </c>
      <c r="V263" s="47">
        <v>41218741</v>
      </c>
      <c r="W263" s="47">
        <v>37104631</v>
      </c>
      <c r="X263" s="47">
        <v>499058445</v>
      </c>
      <c r="Y263" s="47">
        <v>1361440646</v>
      </c>
      <c r="Z263" s="14" t="s">
        <v>131</v>
      </c>
      <c r="AA263" t="b">
        <f t="shared" si="3"/>
        <v>1</v>
      </c>
    </row>
    <row r="264" spans="1:27" ht="12.75">
      <c r="A264" t="s">
        <v>540</v>
      </c>
      <c r="B264" s="15" t="s">
        <v>541</v>
      </c>
      <c r="C264" s="47">
        <v>1018406500</v>
      </c>
      <c r="D264" s="47">
        <v>5556</v>
      </c>
      <c r="E264" s="47">
        <v>340128848</v>
      </c>
      <c r="F264" s="47">
        <v>4993908</v>
      </c>
      <c r="G264" s="47">
        <v>290</v>
      </c>
      <c r="H264" s="47">
        <v>38</v>
      </c>
      <c r="I264" s="47">
        <v>13668371</v>
      </c>
      <c r="J264" s="47">
        <v>512076</v>
      </c>
      <c r="K264" s="47">
        <v>4641549</v>
      </c>
      <c r="L264" s="47">
        <v>53903500</v>
      </c>
      <c r="M264" s="47">
        <v>1723700</v>
      </c>
      <c r="N264" s="47">
        <v>3249386</v>
      </c>
      <c r="O264" s="47">
        <v>11610444</v>
      </c>
      <c r="P264" s="47">
        <v>11814443</v>
      </c>
      <c r="Q264" s="47">
        <v>446246225</v>
      </c>
      <c r="R264" s="47">
        <v>1021</v>
      </c>
      <c r="S264" s="47">
        <v>25894</v>
      </c>
      <c r="T264" s="47">
        <v>55586221</v>
      </c>
      <c r="U264" s="47">
        <v>44409106</v>
      </c>
      <c r="V264" s="47">
        <v>8041997</v>
      </c>
      <c r="W264" s="47">
        <v>2990010</v>
      </c>
      <c r="X264" s="47">
        <v>111054249</v>
      </c>
      <c r="Y264" s="47">
        <v>335191976</v>
      </c>
      <c r="Z264" s="14" t="s">
        <v>541</v>
      </c>
      <c r="AA264" t="b">
        <f t="shared" si="3"/>
        <v>1</v>
      </c>
    </row>
    <row r="265" spans="1:27" ht="12.75">
      <c r="A265" t="s">
        <v>172</v>
      </c>
      <c r="B265" s="15" t="s">
        <v>173</v>
      </c>
      <c r="C265" s="47">
        <v>2397027600</v>
      </c>
      <c r="D265" s="47">
        <v>11936</v>
      </c>
      <c r="E265" s="47">
        <v>778539778</v>
      </c>
      <c r="F265" s="47">
        <v>22899914</v>
      </c>
      <c r="G265" s="47">
        <v>837</v>
      </c>
      <c r="H265" s="47">
        <v>186</v>
      </c>
      <c r="I265" s="47">
        <v>54834583</v>
      </c>
      <c r="J265" s="47">
        <v>1456604</v>
      </c>
      <c r="K265" s="47">
        <v>18458823</v>
      </c>
      <c r="L265" s="47">
        <v>131417300</v>
      </c>
      <c r="M265" s="47">
        <v>5007100</v>
      </c>
      <c r="N265" s="47">
        <v>7694036</v>
      </c>
      <c r="O265" s="47">
        <v>26665689</v>
      </c>
      <c r="P265" s="47">
        <v>25216998</v>
      </c>
      <c r="Q265" s="47">
        <v>1072190825</v>
      </c>
      <c r="R265" s="47">
        <v>70457</v>
      </c>
      <c r="S265" s="47">
        <v>60636</v>
      </c>
      <c r="T265" s="47">
        <v>136361705</v>
      </c>
      <c r="U265" s="47">
        <v>109503154</v>
      </c>
      <c r="V265" s="47">
        <v>22586541</v>
      </c>
      <c r="W265" s="47">
        <v>16726522</v>
      </c>
      <c r="X265" s="47">
        <v>285309015</v>
      </c>
      <c r="Y265" s="47">
        <v>786881810</v>
      </c>
      <c r="Z265" s="14" t="s">
        <v>173</v>
      </c>
      <c r="AA265" t="b">
        <f t="shared" si="3"/>
        <v>1</v>
      </c>
    </row>
    <row r="266" spans="1:27" ht="12.75">
      <c r="A266" t="s">
        <v>524</v>
      </c>
      <c r="B266" s="15" t="s">
        <v>525</v>
      </c>
      <c r="C266" s="47">
        <v>832406300</v>
      </c>
      <c r="D266" s="47">
        <v>4409</v>
      </c>
      <c r="E266" s="47">
        <v>278021353</v>
      </c>
      <c r="F266" s="47">
        <v>5384713</v>
      </c>
      <c r="G266" s="47">
        <v>238</v>
      </c>
      <c r="H266" s="47">
        <v>53</v>
      </c>
      <c r="I266" s="47">
        <v>18565211</v>
      </c>
      <c r="J266" s="47">
        <v>376926</v>
      </c>
      <c r="K266" s="47">
        <v>4079707</v>
      </c>
      <c r="L266" s="47">
        <v>42911900</v>
      </c>
      <c r="M266" s="47">
        <v>1872700</v>
      </c>
      <c r="N266" s="47">
        <v>4156006</v>
      </c>
      <c r="O266" s="47">
        <v>7667781</v>
      </c>
      <c r="P266" s="47">
        <v>15510273</v>
      </c>
      <c r="Q266" s="47">
        <v>378546570</v>
      </c>
      <c r="R266" s="47">
        <v>822</v>
      </c>
      <c r="S266" s="47">
        <v>17720</v>
      </c>
      <c r="T266" s="47">
        <v>44766840</v>
      </c>
      <c r="U266" s="47">
        <v>36299373</v>
      </c>
      <c r="V266" s="47">
        <v>6504978</v>
      </c>
      <c r="W266" s="47">
        <v>3992372</v>
      </c>
      <c r="X266" s="47">
        <v>91582105</v>
      </c>
      <c r="Y266" s="47">
        <v>286964465</v>
      </c>
      <c r="Z266" s="14" t="s">
        <v>525</v>
      </c>
      <c r="AA266" t="b">
        <f t="shared" si="3"/>
        <v>1</v>
      </c>
    </row>
    <row r="267" spans="1:27" ht="12.75">
      <c r="A267" t="s">
        <v>66</v>
      </c>
      <c r="B267" s="15" t="s">
        <v>67</v>
      </c>
      <c r="C267" s="47">
        <v>1347806100</v>
      </c>
      <c r="D267" s="47">
        <v>6708</v>
      </c>
      <c r="E267" s="47">
        <v>443421938</v>
      </c>
      <c r="F267" s="47">
        <v>9214733</v>
      </c>
      <c r="G267" s="47">
        <v>475</v>
      </c>
      <c r="H267" s="47">
        <v>86</v>
      </c>
      <c r="I267" s="47">
        <v>25505115</v>
      </c>
      <c r="J267" s="47">
        <v>768651</v>
      </c>
      <c r="K267" s="47">
        <v>12733314</v>
      </c>
      <c r="L267" s="47">
        <v>72253800</v>
      </c>
      <c r="M267" s="47">
        <v>2776200</v>
      </c>
      <c r="N267" s="47">
        <v>3897685</v>
      </c>
      <c r="O267" s="47">
        <v>11623671</v>
      </c>
      <c r="P267" s="47">
        <v>16681764</v>
      </c>
      <c r="Q267" s="47">
        <v>598876871</v>
      </c>
      <c r="R267" s="47">
        <v>108750</v>
      </c>
      <c r="S267" s="47">
        <v>77287</v>
      </c>
      <c r="T267" s="47">
        <v>75017509</v>
      </c>
      <c r="U267" s="47">
        <v>59874220</v>
      </c>
      <c r="V267" s="47">
        <v>16383747</v>
      </c>
      <c r="W267" s="47">
        <v>7291607</v>
      </c>
      <c r="X267" s="47">
        <v>158753120</v>
      </c>
      <c r="Y267" s="47">
        <v>440123751</v>
      </c>
      <c r="Z267" s="14" t="s">
        <v>67</v>
      </c>
      <c r="AA267" t="b">
        <f t="shared" si="3"/>
        <v>1</v>
      </c>
    </row>
    <row r="268" spans="1:27" ht="12.75">
      <c r="A268" t="s">
        <v>292</v>
      </c>
      <c r="B268" s="15" t="s">
        <v>293</v>
      </c>
      <c r="C268" s="47">
        <v>1679083600</v>
      </c>
      <c r="D268" s="47">
        <v>8069</v>
      </c>
      <c r="E268" s="47">
        <v>538807699</v>
      </c>
      <c r="F268" s="47">
        <v>16353588</v>
      </c>
      <c r="G268" s="47">
        <v>697</v>
      </c>
      <c r="H268" s="47">
        <v>131</v>
      </c>
      <c r="I268" s="47">
        <v>35691477</v>
      </c>
      <c r="J268" s="47">
        <v>735543</v>
      </c>
      <c r="K268" s="47">
        <v>16855635</v>
      </c>
      <c r="L268" s="47">
        <v>95980800</v>
      </c>
      <c r="M268" s="47">
        <v>4329900</v>
      </c>
      <c r="N268" s="47">
        <v>4861461</v>
      </c>
      <c r="O268" s="47">
        <v>15682431</v>
      </c>
      <c r="P268" s="47">
        <v>23182892</v>
      </c>
      <c r="Q268" s="47">
        <v>752481426</v>
      </c>
      <c r="R268" s="47">
        <v>195796</v>
      </c>
      <c r="S268" s="47">
        <v>50033</v>
      </c>
      <c r="T268" s="47">
        <v>100286648</v>
      </c>
      <c r="U268" s="47">
        <v>78100170</v>
      </c>
      <c r="V268" s="47">
        <v>20476603</v>
      </c>
      <c r="W268" s="47">
        <v>13440548</v>
      </c>
      <c r="X268" s="47">
        <v>212549798</v>
      </c>
      <c r="Y268" s="47">
        <v>539931628</v>
      </c>
      <c r="Z268" s="14" t="s">
        <v>293</v>
      </c>
      <c r="AA268" t="b">
        <f aca="true" t="shared" si="4" ref="AA268:AA300">EXACT(B268,Z268)</f>
        <v>1</v>
      </c>
    </row>
    <row r="269" spans="1:27" ht="12.75">
      <c r="A269" t="s">
        <v>338</v>
      </c>
      <c r="B269" s="15" t="s">
        <v>339</v>
      </c>
      <c r="C269" s="47">
        <v>6108908000</v>
      </c>
      <c r="D269" s="47">
        <v>27738</v>
      </c>
      <c r="E269" s="47">
        <v>2021282332</v>
      </c>
      <c r="F269" s="47">
        <v>92588295</v>
      </c>
      <c r="G269" s="47">
        <v>3139</v>
      </c>
      <c r="H269" s="47">
        <v>808</v>
      </c>
      <c r="I269" s="47">
        <v>125991748</v>
      </c>
      <c r="J269" s="47">
        <v>2636180</v>
      </c>
      <c r="K269" s="47">
        <v>50366119</v>
      </c>
      <c r="L269" s="47">
        <v>323302300</v>
      </c>
      <c r="M269" s="47">
        <v>9425400</v>
      </c>
      <c r="N269" s="47">
        <v>18471993</v>
      </c>
      <c r="O269" s="47">
        <v>47988247</v>
      </c>
      <c r="P269" s="47">
        <v>46689313</v>
      </c>
      <c r="Q269" s="47">
        <v>2738741927</v>
      </c>
      <c r="R269" s="47">
        <v>522802</v>
      </c>
      <c r="S269" s="47">
        <v>116400</v>
      </c>
      <c r="T269" s="47">
        <v>332650206</v>
      </c>
      <c r="U269" s="47">
        <v>262185050</v>
      </c>
      <c r="V269" s="47">
        <v>68107837</v>
      </c>
      <c r="W269" s="47">
        <v>38124249</v>
      </c>
      <c r="X269" s="47">
        <v>701706544</v>
      </c>
      <c r="Y269" s="47">
        <v>2037035383</v>
      </c>
      <c r="Z269" s="14" t="s">
        <v>339</v>
      </c>
      <c r="AA269" t="b">
        <f t="shared" si="4"/>
        <v>1</v>
      </c>
    </row>
    <row r="270" spans="1:27" ht="12.75">
      <c r="A270" t="s">
        <v>538</v>
      </c>
      <c r="B270" s="15" t="s">
        <v>539</v>
      </c>
      <c r="C270" s="47">
        <v>1317989100</v>
      </c>
      <c r="D270" s="47">
        <v>6255</v>
      </c>
      <c r="E270" s="47">
        <v>440201835</v>
      </c>
      <c r="F270" s="47">
        <v>12902337</v>
      </c>
      <c r="G270" s="47">
        <v>614</v>
      </c>
      <c r="H270" s="47">
        <v>113</v>
      </c>
      <c r="I270" s="47">
        <v>22316009</v>
      </c>
      <c r="J270" s="47">
        <v>615148</v>
      </c>
      <c r="K270" s="47">
        <v>11033424</v>
      </c>
      <c r="L270" s="47">
        <v>73091000</v>
      </c>
      <c r="M270" s="47">
        <v>2159300</v>
      </c>
      <c r="N270" s="47">
        <v>3027836</v>
      </c>
      <c r="O270" s="47">
        <v>10494593</v>
      </c>
      <c r="P270" s="47">
        <v>12801438</v>
      </c>
      <c r="Q270" s="47">
        <v>588642920</v>
      </c>
      <c r="R270" s="47">
        <v>70603</v>
      </c>
      <c r="S270" s="47">
        <v>14000</v>
      </c>
      <c r="T270" s="47">
        <v>75232029</v>
      </c>
      <c r="U270" s="47">
        <v>60709132</v>
      </c>
      <c r="V270" s="47">
        <v>14804859</v>
      </c>
      <c r="W270" s="47">
        <v>6965687</v>
      </c>
      <c r="X270" s="47">
        <v>157796310</v>
      </c>
      <c r="Y270" s="47">
        <v>430846610</v>
      </c>
      <c r="Z270" s="14" t="s">
        <v>539</v>
      </c>
      <c r="AA270" t="b">
        <f t="shared" si="4"/>
        <v>1</v>
      </c>
    </row>
    <row r="271" spans="1:27" ht="12.75">
      <c r="A271" t="s">
        <v>6</v>
      </c>
      <c r="B271" s="15" t="s">
        <v>7</v>
      </c>
      <c r="C271" s="47">
        <v>7417410200</v>
      </c>
      <c r="D271" s="47">
        <v>26027</v>
      </c>
      <c r="E271" s="47">
        <v>2401648964</v>
      </c>
      <c r="F271" s="47">
        <v>281820473</v>
      </c>
      <c r="G271" s="47">
        <v>6175</v>
      </c>
      <c r="H271" s="47">
        <v>2316</v>
      </c>
      <c r="I271" s="47">
        <v>297084185</v>
      </c>
      <c r="J271" s="47">
        <v>7515968</v>
      </c>
      <c r="K271" s="47">
        <v>61985739</v>
      </c>
      <c r="L271" s="47">
        <v>376482300</v>
      </c>
      <c r="M271" s="47">
        <v>18985600</v>
      </c>
      <c r="N271" s="47">
        <v>10829327</v>
      </c>
      <c r="O271" s="47">
        <v>47217998</v>
      </c>
      <c r="P271" s="47">
        <v>129301769</v>
      </c>
      <c r="Q271" s="47">
        <v>3632872323</v>
      </c>
      <c r="R271" s="47">
        <v>708240</v>
      </c>
      <c r="S271" s="47">
        <v>354393</v>
      </c>
      <c r="T271" s="47">
        <v>395378656</v>
      </c>
      <c r="U271" s="47">
        <v>298723940</v>
      </c>
      <c r="V271" s="47">
        <v>138122343</v>
      </c>
      <c r="W271" s="47">
        <v>53132965</v>
      </c>
      <c r="X271" s="47">
        <v>886420537</v>
      </c>
      <c r="Y271" s="47">
        <v>2746451786</v>
      </c>
      <c r="Z271" s="14" t="s">
        <v>7</v>
      </c>
      <c r="AA271" t="b">
        <f t="shared" si="4"/>
        <v>1</v>
      </c>
    </row>
    <row r="272" spans="1:27" ht="12.75">
      <c r="A272" t="s">
        <v>126</v>
      </c>
      <c r="B272" s="15" t="s">
        <v>127</v>
      </c>
      <c r="C272" s="47">
        <v>5488708600</v>
      </c>
      <c r="D272" s="47">
        <v>24831</v>
      </c>
      <c r="E272" s="47">
        <v>1742630114</v>
      </c>
      <c r="F272" s="47">
        <v>83375595</v>
      </c>
      <c r="G272" s="47">
        <v>2487</v>
      </c>
      <c r="H272" s="47">
        <v>715</v>
      </c>
      <c r="I272" s="47">
        <v>158636738</v>
      </c>
      <c r="J272" s="47">
        <v>2207683</v>
      </c>
      <c r="K272" s="47">
        <v>45753230</v>
      </c>
      <c r="L272" s="47">
        <v>306375500</v>
      </c>
      <c r="M272" s="47">
        <v>7444500</v>
      </c>
      <c r="N272" s="47">
        <v>12854820</v>
      </c>
      <c r="O272" s="47">
        <v>43560628</v>
      </c>
      <c r="P272" s="47">
        <v>39714703</v>
      </c>
      <c r="Q272" s="47">
        <v>2442553511</v>
      </c>
      <c r="R272" s="47">
        <v>445169</v>
      </c>
      <c r="S272" s="47">
        <v>35451</v>
      </c>
      <c r="T272" s="47">
        <v>313723700</v>
      </c>
      <c r="U272" s="47">
        <v>242454162</v>
      </c>
      <c r="V272" s="47">
        <v>60808389</v>
      </c>
      <c r="W272" s="47">
        <v>45586312</v>
      </c>
      <c r="X272" s="47">
        <v>663053183</v>
      </c>
      <c r="Y272" s="47">
        <v>1779500328</v>
      </c>
      <c r="Z272" s="14" t="s">
        <v>127</v>
      </c>
      <c r="AA272" t="b">
        <f t="shared" si="4"/>
        <v>1</v>
      </c>
    </row>
    <row r="273" spans="1:27" ht="12.75">
      <c r="A273" t="s">
        <v>170</v>
      </c>
      <c r="B273" s="15" t="s">
        <v>171</v>
      </c>
      <c r="C273" s="47">
        <v>5728897000</v>
      </c>
      <c r="D273" s="47">
        <v>28041</v>
      </c>
      <c r="E273" s="47">
        <v>1820529199</v>
      </c>
      <c r="F273" s="47">
        <v>73659515</v>
      </c>
      <c r="G273" s="47">
        <v>2273</v>
      </c>
      <c r="H273" s="47">
        <v>582</v>
      </c>
      <c r="I273" s="47">
        <v>136398590</v>
      </c>
      <c r="J273" s="47">
        <v>3136634</v>
      </c>
      <c r="K273" s="47">
        <v>45587164</v>
      </c>
      <c r="L273" s="47">
        <v>292613700</v>
      </c>
      <c r="M273" s="47">
        <v>9679500</v>
      </c>
      <c r="N273" s="47">
        <v>18608522</v>
      </c>
      <c r="O273" s="47">
        <v>54537705</v>
      </c>
      <c r="P273" s="47">
        <v>51281457</v>
      </c>
      <c r="Q273" s="47">
        <v>2506031986</v>
      </c>
      <c r="R273" s="47">
        <v>425739</v>
      </c>
      <c r="S273" s="47">
        <v>246545</v>
      </c>
      <c r="T273" s="47">
        <v>302207173</v>
      </c>
      <c r="U273" s="47">
        <v>233376054</v>
      </c>
      <c r="V273" s="47">
        <v>60541901</v>
      </c>
      <c r="W273" s="47">
        <v>36656470</v>
      </c>
      <c r="X273" s="47">
        <v>633453882</v>
      </c>
      <c r="Y273" s="47">
        <v>1872578104</v>
      </c>
      <c r="Z273" s="14" t="s">
        <v>171</v>
      </c>
      <c r="AA273" t="b">
        <f t="shared" si="4"/>
        <v>1</v>
      </c>
    </row>
    <row r="274" spans="1:27" ht="12.75">
      <c r="A274" t="s">
        <v>431</v>
      </c>
      <c r="B274" s="15" t="s">
        <v>432</v>
      </c>
      <c r="C274" s="47">
        <v>24223196900</v>
      </c>
      <c r="D274" s="47">
        <v>99397</v>
      </c>
      <c r="E274" s="47">
        <v>7445780764</v>
      </c>
      <c r="F274" s="47">
        <v>634642883</v>
      </c>
      <c r="G274" s="47">
        <v>16181</v>
      </c>
      <c r="H274" s="47">
        <v>5750</v>
      </c>
      <c r="I274" s="47">
        <v>547266395</v>
      </c>
      <c r="J274" s="47">
        <v>7584577</v>
      </c>
      <c r="K274" s="47">
        <v>152922275</v>
      </c>
      <c r="L274" s="47">
        <v>1255175900</v>
      </c>
      <c r="M274" s="47">
        <v>25637600</v>
      </c>
      <c r="N274" s="47">
        <v>33783160</v>
      </c>
      <c r="O274" s="47">
        <v>171876423</v>
      </c>
      <c r="P274" s="47">
        <v>160995148</v>
      </c>
      <c r="Q274" s="47">
        <v>10435665125</v>
      </c>
      <c r="R274" s="47">
        <v>1598511</v>
      </c>
      <c r="S274" s="47">
        <v>664956</v>
      </c>
      <c r="T274" s="47">
        <v>1280449026</v>
      </c>
      <c r="U274" s="47">
        <v>925998388</v>
      </c>
      <c r="V274" s="47">
        <v>301173791</v>
      </c>
      <c r="W274" s="47">
        <v>139614734</v>
      </c>
      <c r="X274" s="47">
        <v>2649499406</v>
      </c>
      <c r="Y274" s="47">
        <v>7786165719</v>
      </c>
      <c r="Z274" s="14" t="s">
        <v>432</v>
      </c>
      <c r="AA274" t="b">
        <f t="shared" si="4"/>
        <v>1</v>
      </c>
    </row>
    <row r="275" spans="1:27" ht="12.75">
      <c r="A275" t="s">
        <v>148</v>
      </c>
      <c r="B275" s="15" t="s">
        <v>149</v>
      </c>
      <c r="C275" s="47">
        <v>13830427800</v>
      </c>
      <c r="D275" s="47">
        <v>60535</v>
      </c>
      <c r="E275" s="47">
        <v>4343922384</v>
      </c>
      <c r="F275" s="47">
        <v>265373163</v>
      </c>
      <c r="G275" s="47">
        <v>8040</v>
      </c>
      <c r="H275" s="47">
        <v>2450</v>
      </c>
      <c r="I275" s="47">
        <v>329687874</v>
      </c>
      <c r="J275" s="47">
        <v>6287039</v>
      </c>
      <c r="K275" s="47">
        <v>102416232</v>
      </c>
      <c r="L275" s="47">
        <v>761794500</v>
      </c>
      <c r="M275" s="47">
        <v>19299600</v>
      </c>
      <c r="N275" s="47">
        <v>41787700</v>
      </c>
      <c r="O275" s="47">
        <v>112990961</v>
      </c>
      <c r="P275" s="47">
        <v>122260007</v>
      </c>
      <c r="Q275" s="47">
        <v>6105819460</v>
      </c>
      <c r="R275" s="47">
        <v>932538</v>
      </c>
      <c r="S275" s="47">
        <v>198759</v>
      </c>
      <c r="T275" s="47">
        <v>780832230</v>
      </c>
      <c r="U275" s="47">
        <v>594122760</v>
      </c>
      <c r="V275" s="47">
        <v>146141602</v>
      </c>
      <c r="W275" s="47">
        <v>111204725</v>
      </c>
      <c r="X275" s="47">
        <v>1633432614</v>
      </c>
      <c r="Y275" s="47">
        <v>4472386846</v>
      </c>
      <c r="Z275" s="14" t="s">
        <v>149</v>
      </c>
      <c r="AA275" t="b">
        <f t="shared" si="4"/>
        <v>1</v>
      </c>
    </row>
    <row r="276" spans="1:27" ht="12.75">
      <c r="A276" t="s">
        <v>86</v>
      </c>
      <c r="B276" s="15" t="s">
        <v>87</v>
      </c>
      <c r="C276" s="47">
        <v>563008000</v>
      </c>
      <c r="D276" s="47">
        <v>2897</v>
      </c>
      <c r="E276" s="47">
        <v>173123123</v>
      </c>
      <c r="F276" s="47">
        <v>4577652</v>
      </c>
      <c r="G276" s="47">
        <v>195</v>
      </c>
      <c r="H276" s="47">
        <v>38</v>
      </c>
      <c r="I276" s="47">
        <v>13380026</v>
      </c>
      <c r="J276" s="47">
        <v>526092</v>
      </c>
      <c r="K276" s="47">
        <v>4995531</v>
      </c>
      <c r="L276" s="47">
        <v>29513900</v>
      </c>
      <c r="M276" s="47">
        <v>2048800</v>
      </c>
      <c r="N276" s="47">
        <v>2475283</v>
      </c>
      <c r="O276" s="47">
        <v>7201334</v>
      </c>
      <c r="P276" s="47">
        <v>10299808</v>
      </c>
      <c r="Q276" s="47">
        <v>248141549</v>
      </c>
      <c r="R276" s="47">
        <v>40723</v>
      </c>
      <c r="S276" s="47">
        <v>14000</v>
      </c>
      <c r="T276" s="47">
        <v>31554489</v>
      </c>
      <c r="U276" s="47">
        <v>24646126</v>
      </c>
      <c r="V276" s="47">
        <v>4926855</v>
      </c>
      <c r="W276" s="47">
        <v>5004645</v>
      </c>
      <c r="X276" s="47">
        <v>66186838</v>
      </c>
      <c r="Y276" s="47">
        <v>181954711</v>
      </c>
      <c r="Z276" s="14" t="s">
        <v>87</v>
      </c>
      <c r="AA276" t="b">
        <f t="shared" si="4"/>
        <v>1</v>
      </c>
    </row>
    <row r="277" spans="1:27" ht="12.75">
      <c r="A277" t="s">
        <v>242</v>
      </c>
      <c r="B277" s="15" t="s">
        <v>243</v>
      </c>
      <c r="C277" s="47">
        <v>4735309700</v>
      </c>
      <c r="D277" s="47">
        <v>21685</v>
      </c>
      <c r="E277" s="47">
        <v>1444195808</v>
      </c>
      <c r="F277" s="47">
        <v>83065813</v>
      </c>
      <c r="G277" s="47">
        <v>2493</v>
      </c>
      <c r="H277" s="47">
        <v>745</v>
      </c>
      <c r="I277" s="47">
        <v>154205564</v>
      </c>
      <c r="J277" s="47">
        <v>2934328</v>
      </c>
      <c r="K277" s="47">
        <v>40282864</v>
      </c>
      <c r="L277" s="47">
        <v>235170200</v>
      </c>
      <c r="M277" s="47">
        <v>11154800</v>
      </c>
      <c r="N277" s="47">
        <v>17651124</v>
      </c>
      <c r="O277" s="47">
        <v>37929438</v>
      </c>
      <c r="P277" s="47">
        <v>65652562</v>
      </c>
      <c r="Q277" s="47">
        <v>2092242501</v>
      </c>
      <c r="R277" s="47">
        <v>740476</v>
      </c>
      <c r="S277" s="47">
        <v>412727</v>
      </c>
      <c r="T277" s="47">
        <v>246250393</v>
      </c>
      <c r="U277" s="47">
        <v>181768744</v>
      </c>
      <c r="V277" s="47">
        <v>61285782</v>
      </c>
      <c r="W277" s="47">
        <v>33219910</v>
      </c>
      <c r="X277" s="47">
        <v>523678032</v>
      </c>
      <c r="Y277" s="47">
        <v>1568564469</v>
      </c>
      <c r="Z277" s="14" t="s">
        <v>243</v>
      </c>
      <c r="AA277" t="b">
        <f t="shared" si="4"/>
        <v>1</v>
      </c>
    </row>
    <row r="278" spans="1:27" ht="12.75">
      <c r="A278" t="s">
        <v>348</v>
      </c>
      <c r="B278" s="15" t="s">
        <v>349</v>
      </c>
      <c r="C278" s="47">
        <v>1845946800</v>
      </c>
      <c r="D278" s="47">
        <v>9338</v>
      </c>
      <c r="E278" s="47">
        <v>608954301</v>
      </c>
      <c r="F278" s="47">
        <v>18973228</v>
      </c>
      <c r="G278" s="47">
        <v>726</v>
      </c>
      <c r="H278" s="47">
        <v>170</v>
      </c>
      <c r="I278" s="47">
        <v>32679597</v>
      </c>
      <c r="J278" s="47">
        <v>1005282</v>
      </c>
      <c r="K278" s="47">
        <v>15060208</v>
      </c>
      <c r="L278" s="47">
        <v>95467100</v>
      </c>
      <c r="M278" s="47">
        <v>3218000</v>
      </c>
      <c r="N278" s="47">
        <v>7686016</v>
      </c>
      <c r="O278" s="47">
        <v>18129692</v>
      </c>
      <c r="P278" s="47">
        <v>19192390</v>
      </c>
      <c r="Q278" s="47">
        <v>820365814</v>
      </c>
      <c r="R278" s="47">
        <v>66567</v>
      </c>
      <c r="S278" s="47">
        <v>89771</v>
      </c>
      <c r="T278" s="47">
        <v>98646425</v>
      </c>
      <c r="U278" s="47">
        <v>78012262</v>
      </c>
      <c r="V278" s="47">
        <v>19688535</v>
      </c>
      <c r="W278" s="47">
        <v>12494694</v>
      </c>
      <c r="X278" s="47">
        <v>208998254</v>
      </c>
      <c r="Y278" s="47">
        <v>611367560</v>
      </c>
      <c r="Z278" s="14" t="s">
        <v>349</v>
      </c>
      <c r="AA278" t="b">
        <f t="shared" si="4"/>
        <v>1</v>
      </c>
    </row>
    <row r="279" spans="1:27" ht="12.75">
      <c r="A279" t="s">
        <v>490</v>
      </c>
      <c r="B279" s="15" t="s">
        <v>491</v>
      </c>
      <c r="C279" s="47">
        <v>1574665300</v>
      </c>
      <c r="D279" s="47">
        <v>8019</v>
      </c>
      <c r="E279" s="47">
        <v>529553678</v>
      </c>
      <c r="F279" s="47">
        <v>12244289</v>
      </c>
      <c r="G279" s="47">
        <v>638</v>
      </c>
      <c r="H279" s="47">
        <v>95</v>
      </c>
      <c r="I279" s="47">
        <v>20847158</v>
      </c>
      <c r="J279" s="47">
        <v>553443</v>
      </c>
      <c r="K279" s="47">
        <v>5398425</v>
      </c>
      <c r="L279" s="47">
        <v>81846600</v>
      </c>
      <c r="M279" s="47">
        <v>3263500</v>
      </c>
      <c r="N279" s="47">
        <v>6948057</v>
      </c>
      <c r="O279" s="47">
        <v>18307647</v>
      </c>
      <c r="P279" s="47">
        <v>22350289</v>
      </c>
      <c r="Q279" s="47">
        <v>701313086</v>
      </c>
      <c r="R279" s="47">
        <v>0</v>
      </c>
      <c r="S279" s="47">
        <v>65000</v>
      </c>
      <c r="T279" s="47">
        <v>85076125</v>
      </c>
      <c r="U279" s="47">
        <v>68335234</v>
      </c>
      <c r="V279" s="47">
        <v>14427290</v>
      </c>
      <c r="W279" s="47">
        <v>6355095</v>
      </c>
      <c r="X279" s="47">
        <v>174258744</v>
      </c>
      <c r="Y279" s="47">
        <v>527054342</v>
      </c>
      <c r="Z279" s="14" t="s">
        <v>491</v>
      </c>
      <c r="AA279" t="b">
        <f t="shared" si="4"/>
        <v>1</v>
      </c>
    </row>
    <row r="280" spans="1:27" ht="12.75">
      <c r="A280" t="s">
        <v>512</v>
      </c>
      <c r="B280" s="15" t="s">
        <v>513</v>
      </c>
      <c r="C280" s="47">
        <v>1529904400</v>
      </c>
      <c r="D280" s="47">
        <v>7760</v>
      </c>
      <c r="E280" s="47">
        <v>507457470</v>
      </c>
      <c r="F280" s="47">
        <v>15299971</v>
      </c>
      <c r="G280" s="47">
        <v>564</v>
      </c>
      <c r="H280" s="47">
        <v>137</v>
      </c>
      <c r="I280" s="47">
        <v>43967060</v>
      </c>
      <c r="J280" s="47">
        <v>1717087</v>
      </c>
      <c r="K280" s="47">
        <v>13274581</v>
      </c>
      <c r="L280" s="47">
        <v>86004500</v>
      </c>
      <c r="M280" s="47">
        <v>5285600</v>
      </c>
      <c r="N280" s="47">
        <v>5737790</v>
      </c>
      <c r="O280" s="47">
        <v>17881364</v>
      </c>
      <c r="P280" s="47">
        <v>28489354</v>
      </c>
      <c r="Q280" s="47">
        <v>725114777</v>
      </c>
      <c r="R280" s="47">
        <v>154951</v>
      </c>
      <c r="S280" s="47">
        <v>107879</v>
      </c>
      <c r="T280" s="47">
        <v>91241527</v>
      </c>
      <c r="U280" s="47">
        <v>74642545</v>
      </c>
      <c r="V280" s="47">
        <v>18696031</v>
      </c>
      <c r="W280" s="47">
        <v>9957775</v>
      </c>
      <c r="X280" s="47">
        <v>194800708</v>
      </c>
      <c r="Y280" s="47">
        <v>530314069</v>
      </c>
      <c r="Z280" s="14" t="s">
        <v>513</v>
      </c>
      <c r="AA280" t="b">
        <f t="shared" si="4"/>
        <v>1</v>
      </c>
    </row>
    <row r="281" spans="1:27" ht="12.75">
      <c r="A281" t="s">
        <v>380</v>
      </c>
      <c r="B281" s="15" t="s">
        <v>381</v>
      </c>
      <c r="C281" s="47">
        <v>1298215100</v>
      </c>
      <c r="D281" s="47">
        <v>6898</v>
      </c>
      <c r="E281" s="47">
        <v>424447677</v>
      </c>
      <c r="F281" s="47">
        <v>9102657</v>
      </c>
      <c r="G281" s="47">
        <v>427</v>
      </c>
      <c r="H281" s="47">
        <v>76</v>
      </c>
      <c r="I281" s="47">
        <v>32101188</v>
      </c>
      <c r="J281" s="47">
        <v>1101008</v>
      </c>
      <c r="K281" s="47">
        <v>15373312</v>
      </c>
      <c r="L281" s="47">
        <v>66543600</v>
      </c>
      <c r="M281" s="47">
        <v>2663600</v>
      </c>
      <c r="N281" s="47">
        <v>6833462</v>
      </c>
      <c r="O281" s="47">
        <v>14455110</v>
      </c>
      <c r="P281" s="47">
        <v>13091596</v>
      </c>
      <c r="Q281" s="47">
        <v>585713210</v>
      </c>
      <c r="R281" s="47">
        <v>160217</v>
      </c>
      <c r="S281" s="47">
        <v>31216</v>
      </c>
      <c r="T281" s="47">
        <v>69176916</v>
      </c>
      <c r="U281" s="47">
        <v>57975163</v>
      </c>
      <c r="V281" s="47">
        <v>14250140</v>
      </c>
      <c r="W281" s="47">
        <v>10685651</v>
      </c>
      <c r="X281" s="47">
        <v>152279303</v>
      </c>
      <c r="Y281" s="47">
        <v>433433907</v>
      </c>
      <c r="Z281" s="14" t="s">
        <v>381</v>
      </c>
      <c r="AA281" t="b">
        <f t="shared" si="4"/>
        <v>1</v>
      </c>
    </row>
    <row r="282" spans="1:27" ht="12.75">
      <c r="A282" t="s">
        <v>542</v>
      </c>
      <c r="B282" s="15" t="s">
        <v>543</v>
      </c>
      <c r="C282" s="47">
        <v>443497400</v>
      </c>
      <c r="D282" s="47">
        <v>2467</v>
      </c>
      <c r="E282" s="47">
        <v>148126326</v>
      </c>
      <c r="F282" s="47">
        <v>2214746</v>
      </c>
      <c r="G282" s="47">
        <v>128</v>
      </c>
      <c r="H282" s="47">
        <v>17</v>
      </c>
      <c r="I282" s="47">
        <v>9140422</v>
      </c>
      <c r="J282" s="47">
        <v>153902</v>
      </c>
      <c r="K282" s="47">
        <v>1286913</v>
      </c>
      <c r="L282" s="47">
        <v>21571100</v>
      </c>
      <c r="M282" s="47">
        <v>933000</v>
      </c>
      <c r="N282" s="47">
        <v>1680496</v>
      </c>
      <c r="O282" s="47">
        <v>3967051</v>
      </c>
      <c r="P282" s="47">
        <v>7745579</v>
      </c>
      <c r="Q282" s="47">
        <v>196819535</v>
      </c>
      <c r="R282" s="47">
        <v>0</v>
      </c>
      <c r="S282" s="47">
        <v>0</v>
      </c>
      <c r="T282" s="47">
        <v>22498607</v>
      </c>
      <c r="U282" s="47">
        <v>18255573</v>
      </c>
      <c r="V282" s="47">
        <v>3638573</v>
      </c>
      <c r="W282" s="47">
        <v>1375693</v>
      </c>
      <c r="X282" s="47">
        <v>45768446</v>
      </c>
      <c r="Y282" s="47">
        <v>151051089</v>
      </c>
      <c r="Z282" s="14" t="s">
        <v>543</v>
      </c>
      <c r="AA282" t="b">
        <f t="shared" si="4"/>
        <v>1</v>
      </c>
    </row>
    <row r="283" spans="1:27" ht="12.75">
      <c r="A283" t="s">
        <v>226</v>
      </c>
      <c r="B283" s="15" t="s">
        <v>227</v>
      </c>
      <c r="C283" s="47">
        <v>2075050100</v>
      </c>
      <c r="D283" s="47">
        <v>10172</v>
      </c>
      <c r="E283" s="47">
        <v>636598361</v>
      </c>
      <c r="F283" s="47">
        <v>20449288</v>
      </c>
      <c r="G283" s="47">
        <v>834</v>
      </c>
      <c r="H283" s="47">
        <v>166</v>
      </c>
      <c r="I283" s="47">
        <v>31072207</v>
      </c>
      <c r="J283" s="47">
        <v>731613</v>
      </c>
      <c r="K283" s="47">
        <v>19008388</v>
      </c>
      <c r="L283" s="47">
        <v>117227100</v>
      </c>
      <c r="M283" s="47">
        <v>3887500</v>
      </c>
      <c r="N283" s="47">
        <v>3944462</v>
      </c>
      <c r="O283" s="47">
        <v>16342261</v>
      </c>
      <c r="P283" s="47">
        <v>21757818</v>
      </c>
      <c r="Q283" s="47">
        <v>871018998</v>
      </c>
      <c r="R283" s="47">
        <v>218543</v>
      </c>
      <c r="S283" s="47">
        <v>119761</v>
      </c>
      <c r="T283" s="47">
        <v>121066920</v>
      </c>
      <c r="U283" s="47">
        <v>89055409</v>
      </c>
      <c r="V283" s="47">
        <v>32569441</v>
      </c>
      <c r="W283" s="47">
        <v>8968551</v>
      </c>
      <c r="X283" s="47">
        <v>251998625</v>
      </c>
      <c r="Y283" s="47">
        <v>619020373</v>
      </c>
      <c r="Z283" s="14" t="s">
        <v>227</v>
      </c>
      <c r="AA283" t="b">
        <f t="shared" si="4"/>
        <v>1</v>
      </c>
    </row>
    <row r="284" spans="1:27" ht="12.75">
      <c r="A284" t="s">
        <v>92</v>
      </c>
      <c r="B284" s="15" t="s">
        <v>93</v>
      </c>
      <c r="C284" s="47">
        <v>1796367300</v>
      </c>
      <c r="D284" s="47">
        <v>8663</v>
      </c>
      <c r="E284" s="47">
        <v>574835168</v>
      </c>
      <c r="F284" s="47">
        <v>21733194</v>
      </c>
      <c r="G284" s="47">
        <v>754</v>
      </c>
      <c r="H284" s="47">
        <v>177</v>
      </c>
      <c r="I284" s="47">
        <v>38089438</v>
      </c>
      <c r="J284" s="47">
        <v>1251606</v>
      </c>
      <c r="K284" s="47">
        <v>17713634</v>
      </c>
      <c r="L284" s="47">
        <v>95063800</v>
      </c>
      <c r="M284" s="47">
        <v>3500900</v>
      </c>
      <c r="N284" s="47">
        <v>5198961</v>
      </c>
      <c r="O284" s="47">
        <v>16718958</v>
      </c>
      <c r="P284" s="47">
        <v>19177916</v>
      </c>
      <c r="Q284" s="47">
        <v>793283575</v>
      </c>
      <c r="R284" s="47">
        <v>137009</v>
      </c>
      <c r="S284" s="47">
        <v>28000</v>
      </c>
      <c r="T284" s="47">
        <v>98539721</v>
      </c>
      <c r="U284" s="47">
        <v>75197597</v>
      </c>
      <c r="V284" s="47">
        <v>23119323</v>
      </c>
      <c r="W284" s="47">
        <v>12970479</v>
      </c>
      <c r="X284" s="47">
        <v>209992129</v>
      </c>
      <c r="Y284" s="47">
        <v>583291446</v>
      </c>
      <c r="Z284" s="14" t="s">
        <v>93</v>
      </c>
      <c r="AA284" t="b">
        <f t="shared" si="4"/>
        <v>1</v>
      </c>
    </row>
    <row r="285" spans="1:27" ht="12.75">
      <c r="A285" t="s">
        <v>144</v>
      </c>
      <c r="B285" s="15" t="s">
        <v>145</v>
      </c>
      <c r="C285" s="47">
        <v>2702471300</v>
      </c>
      <c r="D285" s="47">
        <v>11685</v>
      </c>
      <c r="E285" s="47">
        <v>844419530</v>
      </c>
      <c r="F285" s="47">
        <v>62662427</v>
      </c>
      <c r="G285" s="47">
        <v>1505</v>
      </c>
      <c r="H285" s="47">
        <v>481</v>
      </c>
      <c r="I285" s="47">
        <v>62726006</v>
      </c>
      <c r="J285" s="47">
        <v>1157616</v>
      </c>
      <c r="K285" s="47">
        <v>23892815</v>
      </c>
      <c r="L285" s="47">
        <v>143588700</v>
      </c>
      <c r="M285" s="47">
        <v>4656400</v>
      </c>
      <c r="N285" s="47">
        <v>7926765</v>
      </c>
      <c r="O285" s="47">
        <v>21648096</v>
      </c>
      <c r="P285" s="47">
        <v>23179226</v>
      </c>
      <c r="Q285" s="47">
        <v>1195857581</v>
      </c>
      <c r="R285" s="47">
        <v>224617</v>
      </c>
      <c r="S285" s="47">
        <v>41235</v>
      </c>
      <c r="T285" s="47">
        <v>148205734</v>
      </c>
      <c r="U285" s="47">
        <v>112133023</v>
      </c>
      <c r="V285" s="47">
        <v>26304889</v>
      </c>
      <c r="W285" s="47">
        <v>24279455</v>
      </c>
      <c r="X285" s="47">
        <v>311188953</v>
      </c>
      <c r="Y285" s="47">
        <v>884668628</v>
      </c>
      <c r="Z285" s="14" t="s">
        <v>145</v>
      </c>
      <c r="AA285" t="b">
        <f t="shared" si="4"/>
        <v>1</v>
      </c>
    </row>
    <row r="286" spans="1:27" ht="12.75">
      <c r="A286" t="s">
        <v>452</v>
      </c>
      <c r="B286" s="15" t="s">
        <v>453</v>
      </c>
      <c r="C286" s="47">
        <v>1042704500</v>
      </c>
      <c r="D286" s="47">
        <v>5656</v>
      </c>
      <c r="E286" s="47">
        <v>348779539</v>
      </c>
      <c r="F286" s="47">
        <v>4572732</v>
      </c>
      <c r="G286" s="47">
        <v>279</v>
      </c>
      <c r="H286" s="47">
        <v>32</v>
      </c>
      <c r="I286" s="47">
        <v>16863531</v>
      </c>
      <c r="J286" s="47">
        <v>1222122</v>
      </c>
      <c r="K286" s="47">
        <v>9054797</v>
      </c>
      <c r="L286" s="47">
        <v>56084700</v>
      </c>
      <c r="M286" s="47">
        <v>1824300</v>
      </c>
      <c r="N286" s="47">
        <v>3911605</v>
      </c>
      <c r="O286" s="47">
        <v>11959475</v>
      </c>
      <c r="P286" s="47">
        <v>8083975</v>
      </c>
      <c r="Q286" s="47">
        <v>462356776</v>
      </c>
      <c r="R286" s="47">
        <v>31537</v>
      </c>
      <c r="S286" s="47">
        <v>19401</v>
      </c>
      <c r="T286" s="47">
        <v>57883603</v>
      </c>
      <c r="U286" s="47">
        <v>47800684</v>
      </c>
      <c r="V286" s="47">
        <v>10608832</v>
      </c>
      <c r="W286" s="47">
        <v>6991573</v>
      </c>
      <c r="X286" s="47">
        <v>123335630</v>
      </c>
      <c r="Y286" s="47">
        <v>339021146</v>
      </c>
      <c r="Z286" s="14" t="s">
        <v>453</v>
      </c>
      <c r="AA286" t="b">
        <f t="shared" si="4"/>
        <v>1</v>
      </c>
    </row>
    <row r="287" spans="1:27" ht="12.75">
      <c r="A287" t="s">
        <v>54</v>
      </c>
      <c r="B287" s="15" t="s">
        <v>55</v>
      </c>
      <c r="C287" s="47">
        <v>1479422700</v>
      </c>
      <c r="D287" s="47">
        <v>6839</v>
      </c>
      <c r="E287" s="47">
        <v>488935910</v>
      </c>
      <c r="F287" s="47">
        <v>18728733</v>
      </c>
      <c r="G287" s="47">
        <v>762</v>
      </c>
      <c r="H287" s="47">
        <v>170</v>
      </c>
      <c r="I287" s="47">
        <v>20165094</v>
      </c>
      <c r="J287" s="47">
        <v>519869</v>
      </c>
      <c r="K287" s="47">
        <v>12330066</v>
      </c>
      <c r="L287" s="47">
        <v>78035700</v>
      </c>
      <c r="M287" s="47">
        <v>1766800</v>
      </c>
      <c r="N287" s="47">
        <v>3100309</v>
      </c>
      <c r="O287" s="47">
        <v>10897143</v>
      </c>
      <c r="P287" s="47">
        <v>9718671</v>
      </c>
      <c r="Q287" s="47">
        <v>644198295</v>
      </c>
      <c r="R287" s="47">
        <v>93366</v>
      </c>
      <c r="S287" s="47">
        <v>18002</v>
      </c>
      <c r="T287" s="47">
        <v>79779853</v>
      </c>
      <c r="U287" s="47">
        <v>61906856</v>
      </c>
      <c r="V287" s="47">
        <v>18496797</v>
      </c>
      <c r="W287" s="47">
        <v>8806850</v>
      </c>
      <c r="X287" s="47">
        <v>169101724</v>
      </c>
      <c r="Y287" s="47">
        <v>475096571</v>
      </c>
      <c r="Z287" s="14" t="s">
        <v>55</v>
      </c>
      <c r="AA287" t="b">
        <f t="shared" si="4"/>
        <v>1</v>
      </c>
    </row>
    <row r="288" spans="1:27" ht="12.75">
      <c r="A288" t="s">
        <v>566</v>
      </c>
      <c r="B288" s="15" t="s">
        <v>567</v>
      </c>
      <c r="C288" s="47">
        <v>1317909500</v>
      </c>
      <c r="D288" s="47">
        <v>6609</v>
      </c>
      <c r="E288" s="47">
        <v>429951852</v>
      </c>
      <c r="F288" s="47">
        <v>9634149</v>
      </c>
      <c r="G288" s="47">
        <v>502</v>
      </c>
      <c r="H288" s="47">
        <v>87</v>
      </c>
      <c r="I288" s="47">
        <v>16387118</v>
      </c>
      <c r="J288" s="47">
        <v>404844</v>
      </c>
      <c r="K288" s="47">
        <v>5754738</v>
      </c>
      <c r="L288" s="47">
        <v>69156900</v>
      </c>
      <c r="M288" s="47">
        <v>1846400</v>
      </c>
      <c r="N288" s="47">
        <v>3287655</v>
      </c>
      <c r="O288" s="47">
        <v>11061803</v>
      </c>
      <c r="P288" s="47">
        <v>10960799</v>
      </c>
      <c r="Q288" s="47">
        <v>558446258</v>
      </c>
      <c r="R288" s="47">
        <v>932</v>
      </c>
      <c r="S288" s="47">
        <v>0</v>
      </c>
      <c r="T288" s="47">
        <v>70987002</v>
      </c>
      <c r="U288" s="47">
        <v>55527288</v>
      </c>
      <c r="V288" s="47">
        <v>10865158</v>
      </c>
      <c r="W288" s="47">
        <v>4660796</v>
      </c>
      <c r="X288" s="47">
        <v>142041176</v>
      </c>
      <c r="Y288" s="47">
        <v>416405082</v>
      </c>
      <c r="Z288" s="14" t="s">
        <v>567</v>
      </c>
      <c r="AA288" t="b">
        <f t="shared" si="4"/>
        <v>1</v>
      </c>
    </row>
    <row r="289" spans="1:27" ht="12.75">
      <c r="A289" t="s">
        <v>250</v>
      </c>
      <c r="B289" s="15" t="s">
        <v>251</v>
      </c>
      <c r="C289" s="47">
        <v>6821031600</v>
      </c>
      <c r="D289" s="47">
        <v>29659</v>
      </c>
      <c r="E289" s="47">
        <v>2007100282</v>
      </c>
      <c r="F289" s="47">
        <v>152078554</v>
      </c>
      <c r="G289" s="47">
        <v>3962</v>
      </c>
      <c r="H289" s="47">
        <v>1257</v>
      </c>
      <c r="I289" s="47">
        <v>201623236</v>
      </c>
      <c r="J289" s="47">
        <v>3385559</v>
      </c>
      <c r="K289" s="47">
        <v>58979786</v>
      </c>
      <c r="L289" s="47">
        <v>345744000</v>
      </c>
      <c r="M289" s="47">
        <v>14121800</v>
      </c>
      <c r="N289" s="47">
        <v>16284028</v>
      </c>
      <c r="O289" s="47">
        <v>60763795</v>
      </c>
      <c r="P289" s="47">
        <v>82442757</v>
      </c>
      <c r="Q289" s="47">
        <v>2942523797</v>
      </c>
      <c r="R289" s="47">
        <v>1077202</v>
      </c>
      <c r="S289" s="47">
        <v>401364</v>
      </c>
      <c r="T289" s="47">
        <v>359752410</v>
      </c>
      <c r="U289" s="47">
        <v>254758180</v>
      </c>
      <c r="V289" s="47">
        <v>91549468</v>
      </c>
      <c r="W289" s="47">
        <v>53714428</v>
      </c>
      <c r="X289" s="47">
        <v>761253052</v>
      </c>
      <c r="Y289" s="47">
        <v>2181270745</v>
      </c>
      <c r="Z289" s="14" t="s">
        <v>251</v>
      </c>
      <c r="AA289" t="b">
        <f t="shared" si="4"/>
        <v>1</v>
      </c>
    </row>
    <row r="290" spans="1:27" ht="12.75">
      <c r="A290" t="s">
        <v>270</v>
      </c>
      <c r="B290" s="15" t="s">
        <v>271</v>
      </c>
      <c r="C290" s="47">
        <v>2249540900</v>
      </c>
      <c r="D290" s="47">
        <v>9092</v>
      </c>
      <c r="E290" s="47">
        <v>711741421</v>
      </c>
      <c r="F290" s="47">
        <v>56353356</v>
      </c>
      <c r="G290" s="47">
        <v>1592</v>
      </c>
      <c r="H290" s="47">
        <v>493</v>
      </c>
      <c r="I290" s="47">
        <v>75596189</v>
      </c>
      <c r="J290" s="47">
        <v>2285015</v>
      </c>
      <c r="K290" s="47">
        <v>23650346</v>
      </c>
      <c r="L290" s="47">
        <v>113474200</v>
      </c>
      <c r="M290" s="47">
        <v>6296700</v>
      </c>
      <c r="N290" s="47">
        <v>4489245</v>
      </c>
      <c r="O290" s="47">
        <v>18720972</v>
      </c>
      <c r="P290" s="47">
        <v>38019025</v>
      </c>
      <c r="Q290" s="47">
        <v>1050626469</v>
      </c>
      <c r="R290" s="47">
        <v>738779</v>
      </c>
      <c r="S290" s="47">
        <v>729907</v>
      </c>
      <c r="T290" s="47">
        <v>119742156</v>
      </c>
      <c r="U290" s="47">
        <v>90275442</v>
      </c>
      <c r="V290" s="47">
        <v>38069636</v>
      </c>
      <c r="W290" s="47">
        <v>19498474</v>
      </c>
      <c r="X290" s="47">
        <v>269054394</v>
      </c>
      <c r="Y290" s="47">
        <v>781572075</v>
      </c>
      <c r="Z290" s="14" t="s">
        <v>271</v>
      </c>
      <c r="AA290" t="b">
        <f t="shared" si="4"/>
        <v>1</v>
      </c>
    </row>
    <row r="291" spans="1:27" ht="12.75">
      <c r="A291" t="s">
        <v>84</v>
      </c>
      <c r="B291" s="15" t="s">
        <v>85</v>
      </c>
      <c r="C291" s="47">
        <v>763606000</v>
      </c>
      <c r="D291" s="47">
        <v>4014</v>
      </c>
      <c r="E291" s="47">
        <v>241678846</v>
      </c>
      <c r="F291" s="47">
        <v>6297017</v>
      </c>
      <c r="G291" s="47">
        <v>280</v>
      </c>
      <c r="H291" s="47">
        <v>65</v>
      </c>
      <c r="I291" s="47">
        <v>15693430</v>
      </c>
      <c r="J291" s="47">
        <v>427541</v>
      </c>
      <c r="K291" s="47">
        <v>7092398</v>
      </c>
      <c r="L291" s="47">
        <v>40257200</v>
      </c>
      <c r="M291" s="47">
        <v>2352200</v>
      </c>
      <c r="N291" s="47">
        <v>4575504</v>
      </c>
      <c r="O291" s="47">
        <v>7916067</v>
      </c>
      <c r="P291" s="47">
        <v>12886703</v>
      </c>
      <c r="Q291" s="47">
        <v>339176906</v>
      </c>
      <c r="R291" s="47">
        <v>58325</v>
      </c>
      <c r="S291" s="47">
        <v>52032</v>
      </c>
      <c r="T291" s="47">
        <v>42597701</v>
      </c>
      <c r="U291" s="47">
        <v>33000513</v>
      </c>
      <c r="V291" s="47">
        <v>8322524</v>
      </c>
      <c r="W291" s="47">
        <v>5760348</v>
      </c>
      <c r="X291" s="47">
        <v>89791443</v>
      </c>
      <c r="Y291" s="47">
        <v>249385463</v>
      </c>
      <c r="Z291" s="14" t="s">
        <v>85</v>
      </c>
      <c r="AA291" t="b">
        <f t="shared" si="4"/>
        <v>1</v>
      </c>
    </row>
    <row r="292" spans="1:27" ht="12.75">
      <c r="A292" t="s">
        <v>408</v>
      </c>
      <c r="B292" s="24" t="s">
        <v>409</v>
      </c>
      <c r="C292" s="47">
        <v>21967566200</v>
      </c>
      <c r="D292" s="47">
        <v>97709</v>
      </c>
      <c r="E292" s="47">
        <v>7007173433</v>
      </c>
      <c r="F292" s="47">
        <v>412662462</v>
      </c>
      <c r="G292" s="47">
        <v>12472</v>
      </c>
      <c r="H292" s="47">
        <v>3698</v>
      </c>
      <c r="I292" s="47">
        <v>493464424</v>
      </c>
      <c r="J292" s="47">
        <v>17803830</v>
      </c>
      <c r="K292" s="47">
        <v>131029278</v>
      </c>
      <c r="L292" s="47">
        <v>1199983000</v>
      </c>
      <c r="M292" s="47">
        <v>29175800</v>
      </c>
      <c r="N292" s="47">
        <v>43649586</v>
      </c>
      <c r="O292" s="47">
        <v>149529647</v>
      </c>
      <c r="P292" s="47">
        <v>185287768</v>
      </c>
      <c r="Q292" s="47">
        <v>9669759228</v>
      </c>
      <c r="R292" s="47">
        <v>1197724</v>
      </c>
      <c r="S292" s="47">
        <v>401478</v>
      </c>
      <c r="T292" s="47">
        <v>1228677583</v>
      </c>
      <c r="U292" s="47">
        <v>935996491</v>
      </c>
      <c r="V292" s="47">
        <v>236074020</v>
      </c>
      <c r="W292" s="47">
        <v>119897267</v>
      </c>
      <c r="X292" s="47">
        <v>2522244563</v>
      </c>
      <c r="Y292" s="47">
        <v>7147514665</v>
      </c>
      <c r="Z292" s="34" t="s">
        <v>409</v>
      </c>
      <c r="AA292" t="b">
        <f t="shared" si="4"/>
        <v>1</v>
      </c>
    </row>
    <row r="293" spans="1:27" ht="12.75">
      <c r="A293" t="s">
        <v>198</v>
      </c>
      <c r="B293" s="15" t="s">
        <v>199</v>
      </c>
      <c r="C293" s="47">
        <v>1379420400</v>
      </c>
      <c r="D293" s="47">
        <v>7111</v>
      </c>
      <c r="E293" s="47">
        <v>402037262</v>
      </c>
      <c r="F293" s="47">
        <v>13712329</v>
      </c>
      <c r="G293" s="47">
        <v>540</v>
      </c>
      <c r="H293" s="47">
        <v>119</v>
      </c>
      <c r="I293" s="47">
        <v>34155732</v>
      </c>
      <c r="J293" s="47">
        <v>833550</v>
      </c>
      <c r="K293" s="47">
        <v>14026973</v>
      </c>
      <c r="L293" s="47">
        <v>73021700</v>
      </c>
      <c r="M293" s="47">
        <v>3103100</v>
      </c>
      <c r="N293" s="47">
        <v>3202128</v>
      </c>
      <c r="O293" s="47">
        <v>12685408</v>
      </c>
      <c r="P293" s="47">
        <v>17642761</v>
      </c>
      <c r="Q293" s="47">
        <v>574420943</v>
      </c>
      <c r="R293" s="47">
        <v>162420</v>
      </c>
      <c r="S293" s="47">
        <v>60920</v>
      </c>
      <c r="T293" s="47">
        <v>76093408</v>
      </c>
      <c r="U293" s="47">
        <v>54510384</v>
      </c>
      <c r="V293" s="47">
        <v>17704611</v>
      </c>
      <c r="W293" s="47">
        <v>8029109</v>
      </c>
      <c r="X293" s="47">
        <v>156560852</v>
      </c>
      <c r="Y293" s="47">
        <v>417860091</v>
      </c>
      <c r="Z293" s="14" t="s">
        <v>199</v>
      </c>
      <c r="AA293" t="b">
        <f t="shared" si="4"/>
        <v>1</v>
      </c>
    </row>
    <row r="294" spans="1:27" ht="12.75">
      <c r="A294" t="s">
        <v>502</v>
      </c>
      <c r="B294" s="15" t="s">
        <v>503</v>
      </c>
      <c r="C294" s="47">
        <v>9495183200</v>
      </c>
      <c r="D294" s="47">
        <v>42779</v>
      </c>
      <c r="E294" s="47">
        <v>3075248700</v>
      </c>
      <c r="F294" s="47">
        <v>131286090</v>
      </c>
      <c r="G294" s="47">
        <v>5031</v>
      </c>
      <c r="H294" s="47">
        <v>1172</v>
      </c>
      <c r="I294" s="47">
        <v>187854350</v>
      </c>
      <c r="J294" s="47">
        <v>4102068</v>
      </c>
      <c r="K294" s="47">
        <v>62554168</v>
      </c>
      <c r="L294" s="47">
        <v>505243500</v>
      </c>
      <c r="M294" s="47">
        <v>12103200</v>
      </c>
      <c r="N294" s="47">
        <v>31802858</v>
      </c>
      <c r="O294" s="47">
        <v>107730339</v>
      </c>
      <c r="P294" s="47">
        <v>71099880</v>
      </c>
      <c r="Q294" s="47">
        <v>4189025153</v>
      </c>
      <c r="R294" s="47">
        <v>283312</v>
      </c>
      <c r="S294" s="47">
        <v>149687</v>
      </c>
      <c r="T294" s="47">
        <v>517201247</v>
      </c>
      <c r="U294" s="47">
        <v>397005374</v>
      </c>
      <c r="V294" s="47">
        <v>80494768</v>
      </c>
      <c r="W294" s="47">
        <v>55583135</v>
      </c>
      <c r="X294" s="47">
        <v>1050717523</v>
      </c>
      <c r="Y294" s="47">
        <v>3138307630</v>
      </c>
      <c r="Z294" s="14" t="s">
        <v>503</v>
      </c>
      <c r="AA294" t="b">
        <f t="shared" si="4"/>
        <v>1</v>
      </c>
    </row>
    <row r="295" spans="1:27" ht="12.75">
      <c r="A295" t="s">
        <v>518</v>
      </c>
      <c r="B295" s="15" t="s">
        <v>519</v>
      </c>
      <c r="C295" s="47">
        <v>9949054600</v>
      </c>
      <c r="D295" s="47">
        <v>45377</v>
      </c>
      <c r="E295" s="47">
        <v>3280112198</v>
      </c>
      <c r="F295" s="47">
        <v>136783413</v>
      </c>
      <c r="G295" s="47">
        <v>4989</v>
      </c>
      <c r="H295" s="47">
        <v>1278</v>
      </c>
      <c r="I295" s="47">
        <v>236678388</v>
      </c>
      <c r="J295" s="47">
        <v>6751553</v>
      </c>
      <c r="K295" s="47">
        <v>63736210</v>
      </c>
      <c r="L295" s="47">
        <v>539027300</v>
      </c>
      <c r="M295" s="47">
        <v>13703100</v>
      </c>
      <c r="N295" s="47">
        <v>23644256</v>
      </c>
      <c r="O295" s="47">
        <v>93099902</v>
      </c>
      <c r="P295" s="47">
        <v>77863040</v>
      </c>
      <c r="Q295" s="47">
        <v>4471399360</v>
      </c>
      <c r="R295" s="47">
        <v>618027</v>
      </c>
      <c r="S295" s="47">
        <v>73182</v>
      </c>
      <c r="T295" s="47">
        <v>552554674</v>
      </c>
      <c r="U295" s="47">
        <v>437089514</v>
      </c>
      <c r="V295" s="47">
        <v>93538509</v>
      </c>
      <c r="W295" s="47">
        <v>62970688</v>
      </c>
      <c r="X295" s="47">
        <v>1146844594</v>
      </c>
      <c r="Y295" s="47">
        <v>3324554766</v>
      </c>
      <c r="Z295" s="14" t="s">
        <v>519</v>
      </c>
      <c r="AA295" t="b">
        <f t="shared" si="4"/>
        <v>1</v>
      </c>
    </row>
    <row r="296" spans="1:27" ht="12.75">
      <c r="A296" t="s">
        <v>4</v>
      </c>
      <c r="B296" s="15" t="s">
        <v>5</v>
      </c>
      <c r="C296" s="47">
        <v>7828882800</v>
      </c>
      <c r="D296" s="47">
        <v>27585</v>
      </c>
      <c r="E296" s="47">
        <v>2452638762</v>
      </c>
      <c r="F296" s="47">
        <v>300454840</v>
      </c>
      <c r="G296" s="47">
        <v>6497</v>
      </c>
      <c r="H296" s="47">
        <v>2539</v>
      </c>
      <c r="I296" s="47">
        <v>287332427</v>
      </c>
      <c r="J296" s="47">
        <v>6059968</v>
      </c>
      <c r="K296" s="47">
        <v>65864383</v>
      </c>
      <c r="L296" s="47">
        <v>386747300</v>
      </c>
      <c r="M296" s="47">
        <v>18333300</v>
      </c>
      <c r="N296" s="47">
        <v>9901981</v>
      </c>
      <c r="O296" s="47">
        <v>43523183</v>
      </c>
      <c r="P296" s="47">
        <v>116119957</v>
      </c>
      <c r="Q296" s="47">
        <v>3686976101</v>
      </c>
      <c r="R296" s="47">
        <v>661025</v>
      </c>
      <c r="S296" s="47">
        <v>204850</v>
      </c>
      <c r="T296" s="47">
        <v>405001990</v>
      </c>
      <c r="U296" s="47">
        <v>298962470</v>
      </c>
      <c r="V296" s="47">
        <v>136973692</v>
      </c>
      <c r="W296" s="47">
        <v>58495953</v>
      </c>
      <c r="X296" s="47">
        <v>900299980</v>
      </c>
      <c r="Y296" s="47">
        <v>2786676121</v>
      </c>
      <c r="Z296" s="14" t="s">
        <v>5</v>
      </c>
      <c r="AA296" t="b">
        <f t="shared" si="4"/>
        <v>1</v>
      </c>
    </row>
    <row r="297" spans="1:27" ht="12.75">
      <c r="A297" t="s">
        <v>64</v>
      </c>
      <c r="B297" s="15" t="s">
        <v>65</v>
      </c>
      <c r="C297" s="47">
        <v>3602886300</v>
      </c>
      <c r="D297" s="47">
        <v>16522</v>
      </c>
      <c r="E297" s="47">
        <v>1172663776</v>
      </c>
      <c r="F297" s="47">
        <v>48786803</v>
      </c>
      <c r="G297" s="47">
        <v>1773</v>
      </c>
      <c r="H297" s="47">
        <v>435</v>
      </c>
      <c r="I297" s="47">
        <v>63547315</v>
      </c>
      <c r="J297" s="47">
        <v>2375267</v>
      </c>
      <c r="K297" s="47">
        <v>36003467</v>
      </c>
      <c r="L297" s="47">
        <v>189421600</v>
      </c>
      <c r="M297" s="47">
        <v>7906700</v>
      </c>
      <c r="N297" s="47">
        <v>9847237</v>
      </c>
      <c r="O297" s="47">
        <v>36428259</v>
      </c>
      <c r="P297" s="47">
        <v>41667515</v>
      </c>
      <c r="Q297" s="47">
        <v>1608647939</v>
      </c>
      <c r="R297" s="47">
        <v>533817</v>
      </c>
      <c r="S297" s="47">
        <v>180206</v>
      </c>
      <c r="T297" s="47">
        <v>197282746</v>
      </c>
      <c r="U297" s="47">
        <v>156259465</v>
      </c>
      <c r="V297" s="47">
        <v>39187444</v>
      </c>
      <c r="W297" s="47">
        <v>17935842</v>
      </c>
      <c r="X297" s="47">
        <v>411379520</v>
      </c>
      <c r="Y297" s="47">
        <v>1197268419</v>
      </c>
      <c r="Z297" s="14" t="s">
        <v>65</v>
      </c>
      <c r="AA297" t="b">
        <f t="shared" si="4"/>
        <v>1</v>
      </c>
    </row>
    <row r="298" spans="1:27" ht="12.75">
      <c r="A298" t="s">
        <v>196</v>
      </c>
      <c r="B298" s="15" t="s">
        <v>197</v>
      </c>
      <c r="C298" s="47">
        <v>2068506400</v>
      </c>
      <c r="D298" s="47">
        <v>10237</v>
      </c>
      <c r="E298" s="47">
        <v>651493348</v>
      </c>
      <c r="F298" s="47">
        <v>20166629</v>
      </c>
      <c r="G298" s="47">
        <v>803</v>
      </c>
      <c r="H298" s="47">
        <v>168</v>
      </c>
      <c r="I298" s="47">
        <v>33095260</v>
      </c>
      <c r="J298" s="47">
        <v>822954</v>
      </c>
      <c r="K298" s="47">
        <v>16088361</v>
      </c>
      <c r="L298" s="47">
        <v>109599100</v>
      </c>
      <c r="M298" s="47">
        <v>4398300</v>
      </c>
      <c r="N298" s="47">
        <v>7440567</v>
      </c>
      <c r="O298" s="47">
        <v>19475022</v>
      </c>
      <c r="P298" s="47">
        <v>23736493</v>
      </c>
      <c r="Q298" s="47">
        <v>886316034</v>
      </c>
      <c r="R298" s="47">
        <v>65028</v>
      </c>
      <c r="S298" s="47">
        <v>50000</v>
      </c>
      <c r="T298" s="47">
        <v>113974450</v>
      </c>
      <c r="U298" s="47">
        <v>86428070</v>
      </c>
      <c r="V298" s="47">
        <v>22275190</v>
      </c>
      <c r="W298" s="47">
        <v>15986506</v>
      </c>
      <c r="X298" s="47">
        <v>238779244</v>
      </c>
      <c r="Y298" s="47">
        <v>647536790</v>
      </c>
      <c r="Z298" s="14" t="s">
        <v>197</v>
      </c>
      <c r="AA298" t="b">
        <f t="shared" si="4"/>
        <v>1</v>
      </c>
    </row>
    <row r="299" spans="1:27" ht="12.75">
      <c r="A299" t="s">
        <v>556</v>
      </c>
      <c r="B299" s="15" t="s">
        <v>557</v>
      </c>
      <c r="C299" s="47">
        <v>569666300</v>
      </c>
      <c r="D299" s="47">
        <v>3034</v>
      </c>
      <c r="E299" s="47">
        <v>187873639</v>
      </c>
      <c r="F299" s="47">
        <v>2987136</v>
      </c>
      <c r="G299" s="47">
        <v>153</v>
      </c>
      <c r="H299" s="47">
        <v>26</v>
      </c>
      <c r="I299" s="47">
        <v>7338856</v>
      </c>
      <c r="J299" s="47">
        <v>127118</v>
      </c>
      <c r="K299" s="47">
        <v>1778567</v>
      </c>
      <c r="L299" s="47">
        <v>27245600</v>
      </c>
      <c r="M299" s="47">
        <v>1340400</v>
      </c>
      <c r="N299" s="47">
        <v>2274080</v>
      </c>
      <c r="O299" s="47">
        <v>4926809</v>
      </c>
      <c r="P299" s="47">
        <v>9813405</v>
      </c>
      <c r="Q299" s="47">
        <v>245705610</v>
      </c>
      <c r="R299" s="47">
        <v>0</v>
      </c>
      <c r="S299" s="47">
        <v>0</v>
      </c>
      <c r="T299" s="47">
        <v>28571548</v>
      </c>
      <c r="U299" s="47">
        <v>22791840</v>
      </c>
      <c r="V299" s="47">
        <v>4598201</v>
      </c>
      <c r="W299" s="47">
        <v>2972973</v>
      </c>
      <c r="X299" s="47">
        <v>58934562</v>
      </c>
      <c r="Y299" s="47">
        <v>186771048</v>
      </c>
      <c r="Z299" s="14" t="s">
        <v>557</v>
      </c>
      <c r="AA299" t="b">
        <f t="shared" si="4"/>
        <v>1</v>
      </c>
    </row>
    <row r="300" spans="1:27" ht="12.75">
      <c r="A300" t="s">
        <v>560</v>
      </c>
      <c r="B300" s="15" t="s">
        <v>561</v>
      </c>
      <c r="C300" s="47">
        <v>706871800</v>
      </c>
      <c r="D300" s="47">
        <v>3854</v>
      </c>
      <c r="E300" s="47">
        <v>225636154</v>
      </c>
      <c r="F300" s="47">
        <v>4516916</v>
      </c>
      <c r="G300" s="47">
        <v>204</v>
      </c>
      <c r="H300" s="47">
        <v>30</v>
      </c>
      <c r="I300" s="47">
        <v>9661106</v>
      </c>
      <c r="J300" s="47">
        <v>220210</v>
      </c>
      <c r="K300" s="47">
        <v>3169259</v>
      </c>
      <c r="L300" s="47">
        <v>34770000</v>
      </c>
      <c r="M300" s="47">
        <v>1328800</v>
      </c>
      <c r="N300" s="47">
        <v>3165066</v>
      </c>
      <c r="O300" s="47">
        <v>6326415</v>
      </c>
      <c r="P300" s="47">
        <v>8767548</v>
      </c>
      <c r="Q300" s="47">
        <v>297561474</v>
      </c>
      <c r="R300" s="47">
        <v>33</v>
      </c>
      <c r="S300" s="47">
        <v>0</v>
      </c>
      <c r="T300" s="47">
        <v>36090688</v>
      </c>
      <c r="U300" s="47">
        <v>27955431</v>
      </c>
      <c r="V300" s="47">
        <v>6107273</v>
      </c>
      <c r="W300" s="47">
        <v>2710685</v>
      </c>
      <c r="X300" s="47">
        <v>72864110</v>
      </c>
      <c r="Y300" s="47">
        <v>224697364</v>
      </c>
      <c r="Z300" s="14" t="s">
        <v>561</v>
      </c>
      <c r="AA300" t="b">
        <f t="shared" si="4"/>
        <v>1</v>
      </c>
    </row>
  </sheetData>
  <sheetProtection/>
  <printOptions headings="1"/>
  <pageMargins left="0.7086614173228347" right="0.1968503937007874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scbosto</cp:lastModifiedBy>
  <cp:lastPrinted>2010-12-03T12:46:48Z</cp:lastPrinted>
  <dcterms:created xsi:type="dcterms:W3CDTF">2004-02-02T13:01:05Z</dcterms:created>
  <dcterms:modified xsi:type="dcterms:W3CDTF">2012-01-19T11:20:07Z</dcterms:modified>
  <cp:category/>
  <cp:version/>
  <cp:contentType/>
  <cp:contentStatus/>
</cp:coreProperties>
</file>