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120" windowWidth="12120" windowHeight="9120" activeTab="0"/>
  </bookViews>
  <sheets>
    <sheet name="Blad1" sheetId="1" r:id="rId1"/>
    <sheet name="Blad2" sheetId="2" state="hidden" r:id="rId2"/>
  </sheets>
  <definedNames>
    <definedName name="_xlnm.Print_Area" localSheetId="0">'Blad1'!$B$1:$D$37</definedName>
    <definedName name="_xlnm.Print_Titles" localSheetId="1">'Blad2'!$B:$B</definedName>
  </definedNames>
  <calcPr fullCalcOnLoad="1"/>
</workbook>
</file>

<file path=xl/sharedStrings.xml><?xml version="1.0" encoding="utf-8"?>
<sst xmlns="http://schemas.openxmlformats.org/spreadsheetml/2006/main" count="990" uniqueCount="674">
  <si>
    <t>Upplands Väsby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</si>
  <si>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</si>
  <si>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</si>
  <si>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</si>
  <si>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</si>
  <si>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</si>
  <si>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</si>
  <si>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</si>
  <si>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</si>
  <si>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</si>
  <si>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</si>
  <si>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</si>
  <si>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</si>
  <si>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</si>
  <si>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</si>
  <si>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</si>
  <si>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</si>
  <si>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</si>
  <si>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</si>
  <si>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</si>
  <si>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</si>
  <si>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</si>
  <si>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</si>
  <si>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</si>
  <si>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</si>
  <si>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</si>
  <si>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</si>
  <si>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</si>
  <si>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</si>
  <si>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</si>
  <si>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</si>
  <si>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</si>
  <si>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</si>
  <si>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</si>
  <si>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</si>
  <si>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</si>
  <si>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</si>
  <si>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</si>
  <si>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</si>
  <si>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</si>
  <si>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</si>
  <si>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</si>
  <si>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</si>
  <si>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</si>
  <si>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</si>
  <si>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</si>
  <si>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</si>
  <si>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</si>
  <si>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</si>
  <si>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</si>
  <si>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</si>
  <si>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</si>
  <si>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</si>
  <si>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</si>
  <si>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</si>
  <si>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</si>
  <si>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</si>
  <si>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</si>
  <si>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</si>
  <si>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</si>
  <si>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</si>
  <si>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</si>
  <si>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</si>
  <si>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</si>
  <si>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</si>
  <si>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</si>
  <si>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</si>
  <si>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</si>
  <si>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</si>
  <si>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</si>
  <si>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</si>
  <si>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</si>
  <si>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</si>
  <si>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</si>
  <si>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</si>
  <si>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</si>
  <si>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</si>
  <si>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</si>
  <si>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</si>
  <si>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</si>
  <si>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</si>
  <si>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</si>
  <si>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</si>
  <si>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</si>
  <si>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</si>
  <si>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</si>
  <si>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</si>
  <si>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</si>
  <si>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</si>
  <si>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</si>
  <si>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</si>
  <si>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</si>
  <si>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</si>
  <si>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</si>
  <si>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</si>
  <si>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</si>
  <si>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</si>
  <si>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</si>
  <si>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</si>
  <si>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</si>
  <si>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</si>
  <si>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</si>
  <si>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</si>
  <si>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</si>
  <si>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</si>
  <si>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</si>
  <si>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</si>
  <si>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</si>
  <si>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</si>
  <si>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</si>
  <si>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</si>
  <si>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</si>
  <si>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</si>
  <si>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</si>
  <si>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</si>
  <si>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</si>
  <si>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</si>
  <si>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</si>
  <si>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</si>
  <si>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</si>
  <si>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</si>
  <si>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</si>
  <si>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</si>
  <si>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</si>
  <si>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</si>
  <si>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</si>
  <si>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</si>
  <si>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</si>
  <si>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</si>
  <si>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</si>
  <si>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</si>
  <si>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</si>
  <si>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</si>
  <si>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</si>
  <si>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</si>
  <si>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</si>
  <si>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</si>
  <si>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</si>
  <si>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</si>
  <si>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</si>
  <si>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</si>
  <si>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</si>
  <si>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</si>
  <si>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</si>
  <si>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</si>
  <si>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</si>
  <si>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</si>
  <si>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</si>
  <si>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</si>
  <si>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</si>
  <si>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</si>
  <si>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</si>
  <si>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</si>
  <si>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</si>
  <si>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</si>
  <si>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</si>
  <si>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</si>
  <si>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</si>
  <si>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</si>
  <si>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</si>
  <si>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</si>
  <si>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</si>
  <si>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</si>
  <si>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</si>
  <si>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</si>
  <si>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</si>
  <si>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</si>
  <si>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</si>
  <si>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</si>
  <si>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</si>
  <si>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</si>
  <si>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</si>
  <si>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</si>
  <si>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</si>
  <si>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</si>
  <si>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</si>
  <si>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</si>
  <si>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</si>
  <si>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</si>
  <si>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</si>
  <si>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</si>
  <si>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</si>
  <si>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</si>
  <si>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</si>
  <si>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</si>
  <si>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</si>
  <si>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</si>
  <si>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</si>
  <si>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</si>
  <si>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</si>
  <si>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</si>
  <si>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</si>
  <si>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</si>
  <si>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</si>
  <si>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</si>
  <si>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</si>
  <si>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</si>
  <si>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</si>
  <si>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</si>
  <si>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</si>
  <si>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</si>
  <si>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</si>
  <si>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</si>
  <si>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</si>
  <si>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</si>
  <si>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</si>
  <si>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</si>
  <si>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</si>
  <si>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</si>
  <si>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</si>
  <si>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</si>
  <si>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</si>
  <si>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</si>
  <si>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</si>
  <si>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</si>
  <si>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</si>
  <si>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</si>
  <si>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</si>
  <si>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</si>
  <si>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</si>
  <si>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</si>
  <si>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</si>
  <si>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</si>
  <si>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</si>
  <si>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</si>
  <si>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</si>
  <si>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</si>
  <si>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</si>
  <si>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</si>
  <si>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</si>
  <si>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</si>
  <si>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</si>
  <si>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</si>
  <si>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</si>
  <si>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</si>
  <si>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</si>
  <si>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</si>
  <si>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</si>
  <si>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</si>
  <si>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</si>
  <si>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</si>
  <si>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</si>
  <si>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</si>
  <si>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</si>
  <si>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</si>
  <si>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</si>
  <si>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</si>
  <si>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</si>
  <si>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</si>
  <si>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</si>
  <si>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</si>
  <si>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</si>
  <si>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</si>
  <si>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</si>
  <si>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</si>
  <si>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</si>
  <si>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</si>
  <si>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</si>
  <si>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</si>
  <si>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</si>
  <si>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</si>
  <si>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</si>
  <si>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</si>
  <si>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</si>
  <si>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</si>
  <si>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</si>
  <si>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</si>
  <si>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</si>
  <si>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</si>
  <si>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</si>
  <si>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</si>
  <si>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</si>
  <si>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</si>
  <si>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</si>
  <si>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</si>
  <si>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</si>
  <si>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</si>
  <si>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</si>
  <si>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</si>
  <si>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</si>
  <si>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</si>
  <si>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</si>
  <si>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</si>
  <si>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</si>
  <si>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</si>
  <si>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</si>
  <si>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</si>
  <si>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</si>
  <si>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</si>
  <si>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</si>
  <si>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</si>
  <si>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</si>
  <si>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</si>
  <si>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</si>
  <si>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</si>
  <si>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</si>
  <si>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</si>
  <si>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</si>
  <si>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</si>
  <si>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</si>
  <si>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</si>
  <si>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</si>
  <si>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</si>
  <si>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</si>
  <si>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</si>
  <si>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</si>
  <si>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</si>
  <si>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</si>
  <si>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</si>
  <si>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</si>
  <si>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</si>
  <si>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</si>
  <si>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</si>
  <si>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</si>
  <si>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</si>
  <si>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</si>
  <si>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</si>
  <si>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</si>
  <si>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</si>
  <si>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</si>
  <si>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</si>
  <si>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</si>
  <si>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</si>
  <si>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</si>
  <si>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</si>
  <si>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</si>
  <si>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</si>
  <si>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</si>
  <si>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</si>
  <si>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</si>
  <si>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</si>
  <si>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</si>
  <si>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</si>
  <si>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</si>
  <si>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</si>
  <si>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</si>
  <si>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</si>
  <si>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</si>
  <si>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</si>
  <si>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</si>
  <si>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</si>
  <si>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</si>
  <si>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</si>
  <si>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</si>
  <si>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</si>
  <si>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</si>
  <si>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</si>
  <si>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</si>
  <si>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</si>
  <si>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</si>
  <si>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</si>
  <si>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</si>
  <si>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</si>
  <si>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</si>
  <si>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</si>
  <si>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</si>
  <si>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</si>
  <si>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</si>
  <si>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</si>
  <si>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</si>
  <si>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</si>
  <si>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</si>
  <si>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</si>
  <si>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</si>
  <si>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</si>
  <si>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</si>
  <si>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</si>
  <si>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</si>
  <si>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</si>
  <si>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</si>
  <si>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</si>
  <si>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</si>
  <si>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</si>
  <si>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</si>
  <si>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</si>
  <si>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</si>
  <si>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</si>
  <si>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</si>
  <si>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</si>
  <si>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</si>
  <si>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</si>
  <si>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</si>
  <si>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</si>
  <si>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</si>
  <si>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</si>
  <si>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</si>
  <si>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</si>
  <si>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</si>
  <si>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</si>
  <si>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</si>
  <si>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</si>
  <si>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</si>
  <si>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</si>
  <si>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</si>
  <si>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</si>
  <si>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</si>
  <si>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</si>
  <si>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</si>
  <si>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</si>
  <si>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</si>
  <si>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</si>
  <si>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</si>
  <si>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</si>
  <si>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</si>
  <si>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</si>
  <si>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</si>
  <si>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</si>
  <si>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</si>
  <si>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</si>
  <si>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</si>
  <si>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</si>
  <si>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</si>
  <si>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</si>
  <si>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</si>
  <si>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</si>
  <si>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</si>
  <si>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</si>
  <si>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</si>
  <si>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</si>
  <si>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</si>
  <si>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</si>
  <si>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</si>
  <si>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</si>
  <si>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</si>
  <si>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</si>
  <si>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</si>
  <si>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</si>
  <si>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</si>
  <si>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</si>
  <si>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</si>
  <si>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</si>
  <si>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</si>
  <si>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</si>
  <si>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</si>
  <si>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</si>
  <si>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</si>
  <si>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</si>
  <si>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</si>
  <si>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</si>
  <si>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</si>
  <si>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</si>
  <si>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</si>
  <si>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</si>
  <si>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</si>
  <si>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</si>
  <si>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</si>
  <si>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</si>
  <si>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</si>
  <si>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</si>
  <si>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</si>
  <si>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</si>
  <si>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</si>
  <si>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</si>
  <si>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</si>
  <si>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</si>
  <si>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</si>
  <si>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</si>
  <si>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</si>
  <si>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</si>
  <si>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</si>
  <si>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</si>
  <si>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</si>
  <si>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</si>
  <si>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</si>
  <si>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</si>
  <si>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</si>
  <si>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</si>
  <si>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</si>
  <si>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</si>
  <si>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</si>
  <si>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</si>
  <si>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</si>
  <si>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</si>
  <si>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</si>
  <si>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</si>
  <si>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</si>
  <si>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</si>
  <si>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</si>
  <si>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</si>
  <si>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</si>
  <si>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</si>
  <si>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</si>
  <si>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</si>
  <si>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</si>
  <si>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</si>
  <si>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</si>
  <si>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</si>
  <si>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</si>
  <si>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</si>
  <si>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</si>
  <si>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</si>
  <si>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</si>
  <si>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</si>
  <si>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</si>
  <si>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</si>
  <si>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</si>
  <si>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</si>
  <si>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</si>
  <si>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</si>
  <si>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</si>
  <si>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</si>
  <si>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</si>
  <si>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</si>
  <si>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</si>
  <si>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</si>
  <si>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</si>
  <si>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</si>
  <si>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</si>
  <si>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</si>
  <si>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</si>
  <si>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</si>
  <si>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</si>
  <si>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</si>
  <si>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</si>
  <si>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</si>
  <si>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</si>
  <si>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</si>
  <si>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</si>
  <si>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</si>
  <si>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</si>
  <si>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</si>
  <si>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</si>
  <si>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</si>
  <si>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</si>
  <si>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</si>
  <si>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</si>
  <si>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</si>
  <si>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</si>
  <si>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</si>
  <si>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</si>
  <si>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</si>
  <si>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</si>
  <si>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</si>
  <si>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</si>
  <si>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</si>
  <si>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</si>
  <si>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</si>
  <si>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</si>
  <si>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</si>
  <si>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</si>
  <si>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</si>
  <si>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</si>
  <si>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</si>
  <si>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</si>
  <si>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</si>
  <si>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</si>
  <si>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</si>
  <si>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</si>
  <si>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</si>
  <si>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</si>
  <si>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</si>
  <si>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</si>
  <si>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</si>
  <si>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</si>
  <si>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</si>
  <si>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</si>
  <si>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</si>
  <si>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</si>
  <si>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</si>
  <si>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</si>
  <si>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</si>
  <si>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</si>
  <si>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</si>
  <si>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</si>
  <si>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</si>
  <si>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</si>
  <si>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</si>
  <si>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</si>
  <si>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</si>
  <si>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</si>
  <si>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</si>
  <si>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</si>
  <si>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</si>
  <si>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</si>
  <si>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</si>
  <si>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</si>
  <si>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</si>
  <si>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</si>
  <si>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Namn</t>
  </si>
  <si>
    <t>Ange kommun:</t>
  </si>
  <si>
    <t>0331</t>
  </si>
  <si>
    <t>Malung-Sälen</t>
  </si>
  <si>
    <t>Beskattnings-</t>
  </si>
  <si>
    <t>Antal inkomst-</t>
  </si>
  <si>
    <t>Kommunal</t>
  </si>
  <si>
    <t>Statlig skatt</t>
  </si>
  <si>
    <t>Statlig</t>
  </si>
  <si>
    <t>Allmän pensions-</t>
  </si>
  <si>
    <t>Begravnings-</t>
  </si>
  <si>
    <t>Avgift till</t>
  </si>
  <si>
    <t>Övriga</t>
  </si>
  <si>
    <t>Summa skatter</t>
  </si>
  <si>
    <t>Skatte-</t>
  </si>
  <si>
    <t>Slutlig skatt,</t>
  </si>
  <si>
    <t>bar förvärvs-</t>
  </si>
  <si>
    <t>tagare med be-</t>
  </si>
  <si>
    <t>inkomst-</t>
  </si>
  <si>
    <t>på förvärvs-</t>
  </si>
  <si>
    <t>tagare som</t>
  </si>
  <si>
    <t>tagare med skatt</t>
  </si>
  <si>
    <t>på inkomst</t>
  </si>
  <si>
    <t>fastighets-</t>
  </si>
  <si>
    <t>avgift på inkomst</t>
  </si>
  <si>
    <t>avgift</t>
  </si>
  <si>
    <t>Svenska</t>
  </si>
  <si>
    <t>skatter och</t>
  </si>
  <si>
    <r>
      <t>och avgifter (</t>
    </r>
    <r>
      <rPr>
        <b/>
        <sz val="10"/>
        <color indexed="8"/>
        <rFont val="Arial"/>
        <family val="2"/>
      </rPr>
      <t>före</t>
    </r>
  </si>
  <si>
    <t>reduktion</t>
  </si>
  <si>
    <t>reduktion,</t>
  </si>
  <si>
    <t>summa skatter</t>
  </si>
  <si>
    <t>inkomst</t>
  </si>
  <si>
    <t>skattningsbar</t>
  </si>
  <si>
    <t>skatt</t>
  </si>
  <si>
    <t>betalar statlig</t>
  </si>
  <si>
    <t>på inkomst över</t>
  </si>
  <si>
    <t>av kapital</t>
  </si>
  <si>
    <t>av anställning</t>
  </si>
  <si>
    <t>av annat förvärvs-</t>
  </si>
  <si>
    <t>kyrkan</t>
  </si>
  <si>
    <t>avgifter</t>
  </si>
  <si>
    <t>skattereduktion)</t>
  </si>
  <si>
    <t>för fastig-</t>
  </si>
  <si>
    <t>för sjö-</t>
  </si>
  <si>
    <t>för allmän</t>
  </si>
  <si>
    <t>för arbets-</t>
  </si>
  <si>
    <t>för under-</t>
  </si>
  <si>
    <t>för hus-</t>
  </si>
  <si>
    <t>totalt</t>
  </si>
  <si>
    <r>
      <t>och avgifter (</t>
    </r>
    <r>
      <rPr>
        <b/>
        <sz val="10"/>
        <color indexed="8"/>
        <rFont val="Arial"/>
        <family val="2"/>
      </rPr>
      <t>efter</t>
    </r>
  </si>
  <si>
    <t>förvärvsinkomst</t>
  </si>
  <si>
    <t>inkomstskatt</t>
  </si>
  <si>
    <t>övre skiktgräns</t>
  </si>
  <si>
    <t>arbete</t>
  </si>
  <si>
    <t>hetsavgift</t>
  </si>
  <si>
    <t>pensions-</t>
  </si>
  <si>
    <t>inkomster</t>
  </si>
  <si>
    <t>skott av</t>
  </si>
  <si>
    <t>hålls-</t>
  </si>
  <si>
    <t>större än noll kr</t>
  </si>
  <si>
    <t>kapital</t>
  </si>
  <si>
    <t>Kommunal inkomstskatt (till kommun och landsting)</t>
  </si>
  <si>
    <t>Statlig skatt på förvärvsinkomst</t>
  </si>
  <si>
    <t>Statlig skatt på inkomst av kapital</t>
  </si>
  <si>
    <t>Statlig fastighetsskatt</t>
  </si>
  <si>
    <t>Kommunal fastighetsavgift</t>
  </si>
  <si>
    <t>Allmän pensionsavgift på inkomst av anställning</t>
  </si>
  <si>
    <t>Allmän pensionsavgift på inkomst av annat förvärvsarbete</t>
  </si>
  <si>
    <t>Begravningsavgift</t>
  </si>
  <si>
    <t>Avgift till Svenska kyrkan</t>
  </si>
  <si>
    <t>Skattereduktion för fastighetsavgift</t>
  </si>
  <si>
    <t>Skattereduktion för sjöinkomst</t>
  </si>
  <si>
    <t>Skattereduktion för allmän pensionsavgift</t>
  </si>
  <si>
    <t>Skattereduktion för underskott av kapital</t>
  </si>
  <si>
    <t>Skattereduktion för arbetsinkomster ("jobbskatteavdrag")</t>
  </si>
  <si>
    <r>
      <t>Antal inkomsttagare som betalar statlig inkomstskatt</t>
    </r>
    <r>
      <rPr>
        <vertAlign val="superscript"/>
        <sz val="10"/>
        <rFont val="Arial"/>
        <family val="2"/>
      </rPr>
      <t>1</t>
    </r>
  </si>
  <si>
    <r>
      <t>Antal inkomsttagare med skatt på inkomst över övre skiktgräns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</si>
  <si>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Övriga skatter och avgifter</t>
    </r>
    <r>
      <rPr>
        <vertAlign val="superscript"/>
        <sz val="10"/>
        <rFont val="Arial"/>
        <family val="2"/>
      </rPr>
      <t>3</t>
    </r>
  </si>
  <si>
    <t>3) I "Övriga skatter och avgifter" ingår företagares egenavgifter, avkastningsskatt, löne-</t>
  </si>
  <si>
    <t>1) Statlig inkomstskatt betalas med 20 procent på den del av den beskattningsbara förvärvs-</t>
  </si>
  <si>
    <t>kronor.</t>
  </si>
  <si>
    <t>fysiska personer</t>
  </si>
  <si>
    <t>Beskattningsbar förvärvsinkomst, tkr</t>
  </si>
  <si>
    <t>Summa skatter och avgifter före skattereduktion, tkr</t>
  </si>
  <si>
    <t>Skattereduktion, totalt, tkr</t>
  </si>
  <si>
    <t>Slutlig skatt, summa skatter och avgifter efter skattereduktion, tkr</t>
  </si>
  <si>
    <t>Summa debiterade skatter och avgifter, tkr:</t>
  </si>
  <si>
    <t>Antal inkomsttagare med beskattn.bar förvärvsink större än noll kronor</t>
  </si>
  <si>
    <t>skatter, allmän löneavgift, avgifter till andra trossamfund än Svenska kyrkan m.m.</t>
  </si>
  <si>
    <t>Skattereduktion för husarbete</t>
  </si>
  <si>
    <t>inkomsten som vid taxeringen 2011 avseende inkomsterna 2010 översteg 372 100 kronor.</t>
  </si>
  <si>
    <t>2) Vid en beskattningsbar förvärvsinkomst som är högre än 532 700 kronor betalas statlig</t>
  </si>
  <si>
    <t>inkomstskatt ("värnskatt") med ytterligare fem procent på den del som överstiger 532 700</t>
  </si>
  <si>
    <t>Debiterade skatter och avgifter enligt taxeringen 2011, fysiska personer, belopp i kronor, kommunvis</t>
  </si>
  <si>
    <t>Debiterade skatter och avgifter m.m. enligt taxeringen 2011,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</si>
</sst>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"/>
    <numFmt numFmtId="165" formatCode="0.00000"/>
    <numFmt numFmtId="166" formatCode="0000"/>
    <numFmt numFmtId="167" formatCode="0.000"/>
    <numFmt numFmtId="168" formatCode="#,##0.0000"/>
    <numFmt numFmtId="169" formatCode="#,##0.000"/>
    <numFmt numFmtId="170" formatCode="#,##0_ ;\-#,##0\ "/>
    <numFmt numFmtId="171" formatCode="#,##0.0"/>
    <numFmt numFmtId="172" formatCode="0.000000000"/>
    <numFmt numFmtId="173" formatCode="0.0000"/>
  </numFmts>
  <fonts count="5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9"/>
      <name val="Helvetica-Narrow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6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49" fillId="0" borderId="11" xfId="0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left"/>
    </xf>
    <xf numFmtId="0" fontId="50" fillId="0" borderId="0" xfId="0" applyFont="1" applyAlignment="1">
      <alignment/>
    </xf>
    <xf numFmtId="0" fontId="11" fillId="0" borderId="0" xfId="0" applyFont="1" applyBorder="1" applyAlignment="1" applyProtection="1">
      <alignment/>
      <protection/>
    </xf>
    <xf numFmtId="1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auto="1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3</xdr:col>
      <xdr:colOff>352425</xdr:colOff>
      <xdr:row>4</xdr:row>
      <xdr:rowOff>57150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723900"/>
          <a:ext cx="1733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D44"/>
  <sheetViews>
    <sheetView showGridLines="0" tabSelected="1" zoomScalePageLayoutView="0" workbookViewId="0" topLeftCell="A1">
      <selection activeCell="D1" sqref="D1"/>
    </sheetView>
  </sheetViews>
  <sheetFormatPr defaultColWidth="0" defaultRowHeight="12.75" zeroHeight="1"/>
  <cols>
    <col min="1" max="1" width="3.8515625" style="2" customWidth="1"/>
    <col min="2" max="2" width="59.7109375" style="2" customWidth="1"/>
    <col min="3" max="3" width="20.7109375" style="3" customWidth="1"/>
    <col min="4" max="4" width="10.7109375" style="2" customWidth="1"/>
    <col min="5" max="16384" width="53.28125" style="2" hidden="1" customWidth="1"/>
  </cols>
  <sheetData>
    <row r="1" spans="2:3" ht="18" customHeight="1">
      <c r="B1" s="18" t="s">
        <v>673</v>
      </c>
      <c r="C1" s="8"/>
    </row>
    <row r="2" spans="1:3" ht="18" customHeight="1">
      <c r="A2" s="6"/>
      <c r="B2" s="18" t="s">
        <v>660</v>
      </c>
      <c r="C2" s="9"/>
    </row>
    <row r="3" spans="1:3" ht="21" customHeight="1">
      <c r="A3" s="6"/>
      <c r="B3" s="10"/>
      <c r="C3" s="17" t="s">
        <v>579</v>
      </c>
    </row>
    <row r="4" spans="1:3" ht="12.75" customHeight="1">
      <c r="A4" s="6"/>
      <c r="B4" s="10"/>
      <c r="C4" s="13" t="s">
        <v>289</v>
      </c>
    </row>
    <row r="5" spans="1:3" ht="18" customHeight="1">
      <c r="A5" s="6"/>
      <c r="B5" s="40"/>
      <c r="C5" s="11"/>
    </row>
    <row r="6" spans="1:3" ht="12.75" customHeight="1">
      <c r="A6" s="6"/>
      <c r="B6" s="12" t="s">
        <v>661</v>
      </c>
      <c r="C6" s="11">
        <f>VLOOKUP($C$4,Blad2!$B$11:$AJ$300,2,0)/1000</f>
        <v>4737000.2</v>
      </c>
    </row>
    <row r="7" spans="1:3" ht="12.75" customHeight="1">
      <c r="A7" s="6"/>
      <c r="B7" s="10" t="s">
        <v>666</v>
      </c>
      <c r="C7" s="11">
        <f>VLOOKUP($C$4,Blad2!$B$11:$AJ$300,3,0)</f>
        <v>19970</v>
      </c>
    </row>
    <row r="8" spans="1:3" ht="21" customHeight="1">
      <c r="A8" s="6"/>
      <c r="B8" s="12" t="s">
        <v>665</v>
      </c>
      <c r="C8" s="11"/>
    </row>
    <row r="9" spans="1:3" s="1" customFormat="1" ht="15" customHeight="1">
      <c r="A9" s="7"/>
      <c r="B9" s="10" t="s">
        <v>640</v>
      </c>
      <c r="C9" s="11">
        <f>VLOOKUP($C$4,Blad2!$B$11:$AJ$300,4,0)/1000</f>
        <v>1551012.771</v>
      </c>
    </row>
    <row r="10" spans="1:4" ht="18" customHeight="1">
      <c r="A10" s="6"/>
      <c r="B10" s="10" t="s">
        <v>641</v>
      </c>
      <c r="C10" s="11">
        <f>VLOOKUP($C$4,Blad2!$B$11:$AJ$300,5,0)/1000</f>
        <v>80636.224</v>
      </c>
      <c r="D10"/>
    </row>
    <row r="11" spans="1:4" ht="15" customHeight="1">
      <c r="A11" s="6"/>
      <c r="B11" s="10" t="s">
        <v>654</v>
      </c>
      <c r="C11" s="11">
        <f>VLOOKUP($C$4,Blad2!$B$11:$AJ$300,6,0)</f>
        <v>2803</v>
      </c>
      <c r="D11"/>
    </row>
    <row r="12" spans="1:4" ht="15" customHeight="1">
      <c r="A12" s="6"/>
      <c r="B12" s="10" t="s">
        <v>655</v>
      </c>
      <c r="C12" s="11">
        <f>VLOOKUP($C$4,Blad2!$B$11:$AJ$300,7,0)</f>
        <v>713</v>
      </c>
      <c r="D12"/>
    </row>
    <row r="13" spans="1:3" ht="21" customHeight="1">
      <c r="A13" s="6"/>
      <c r="B13" s="19" t="s">
        <v>642</v>
      </c>
      <c r="C13" s="11">
        <f>VLOOKUP($C$4,Blad2!$B$11:$AJ$300,8,0)/1000</f>
        <v>82887.542</v>
      </c>
    </row>
    <row r="14" spans="1:3" ht="21" customHeight="1">
      <c r="A14" s="6"/>
      <c r="B14" s="19" t="s">
        <v>643</v>
      </c>
      <c r="C14" s="11">
        <f>VLOOKUP($C$4,Blad2!$B$11:$AJ$300,9,0)/1000</f>
        <v>1535.976</v>
      </c>
    </row>
    <row r="15" spans="1:3" ht="12.75" customHeight="1">
      <c r="A15" s="6"/>
      <c r="B15" s="10" t="s">
        <v>644</v>
      </c>
      <c r="C15" s="11">
        <f>VLOOKUP($C$4,Blad2!$B$11:$AJ$300,10,0)/1000</f>
        <v>43181.456</v>
      </c>
    </row>
    <row r="16" spans="1:3" ht="21" customHeight="1">
      <c r="A16" s="6"/>
      <c r="B16" s="10" t="s">
        <v>645</v>
      </c>
      <c r="C16" s="11">
        <f>VLOOKUP($C$4,Blad2!$B$11:$AJ$300,11,0)/1000</f>
        <v>266184.8</v>
      </c>
    </row>
    <row r="17" spans="1:3" ht="12.75" customHeight="1">
      <c r="A17" s="6"/>
      <c r="B17" s="10" t="s">
        <v>646</v>
      </c>
      <c r="C17" s="11">
        <f>VLOOKUP($C$4,Blad2!$B$11:$AJ$300,12,0)/1000</f>
        <v>8062.5</v>
      </c>
    </row>
    <row r="18" spans="1:3" ht="21" customHeight="1">
      <c r="A18" s="6"/>
      <c r="B18" s="19" t="s">
        <v>647</v>
      </c>
      <c r="C18" s="11">
        <f>VLOOKUP($C$4,Blad2!$B$11:$AJ$300,13,0)/1000</f>
        <v>11284.759</v>
      </c>
    </row>
    <row r="19" spans="1:3" ht="12.75" customHeight="1">
      <c r="A19" s="6"/>
      <c r="B19" s="15" t="s">
        <v>648</v>
      </c>
      <c r="C19" s="11">
        <f>VLOOKUP($C$4,Blad2!$B$11:$AJ$300,14,0)/1000</f>
        <v>33864.288</v>
      </c>
    </row>
    <row r="20" spans="1:3" ht="21" customHeight="1">
      <c r="A20" s="6"/>
      <c r="B20" s="16" t="s">
        <v>656</v>
      </c>
      <c r="C20" s="11">
        <f>VLOOKUP($C$4,Blad2!$B$11:$AJ$300,15,0)/1000</f>
        <v>39468.565</v>
      </c>
    </row>
    <row r="21" spans="1:3" ht="21" customHeight="1">
      <c r="A21" s="6"/>
      <c r="B21" s="43" t="s">
        <v>662</v>
      </c>
      <c r="C21" s="11">
        <f>VLOOKUP($C$4,Blad2!$B$11:$AJ$300,16,0)/1000</f>
        <v>2118118.881</v>
      </c>
    </row>
    <row r="22" spans="1:3" ht="21" customHeight="1">
      <c r="A22" s="6"/>
      <c r="B22" s="15" t="s">
        <v>649</v>
      </c>
      <c r="C22" s="11">
        <f>VLOOKUP($C$4,Blad2!$B$11:$AJ$300,17,0)/1000</f>
        <v>670.562</v>
      </c>
    </row>
    <row r="23" spans="2:3" s="14" customFormat="1" ht="12.75" customHeight="1">
      <c r="B23" s="15" t="s">
        <v>650</v>
      </c>
      <c r="C23" s="11">
        <f>VLOOKUP($C$4,Blad2!$B$11:$AJ$300,18,0)/1000</f>
        <v>330.791</v>
      </c>
    </row>
    <row r="24" spans="2:3" s="14" customFormat="1" ht="12.75" customHeight="1">
      <c r="B24" s="15" t="s">
        <v>651</v>
      </c>
      <c r="C24" s="11">
        <f>VLOOKUP($C$4,Blad2!$B$11:$AJ$300,19,0)/1000</f>
        <v>274163.475</v>
      </c>
    </row>
    <row r="25" spans="2:4" ht="12.75" customHeight="1">
      <c r="B25" s="15" t="s">
        <v>653</v>
      </c>
      <c r="C25" s="11">
        <f>VLOOKUP($C$4,Blad2!$B$11:$AJ$300,20,0)/1000</f>
        <v>241479.329</v>
      </c>
      <c r="D25" s="14"/>
    </row>
    <row r="26" spans="2:4" ht="12.75" customHeight="1">
      <c r="B26" s="15" t="s">
        <v>652</v>
      </c>
      <c r="C26" s="11">
        <f>VLOOKUP($C$4,Blad2!$B$11:$AJ$300,21,0)/1000</f>
        <v>65340.765</v>
      </c>
      <c r="D26" s="14"/>
    </row>
    <row r="27" spans="2:4" ht="12.75" customHeight="1">
      <c r="B27" s="16" t="s">
        <v>668</v>
      </c>
      <c r="C27" s="11">
        <f>VLOOKUP($C$4,Blad2!$B$11:$AJ$300,22,0)/1000</f>
        <v>33449.542</v>
      </c>
      <c r="D27" s="14"/>
    </row>
    <row r="28" spans="2:4" ht="18" customHeight="1">
      <c r="B28" s="20" t="s">
        <v>663</v>
      </c>
      <c r="C28" s="11">
        <f>VLOOKUP($C$4,Blad2!$B$11:$AJ$300,23,0)/1000</f>
        <v>615434.464</v>
      </c>
      <c r="D28" s="14"/>
    </row>
    <row r="29" spans="2:4" ht="24" customHeight="1">
      <c r="B29" s="44" t="s">
        <v>664</v>
      </c>
      <c r="C29" s="11">
        <f>VLOOKUP($C$4,Blad2!$B$11:$AJ$300,24,0)/1000</f>
        <v>1502684.417</v>
      </c>
      <c r="D29" s="14"/>
    </row>
    <row r="30" spans="2:4" ht="3" customHeight="1">
      <c r="B30" s="29"/>
      <c r="C30" s="30"/>
      <c r="D30" s="14"/>
    </row>
    <row r="31" spans="2:4" ht="18" customHeight="1">
      <c r="B31" s="16" t="s">
        <v>658</v>
      </c>
      <c r="C31" s="42"/>
      <c r="D31" s="14"/>
    </row>
    <row r="32" spans="2:4" ht="12.75" customHeight="1">
      <c r="B32" s="16" t="s">
        <v>669</v>
      </c>
      <c r="C32" s="42"/>
      <c r="D32" s="14"/>
    </row>
    <row r="33" spans="2:4" ht="18" customHeight="1">
      <c r="B33" s="16" t="s">
        <v>670</v>
      </c>
      <c r="C33" s="42"/>
      <c r="D33" s="14"/>
    </row>
    <row r="34" spans="2:4" ht="12.75" customHeight="1">
      <c r="B34" s="16" t="s">
        <v>671</v>
      </c>
      <c r="C34" s="42"/>
      <c r="D34" s="14"/>
    </row>
    <row r="35" spans="2:4" ht="12.75" customHeight="1">
      <c r="B35" s="16" t="s">
        <v>659</v>
      </c>
      <c r="C35" s="42"/>
      <c r="D35" s="14"/>
    </row>
    <row r="36" ht="18" customHeight="1">
      <c r="B36" s="14" t="s">
        <v>657</v>
      </c>
    </row>
    <row r="37" ht="12.75" customHeight="1">
      <c r="B37" s="14" t="s">
        <v>667</v>
      </c>
    </row>
    <row r="38" ht="15"/>
    <row r="39" ht="15"/>
    <row r="40" ht="15"/>
    <row r="41" ht="15"/>
    <row r="42" ht="15"/>
    <row r="43" ht="15">
      <c r="B43" s="4"/>
    </row>
    <row r="44" ht="15">
      <c r="B44" s="4"/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</sheetData>
  <sheetProtection/>
  <conditionalFormatting sqref="C6:C9">
    <cfRule type="cellIs" priority="1" dxfId="1" operator="lessThan" stopIfTrue="1">
      <formula>0</formula>
    </cfRule>
  </conditionalFormatting>
  <conditionalFormatting sqref="C24:C29">
    <cfRule type="cellIs" priority="2" dxfId="0" operator="lessThan" stopIfTrue="1">
      <formula>0</formula>
    </cfRule>
  </conditionalFormatting>
  <printOptions/>
  <pageMargins left="0.7086614173228347" right="0.1968503937007874" top="1.5748031496062993" bottom="0.7086614173228347" header="0.3937007874015748" footer="0.5118110236220472"/>
  <pageSetup horizontalDpi="600" verticalDpi="600" orientation="portrait" paperSize="9" r:id="rId2"/>
  <headerFooter alignWithMargins="0">
    <oddHeader>&amp;LStatistiska centralbyrån
Offentlig ekonomi och
   mikrosimuleringar&amp;CJanuari 2012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A30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00390625" style="0" bestFit="1" customWidth="1"/>
    <col min="2" max="2" width="14.7109375" style="47" bestFit="1" customWidth="1"/>
    <col min="3" max="3" width="14.8515625" style="24" bestFit="1" customWidth="1"/>
    <col min="4" max="4" width="14.00390625" style="24" bestFit="1" customWidth="1"/>
    <col min="5" max="5" width="13.8515625" style="24" bestFit="1" customWidth="1"/>
    <col min="6" max="6" width="12.7109375" style="24" bestFit="1" customWidth="1"/>
    <col min="7" max="7" width="13.140625" style="24" bestFit="1" customWidth="1"/>
    <col min="8" max="8" width="15.140625" style="24" bestFit="1" customWidth="1"/>
    <col min="9" max="9" width="12.7109375" style="24" bestFit="1" customWidth="1"/>
    <col min="10" max="10" width="10.140625" style="24" bestFit="1" customWidth="1"/>
    <col min="11" max="11" width="11.140625" style="24" bestFit="1" customWidth="1"/>
    <col min="12" max="13" width="15.421875" style="24" bestFit="1" customWidth="1"/>
    <col min="14" max="14" width="11.57421875" style="24" bestFit="1" customWidth="1"/>
    <col min="15" max="15" width="11.140625" style="24" bestFit="1" customWidth="1"/>
    <col min="16" max="16" width="12.7109375" style="24" bestFit="1" customWidth="1"/>
    <col min="17" max="17" width="15.140625" style="24" bestFit="1" customWidth="1"/>
    <col min="18" max="18" width="9.140625" style="24" bestFit="1" customWidth="1"/>
    <col min="19" max="19" width="10.140625" style="24" bestFit="1" customWidth="1"/>
    <col min="20" max="23" width="12.7109375" style="24" bestFit="1" customWidth="1"/>
    <col min="24" max="24" width="13.8515625" style="24" bestFit="1" customWidth="1"/>
    <col min="25" max="25" width="15.7109375" style="24" bestFit="1" customWidth="1"/>
    <col min="26" max="26" width="17.57421875" style="0" bestFit="1" customWidth="1"/>
    <col min="27" max="27" width="10.00390625" style="0" bestFit="1" customWidth="1"/>
    <col min="28" max="28" width="9.8515625" style="0" bestFit="1" customWidth="1"/>
    <col min="29" max="29" width="9.7109375" style="0" bestFit="1" customWidth="1"/>
    <col min="30" max="30" width="9.00390625" style="0" bestFit="1" customWidth="1"/>
    <col min="31" max="31" width="12.00390625" style="0" bestFit="1" customWidth="1"/>
    <col min="32" max="32" width="11.8515625" style="0" bestFit="1" customWidth="1"/>
    <col min="33" max="34" width="7.8515625" style="0" bestFit="1" customWidth="1"/>
  </cols>
  <sheetData>
    <row r="1" ht="15.75">
      <c r="A1" s="39" t="s">
        <v>672</v>
      </c>
    </row>
    <row r="2" spans="1:26" ht="12.75">
      <c r="A2" s="37"/>
      <c r="B2" s="38" t="s">
        <v>578</v>
      </c>
      <c r="C2" s="33" t="s">
        <v>582</v>
      </c>
      <c r="D2" s="33" t="s">
        <v>583</v>
      </c>
      <c r="E2" s="33" t="s">
        <v>584</v>
      </c>
      <c r="F2" s="33" t="s">
        <v>585</v>
      </c>
      <c r="G2" s="33" t="s">
        <v>583</v>
      </c>
      <c r="H2" s="33" t="s">
        <v>583</v>
      </c>
      <c r="I2" s="33" t="s">
        <v>585</v>
      </c>
      <c r="J2" s="33" t="s">
        <v>586</v>
      </c>
      <c r="K2" s="33" t="s">
        <v>584</v>
      </c>
      <c r="L2" s="33" t="s">
        <v>587</v>
      </c>
      <c r="M2" s="33" t="s">
        <v>587</v>
      </c>
      <c r="N2" s="33" t="s">
        <v>588</v>
      </c>
      <c r="O2" s="33" t="s">
        <v>589</v>
      </c>
      <c r="P2" s="33" t="s">
        <v>590</v>
      </c>
      <c r="Q2" s="33" t="s">
        <v>591</v>
      </c>
      <c r="R2" s="33" t="s">
        <v>592</v>
      </c>
      <c r="S2" s="33" t="s">
        <v>592</v>
      </c>
      <c r="T2" s="33" t="s">
        <v>592</v>
      </c>
      <c r="U2" s="33" t="s">
        <v>592</v>
      </c>
      <c r="V2" s="33" t="s">
        <v>592</v>
      </c>
      <c r="W2" s="33" t="s">
        <v>592</v>
      </c>
      <c r="X2" s="33" t="s">
        <v>592</v>
      </c>
      <c r="Y2" s="33" t="s">
        <v>593</v>
      </c>
      <c r="Z2" s="25"/>
    </row>
    <row r="3" spans="2:26" ht="12.75">
      <c r="B3" s="21"/>
      <c r="C3" s="34" t="s">
        <v>594</v>
      </c>
      <c r="D3" s="34" t="s">
        <v>595</v>
      </c>
      <c r="E3" s="34" t="s">
        <v>596</v>
      </c>
      <c r="F3" s="34" t="s">
        <v>597</v>
      </c>
      <c r="G3" s="34" t="s">
        <v>598</v>
      </c>
      <c r="H3" s="34" t="s">
        <v>599</v>
      </c>
      <c r="I3" s="34" t="s">
        <v>600</v>
      </c>
      <c r="J3" s="34" t="s">
        <v>601</v>
      </c>
      <c r="K3" s="34" t="s">
        <v>601</v>
      </c>
      <c r="L3" s="34" t="s">
        <v>602</v>
      </c>
      <c r="M3" s="34" t="s">
        <v>602</v>
      </c>
      <c r="N3" s="34" t="s">
        <v>603</v>
      </c>
      <c r="O3" s="34" t="s">
        <v>604</v>
      </c>
      <c r="P3" s="34" t="s">
        <v>605</v>
      </c>
      <c r="Q3" s="34" t="s">
        <v>606</v>
      </c>
      <c r="R3" s="34" t="s">
        <v>607</v>
      </c>
      <c r="S3" s="34" t="s">
        <v>607</v>
      </c>
      <c r="T3" s="34" t="s">
        <v>607</v>
      </c>
      <c r="U3" s="34" t="s">
        <v>607</v>
      </c>
      <c r="V3" s="34" t="s">
        <v>607</v>
      </c>
      <c r="W3" s="34" t="s">
        <v>607</v>
      </c>
      <c r="X3" s="34" t="s">
        <v>608</v>
      </c>
      <c r="Y3" s="34" t="s">
        <v>609</v>
      </c>
      <c r="Z3" s="25"/>
    </row>
    <row r="4" spans="2:26" ht="12.75">
      <c r="B4" s="21"/>
      <c r="C4" s="34" t="s">
        <v>610</v>
      </c>
      <c r="D4" s="34" t="s">
        <v>611</v>
      </c>
      <c r="E4" s="34" t="s">
        <v>612</v>
      </c>
      <c r="F4" s="34" t="s">
        <v>610</v>
      </c>
      <c r="G4" s="34" t="s">
        <v>613</v>
      </c>
      <c r="H4" s="34" t="s">
        <v>614</v>
      </c>
      <c r="I4" s="34" t="s">
        <v>615</v>
      </c>
      <c r="J4" s="34" t="s">
        <v>612</v>
      </c>
      <c r="K4" s="34" t="s">
        <v>603</v>
      </c>
      <c r="L4" s="34" t="s">
        <v>616</v>
      </c>
      <c r="M4" s="34" t="s">
        <v>617</v>
      </c>
      <c r="N4" s="34"/>
      <c r="O4" s="34" t="s">
        <v>618</v>
      </c>
      <c r="P4" s="34" t="s">
        <v>619</v>
      </c>
      <c r="Q4" s="34" t="s">
        <v>620</v>
      </c>
      <c r="R4" s="34" t="s">
        <v>621</v>
      </c>
      <c r="S4" s="34" t="s">
        <v>622</v>
      </c>
      <c r="T4" s="34" t="s">
        <v>623</v>
      </c>
      <c r="U4" s="34" t="s">
        <v>624</v>
      </c>
      <c r="V4" s="34" t="s">
        <v>625</v>
      </c>
      <c r="W4" s="34" t="s">
        <v>626</v>
      </c>
      <c r="X4" s="34" t="s">
        <v>627</v>
      </c>
      <c r="Y4" s="34" t="s">
        <v>628</v>
      </c>
      <c r="Z4" s="25"/>
    </row>
    <row r="5" spans="2:26" ht="12.75">
      <c r="B5" s="21"/>
      <c r="C5" s="34"/>
      <c r="D5" s="34" t="s">
        <v>629</v>
      </c>
      <c r="E5" s="34"/>
      <c r="F5" s="34"/>
      <c r="G5" s="34" t="s">
        <v>630</v>
      </c>
      <c r="H5" s="34" t="s">
        <v>631</v>
      </c>
      <c r="I5" s="34"/>
      <c r="J5" s="34"/>
      <c r="K5" s="34"/>
      <c r="L5" s="34"/>
      <c r="M5" s="34" t="s">
        <v>632</v>
      </c>
      <c r="N5" s="34"/>
      <c r="O5" s="34"/>
      <c r="P5" s="34"/>
      <c r="Q5" s="34"/>
      <c r="R5" s="34" t="s">
        <v>633</v>
      </c>
      <c r="S5" s="34" t="s">
        <v>610</v>
      </c>
      <c r="T5" s="34" t="s">
        <v>634</v>
      </c>
      <c r="U5" s="34" t="s">
        <v>635</v>
      </c>
      <c r="V5" s="34" t="s">
        <v>636</v>
      </c>
      <c r="W5" s="34" t="s">
        <v>637</v>
      </c>
      <c r="X5" s="34"/>
      <c r="Y5" s="34" t="s">
        <v>620</v>
      </c>
      <c r="Z5" s="25"/>
    </row>
    <row r="6" spans="2:26" ht="12.75">
      <c r="B6" s="21"/>
      <c r="C6" s="34"/>
      <c r="D6" s="34" t="s">
        <v>638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 t="s">
        <v>603</v>
      </c>
      <c r="U6" s="34"/>
      <c r="V6" s="34" t="s">
        <v>639</v>
      </c>
      <c r="W6" s="34" t="s">
        <v>632</v>
      </c>
      <c r="X6" s="34"/>
      <c r="Y6" s="34"/>
      <c r="Z6" s="25"/>
    </row>
    <row r="7" spans="2:26" ht="12.75">
      <c r="B7" s="21"/>
      <c r="C7" s="35"/>
      <c r="D7" s="26"/>
      <c r="E7" s="36"/>
      <c r="F7" s="36"/>
      <c r="G7" s="36"/>
      <c r="H7" s="36"/>
      <c r="I7" s="36"/>
      <c r="J7" s="36"/>
      <c r="K7" s="36"/>
      <c r="L7" s="36"/>
      <c r="M7" s="36"/>
      <c r="N7" s="36"/>
      <c r="O7" s="35"/>
      <c r="P7" s="26"/>
      <c r="Q7" s="26"/>
      <c r="R7" s="26"/>
      <c r="S7" s="35"/>
      <c r="T7" s="35"/>
      <c r="U7" s="35"/>
      <c r="V7" s="35"/>
      <c r="W7" s="35"/>
      <c r="X7" s="35"/>
      <c r="Y7" s="26"/>
      <c r="Z7" s="25"/>
    </row>
    <row r="8" spans="2:26" ht="12.75">
      <c r="B8" s="21"/>
      <c r="D8" s="22"/>
      <c r="E8" s="25"/>
      <c r="F8" s="25"/>
      <c r="H8" s="25"/>
      <c r="I8" s="25"/>
      <c r="J8" s="25"/>
      <c r="K8" s="25"/>
      <c r="L8" s="25"/>
      <c r="M8" s="25"/>
      <c r="N8" s="25"/>
      <c r="O8" s="25"/>
      <c r="P8" s="22"/>
      <c r="Q8" s="22"/>
      <c r="R8" s="22"/>
      <c r="S8" s="22"/>
      <c r="T8" s="22"/>
      <c r="U8" s="22"/>
      <c r="V8" s="22"/>
      <c r="W8" s="22"/>
      <c r="X8" s="26"/>
      <c r="Y8" s="22"/>
      <c r="Z8" s="25"/>
    </row>
    <row r="9" spans="2:26" ht="12.75">
      <c r="B9" s="21"/>
      <c r="D9" s="22"/>
      <c r="E9" s="22"/>
      <c r="G9" s="25"/>
      <c r="H9" s="25"/>
      <c r="I9" s="25"/>
      <c r="J9" s="25"/>
      <c r="K9" s="25"/>
      <c r="L9" s="25"/>
      <c r="M9" s="25"/>
      <c r="N9" s="25"/>
      <c r="O9" s="25"/>
      <c r="P9" s="27"/>
      <c r="Q9" s="27"/>
      <c r="R9" s="27"/>
      <c r="S9" s="25"/>
      <c r="T9" s="25"/>
      <c r="U9" s="22"/>
      <c r="V9" s="22"/>
      <c r="W9" s="22"/>
      <c r="X9" s="22"/>
      <c r="Y9" s="22"/>
      <c r="Z9" s="25"/>
    </row>
    <row r="10" spans="1:26" ht="12.75">
      <c r="A10" s="5"/>
      <c r="B10" s="23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41"/>
    </row>
    <row r="11" spans="1:27" ht="12.75">
      <c r="A11" t="s">
        <v>288</v>
      </c>
      <c r="B11" s="48" t="s">
        <v>289</v>
      </c>
      <c r="C11" s="45">
        <v>4737000200</v>
      </c>
      <c r="D11" s="45">
        <v>19970</v>
      </c>
      <c r="E11" s="45">
        <v>1551012771</v>
      </c>
      <c r="F11" s="45">
        <v>80636224</v>
      </c>
      <c r="G11" s="45">
        <v>2803</v>
      </c>
      <c r="H11" s="45">
        <v>713</v>
      </c>
      <c r="I11" s="45">
        <v>82887542</v>
      </c>
      <c r="J11" s="45">
        <v>1535976</v>
      </c>
      <c r="K11" s="45">
        <v>43181456</v>
      </c>
      <c r="L11" s="45">
        <v>266184800</v>
      </c>
      <c r="M11" s="45">
        <v>8062500</v>
      </c>
      <c r="N11" s="45">
        <v>11284759</v>
      </c>
      <c r="O11" s="45">
        <v>33864288</v>
      </c>
      <c r="P11" s="45">
        <v>39468565</v>
      </c>
      <c r="Q11" s="45">
        <v>2118118881</v>
      </c>
      <c r="R11" s="45">
        <v>670562</v>
      </c>
      <c r="S11" s="45">
        <v>330791</v>
      </c>
      <c r="T11" s="45">
        <v>274163475</v>
      </c>
      <c r="U11" s="45">
        <v>241479329</v>
      </c>
      <c r="V11" s="45">
        <v>65340765</v>
      </c>
      <c r="W11" s="45">
        <v>33449542</v>
      </c>
      <c r="X11" s="45">
        <v>615434464</v>
      </c>
      <c r="Y11" s="45">
        <v>1502684417</v>
      </c>
      <c r="Z11" s="14" t="s">
        <v>289</v>
      </c>
      <c r="AA11" t="b">
        <f>EXACT(B11,Z11)</f>
        <v>1</v>
      </c>
    </row>
    <row r="12" spans="1:27" ht="12.75">
      <c r="A12" t="s">
        <v>342</v>
      </c>
      <c r="B12" s="48" t="s">
        <v>343</v>
      </c>
      <c r="C12" s="45">
        <v>6477136700</v>
      </c>
      <c r="D12" s="45">
        <v>28206</v>
      </c>
      <c r="E12" s="45">
        <v>2088180983</v>
      </c>
      <c r="F12" s="45">
        <v>131324749</v>
      </c>
      <c r="G12" s="45">
        <v>3828</v>
      </c>
      <c r="H12" s="45">
        <v>1150</v>
      </c>
      <c r="I12" s="45">
        <v>185055718</v>
      </c>
      <c r="J12" s="45">
        <v>3037724</v>
      </c>
      <c r="K12" s="45">
        <v>54848446</v>
      </c>
      <c r="L12" s="45">
        <v>344557100</v>
      </c>
      <c r="M12" s="45">
        <v>12070300</v>
      </c>
      <c r="N12" s="45">
        <v>16666680</v>
      </c>
      <c r="O12" s="45">
        <v>55248307</v>
      </c>
      <c r="P12" s="45">
        <v>66339550</v>
      </c>
      <c r="Q12" s="45">
        <v>2957329557</v>
      </c>
      <c r="R12" s="45">
        <v>1035248</v>
      </c>
      <c r="S12" s="45">
        <v>252821</v>
      </c>
      <c r="T12" s="45">
        <v>356517743</v>
      </c>
      <c r="U12" s="45">
        <v>312654282</v>
      </c>
      <c r="V12" s="45">
        <v>69351860</v>
      </c>
      <c r="W12" s="45">
        <v>62997748</v>
      </c>
      <c r="X12" s="45">
        <v>802809702</v>
      </c>
      <c r="Y12" s="45">
        <v>2154519855</v>
      </c>
      <c r="Z12" s="14" t="s">
        <v>343</v>
      </c>
      <c r="AA12" t="b">
        <f aca="true" t="shared" si="0" ref="AA12:AA75">EXACT(B12,Z12)</f>
        <v>1</v>
      </c>
    </row>
    <row r="13" spans="1:27" ht="12.75">
      <c r="A13" t="s">
        <v>142</v>
      </c>
      <c r="B13" s="48" t="s">
        <v>143</v>
      </c>
      <c r="C13" s="45">
        <v>2993578300</v>
      </c>
      <c r="D13" s="45">
        <v>14135</v>
      </c>
      <c r="E13" s="45">
        <v>980675510</v>
      </c>
      <c r="F13" s="45">
        <v>34842356</v>
      </c>
      <c r="G13" s="45">
        <v>1341</v>
      </c>
      <c r="H13" s="45">
        <v>297</v>
      </c>
      <c r="I13" s="45">
        <v>75416973</v>
      </c>
      <c r="J13" s="45">
        <v>1345626</v>
      </c>
      <c r="K13" s="45">
        <v>28341801</v>
      </c>
      <c r="L13" s="45">
        <v>165713400</v>
      </c>
      <c r="M13" s="45">
        <v>7142000</v>
      </c>
      <c r="N13" s="45">
        <v>9682898</v>
      </c>
      <c r="O13" s="45">
        <v>27134896</v>
      </c>
      <c r="P13" s="45">
        <v>41137881</v>
      </c>
      <c r="Q13" s="45">
        <v>1371433341</v>
      </c>
      <c r="R13" s="45">
        <v>232804</v>
      </c>
      <c r="S13" s="45">
        <v>28849</v>
      </c>
      <c r="T13" s="45">
        <v>172807224</v>
      </c>
      <c r="U13" s="45">
        <v>158600558</v>
      </c>
      <c r="V13" s="45">
        <v>27853851</v>
      </c>
      <c r="W13" s="45">
        <v>30755294</v>
      </c>
      <c r="X13" s="45">
        <v>390278580</v>
      </c>
      <c r="Y13" s="45">
        <v>981154761</v>
      </c>
      <c r="Z13" s="14" t="s">
        <v>143</v>
      </c>
      <c r="AA13" t="b">
        <f t="shared" si="0"/>
        <v>1</v>
      </c>
    </row>
    <row r="14" spans="1:27" ht="12.75">
      <c r="A14" t="s">
        <v>110</v>
      </c>
      <c r="B14" s="48" t="s">
        <v>111</v>
      </c>
      <c r="C14" s="45">
        <v>1010052200</v>
      </c>
      <c r="D14" s="45">
        <v>4919</v>
      </c>
      <c r="E14" s="45">
        <v>328264330</v>
      </c>
      <c r="F14" s="45">
        <v>10428116</v>
      </c>
      <c r="G14" s="45">
        <v>400</v>
      </c>
      <c r="H14" s="45">
        <v>84</v>
      </c>
      <c r="I14" s="45">
        <v>20286366</v>
      </c>
      <c r="J14" s="45">
        <v>251742</v>
      </c>
      <c r="K14" s="45">
        <v>7919409</v>
      </c>
      <c r="L14" s="45">
        <v>56588100</v>
      </c>
      <c r="M14" s="45">
        <v>3049500</v>
      </c>
      <c r="N14" s="45">
        <v>2822093</v>
      </c>
      <c r="O14" s="45">
        <v>11245615</v>
      </c>
      <c r="P14" s="45">
        <v>15444873</v>
      </c>
      <c r="Q14" s="45">
        <v>456300144</v>
      </c>
      <c r="R14" s="45">
        <v>32170</v>
      </c>
      <c r="S14" s="45">
        <v>0</v>
      </c>
      <c r="T14" s="45">
        <v>59616705</v>
      </c>
      <c r="U14" s="45">
        <v>54435794</v>
      </c>
      <c r="V14" s="45">
        <v>9351748</v>
      </c>
      <c r="W14" s="45">
        <v>9179935</v>
      </c>
      <c r="X14" s="45">
        <v>132616352</v>
      </c>
      <c r="Y14" s="45">
        <v>323683792</v>
      </c>
      <c r="Z14" s="14" t="s">
        <v>111</v>
      </c>
      <c r="AA14" t="b">
        <f t="shared" si="0"/>
        <v>1</v>
      </c>
    </row>
    <row r="15" spans="1:27" ht="12.75">
      <c r="A15" t="s">
        <v>439</v>
      </c>
      <c r="B15" s="48" t="s">
        <v>440</v>
      </c>
      <c r="C15" s="45">
        <v>2124869900</v>
      </c>
      <c r="D15" s="45">
        <v>10119</v>
      </c>
      <c r="E15" s="45">
        <v>685034319</v>
      </c>
      <c r="F15" s="45">
        <v>25176063</v>
      </c>
      <c r="G15" s="45">
        <v>1068</v>
      </c>
      <c r="H15" s="45">
        <v>230</v>
      </c>
      <c r="I15" s="45">
        <v>32444276</v>
      </c>
      <c r="J15" s="45">
        <v>422577</v>
      </c>
      <c r="K15" s="45">
        <v>17295797</v>
      </c>
      <c r="L15" s="45">
        <v>111127200</v>
      </c>
      <c r="M15" s="45">
        <v>4144000</v>
      </c>
      <c r="N15" s="45">
        <v>7849716</v>
      </c>
      <c r="O15" s="45">
        <v>19103663</v>
      </c>
      <c r="P15" s="45">
        <v>19785635</v>
      </c>
      <c r="Q15" s="45">
        <v>922383246</v>
      </c>
      <c r="R15" s="45">
        <v>180484</v>
      </c>
      <c r="S15" s="45">
        <v>69580</v>
      </c>
      <c r="T15" s="45">
        <v>115222937</v>
      </c>
      <c r="U15" s="45">
        <v>102156832</v>
      </c>
      <c r="V15" s="45">
        <v>19386748</v>
      </c>
      <c r="W15" s="45">
        <v>13065047</v>
      </c>
      <c r="X15" s="45">
        <v>250081628</v>
      </c>
      <c r="Y15" s="45">
        <v>672301618</v>
      </c>
      <c r="Z15" s="14" t="s">
        <v>440</v>
      </c>
      <c r="AA15" t="b">
        <f t="shared" si="0"/>
        <v>1</v>
      </c>
    </row>
    <row r="16" spans="1:27" ht="12.75">
      <c r="A16" t="s">
        <v>552</v>
      </c>
      <c r="B16" s="48" t="s">
        <v>553</v>
      </c>
      <c r="C16" s="45">
        <v>505624300</v>
      </c>
      <c r="D16" s="45">
        <v>2536</v>
      </c>
      <c r="E16" s="45">
        <v>165236058</v>
      </c>
      <c r="F16" s="45">
        <v>4386594</v>
      </c>
      <c r="G16" s="45">
        <v>219</v>
      </c>
      <c r="H16" s="45">
        <v>30</v>
      </c>
      <c r="I16" s="45">
        <v>8792915</v>
      </c>
      <c r="J16" s="45">
        <v>124100</v>
      </c>
      <c r="K16" s="45">
        <v>2311156</v>
      </c>
      <c r="L16" s="45">
        <v>26458700</v>
      </c>
      <c r="M16" s="45">
        <v>1025700</v>
      </c>
      <c r="N16" s="45">
        <v>1614012</v>
      </c>
      <c r="O16" s="45">
        <v>4285425</v>
      </c>
      <c r="P16" s="45">
        <v>4762098</v>
      </c>
      <c r="Q16" s="45">
        <v>218996758</v>
      </c>
      <c r="R16" s="45">
        <v>3780</v>
      </c>
      <c r="S16" s="45">
        <v>14383</v>
      </c>
      <c r="T16" s="45">
        <v>27477356</v>
      </c>
      <c r="U16" s="45">
        <v>25292446</v>
      </c>
      <c r="V16" s="45">
        <v>3430237</v>
      </c>
      <c r="W16" s="45">
        <v>2751267</v>
      </c>
      <c r="X16" s="45">
        <v>58969469</v>
      </c>
      <c r="Y16" s="45">
        <v>160027289</v>
      </c>
      <c r="Z16" s="14" t="s">
        <v>553</v>
      </c>
      <c r="AA16" t="b">
        <f t="shared" si="0"/>
        <v>1</v>
      </c>
    </row>
    <row r="17" spans="1:27" ht="12.75">
      <c r="A17" t="s">
        <v>550</v>
      </c>
      <c r="B17" s="48" t="s">
        <v>551</v>
      </c>
      <c r="C17" s="45">
        <v>1082935000</v>
      </c>
      <c r="D17" s="45">
        <v>5298</v>
      </c>
      <c r="E17" s="45">
        <v>351733117</v>
      </c>
      <c r="F17" s="45">
        <v>9274928</v>
      </c>
      <c r="G17" s="45">
        <v>447</v>
      </c>
      <c r="H17" s="45">
        <v>79</v>
      </c>
      <c r="I17" s="45">
        <v>14357439</v>
      </c>
      <c r="J17" s="45">
        <v>234633</v>
      </c>
      <c r="K17" s="45">
        <v>4289513</v>
      </c>
      <c r="L17" s="45">
        <v>57510700</v>
      </c>
      <c r="M17" s="45">
        <v>1146800</v>
      </c>
      <c r="N17" s="45">
        <v>4217579</v>
      </c>
      <c r="O17" s="45">
        <v>9983206</v>
      </c>
      <c r="P17" s="45">
        <v>7523912</v>
      </c>
      <c r="Q17" s="45">
        <v>460271827</v>
      </c>
      <c r="R17" s="45">
        <v>3</v>
      </c>
      <c r="S17" s="45">
        <v>0</v>
      </c>
      <c r="T17" s="45">
        <v>58638823</v>
      </c>
      <c r="U17" s="45">
        <v>52772962</v>
      </c>
      <c r="V17" s="45">
        <v>7341566</v>
      </c>
      <c r="W17" s="45">
        <v>7307710</v>
      </c>
      <c r="X17" s="45">
        <v>126061064</v>
      </c>
      <c r="Y17" s="45">
        <v>334210763</v>
      </c>
      <c r="Z17" s="14" t="s">
        <v>551</v>
      </c>
      <c r="AA17" t="b">
        <f t="shared" si="0"/>
        <v>1</v>
      </c>
    </row>
    <row r="18" spans="1:27" ht="12.75">
      <c r="A18" t="s">
        <v>392</v>
      </c>
      <c r="B18" s="48" t="s">
        <v>393</v>
      </c>
      <c r="C18" s="45">
        <v>4032303700</v>
      </c>
      <c r="D18" s="45">
        <v>19925</v>
      </c>
      <c r="E18" s="45">
        <v>1275778704</v>
      </c>
      <c r="F18" s="45">
        <v>39475720</v>
      </c>
      <c r="G18" s="45">
        <v>1621</v>
      </c>
      <c r="H18" s="45">
        <v>342</v>
      </c>
      <c r="I18" s="45">
        <v>70240180</v>
      </c>
      <c r="J18" s="45">
        <v>2529314</v>
      </c>
      <c r="K18" s="45">
        <v>37285421</v>
      </c>
      <c r="L18" s="45">
        <v>212893900</v>
      </c>
      <c r="M18" s="45">
        <v>7027400</v>
      </c>
      <c r="N18" s="45">
        <v>17406136</v>
      </c>
      <c r="O18" s="45">
        <v>36635001</v>
      </c>
      <c r="P18" s="45">
        <v>41232145</v>
      </c>
      <c r="Q18" s="45">
        <v>1740503921</v>
      </c>
      <c r="R18" s="45">
        <v>402443</v>
      </c>
      <c r="S18" s="45">
        <v>69794</v>
      </c>
      <c r="T18" s="45">
        <v>219846475</v>
      </c>
      <c r="U18" s="45">
        <v>194264008</v>
      </c>
      <c r="V18" s="45">
        <v>38677435</v>
      </c>
      <c r="W18" s="45">
        <v>33473676</v>
      </c>
      <c r="X18" s="45">
        <v>486733831</v>
      </c>
      <c r="Y18" s="45">
        <v>1253770090</v>
      </c>
      <c r="Z18" s="14" t="s">
        <v>393</v>
      </c>
      <c r="AA18" t="b">
        <f t="shared" si="0"/>
        <v>1</v>
      </c>
    </row>
    <row r="19" spans="1:27" ht="12.75">
      <c r="A19" t="s">
        <v>412</v>
      </c>
      <c r="B19" s="48" t="s">
        <v>413</v>
      </c>
      <c r="C19" s="45">
        <v>1865889600</v>
      </c>
      <c r="D19" s="45">
        <v>8842</v>
      </c>
      <c r="E19" s="45">
        <v>604540659</v>
      </c>
      <c r="F19" s="45">
        <v>22716758</v>
      </c>
      <c r="G19" s="45">
        <v>942</v>
      </c>
      <c r="H19" s="45">
        <v>196</v>
      </c>
      <c r="I19" s="45">
        <v>41077632</v>
      </c>
      <c r="J19" s="45">
        <v>904461</v>
      </c>
      <c r="K19" s="45">
        <v>15216785</v>
      </c>
      <c r="L19" s="45">
        <v>96759500</v>
      </c>
      <c r="M19" s="45">
        <v>4275600</v>
      </c>
      <c r="N19" s="45">
        <v>7473545</v>
      </c>
      <c r="O19" s="45">
        <v>16585349</v>
      </c>
      <c r="P19" s="45">
        <v>24217409</v>
      </c>
      <c r="Q19" s="45">
        <v>833767698</v>
      </c>
      <c r="R19" s="45">
        <v>126082</v>
      </c>
      <c r="S19" s="45">
        <v>53837</v>
      </c>
      <c r="T19" s="45">
        <v>101013636</v>
      </c>
      <c r="U19" s="45">
        <v>89665595</v>
      </c>
      <c r="V19" s="45">
        <v>16972159</v>
      </c>
      <c r="W19" s="45">
        <v>14643999</v>
      </c>
      <c r="X19" s="45">
        <v>222475308</v>
      </c>
      <c r="Y19" s="45">
        <v>611292390</v>
      </c>
      <c r="Z19" s="14" t="s">
        <v>413</v>
      </c>
      <c r="AA19" t="b">
        <f t="shared" si="0"/>
        <v>1</v>
      </c>
    </row>
    <row r="20" spans="1:27" ht="12.75">
      <c r="A20" t="s">
        <v>466</v>
      </c>
      <c r="B20" s="48" t="s">
        <v>467</v>
      </c>
      <c r="C20" s="45">
        <v>3712234800</v>
      </c>
      <c r="D20" s="45">
        <v>17050</v>
      </c>
      <c r="E20" s="45">
        <v>1228717498</v>
      </c>
      <c r="F20" s="45">
        <v>43199000</v>
      </c>
      <c r="G20" s="45">
        <v>1871</v>
      </c>
      <c r="H20" s="45">
        <v>368</v>
      </c>
      <c r="I20" s="45">
        <v>65244847</v>
      </c>
      <c r="J20" s="45">
        <v>672515</v>
      </c>
      <c r="K20" s="45">
        <v>24324722</v>
      </c>
      <c r="L20" s="45">
        <v>197135700</v>
      </c>
      <c r="M20" s="45">
        <v>5469000</v>
      </c>
      <c r="N20" s="45">
        <v>10647692</v>
      </c>
      <c r="O20" s="45">
        <v>34157605</v>
      </c>
      <c r="P20" s="45">
        <v>27550777</v>
      </c>
      <c r="Q20" s="45">
        <v>1637119356</v>
      </c>
      <c r="R20" s="45">
        <v>130903</v>
      </c>
      <c r="S20" s="45">
        <v>86252</v>
      </c>
      <c r="T20" s="45">
        <v>202549353</v>
      </c>
      <c r="U20" s="45">
        <v>183326055</v>
      </c>
      <c r="V20" s="45">
        <v>33307032</v>
      </c>
      <c r="W20" s="45">
        <v>23676648</v>
      </c>
      <c r="X20" s="45">
        <v>443076243</v>
      </c>
      <c r="Y20" s="45">
        <v>1194043113</v>
      </c>
      <c r="Z20" s="14" t="s">
        <v>467</v>
      </c>
      <c r="AA20" t="b">
        <f t="shared" si="0"/>
        <v>1</v>
      </c>
    </row>
    <row r="21" spans="1:27" ht="12.75">
      <c r="A21" t="s">
        <v>306</v>
      </c>
      <c r="B21" s="48" t="s">
        <v>307</v>
      </c>
      <c r="C21" s="45">
        <v>1412727300</v>
      </c>
      <c r="D21" s="45">
        <v>7447</v>
      </c>
      <c r="E21" s="45">
        <v>469512104</v>
      </c>
      <c r="F21" s="45">
        <v>10563738</v>
      </c>
      <c r="G21" s="45">
        <v>531</v>
      </c>
      <c r="H21" s="45">
        <v>93</v>
      </c>
      <c r="I21" s="45">
        <v>34011330</v>
      </c>
      <c r="J21" s="45">
        <v>635677</v>
      </c>
      <c r="K21" s="45">
        <v>13448899</v>
      </c>
      <c r="L21" s="45">
        <v>73842000</v>
      </c>
      <c r="M21" s="45">
        <v>2853300</v>
      </c>
      <c r="N21" s="45">
        <v>5969646</v>
      </c>
      <c r="O21" s="45">
        <v>15109657</v>
      </c>
      <c r="P21" s="45">
        <v>20081334</v>
      </c>
      <c r="Q21" s="45">
        <v>646027685</v>
      </c>
      <c r="R21" s="45">
        <v>120549</v>
      </c>
      <c r="S21" s="45">
        <v>59080</v>
      </c>
      <c r="T21" s="45">
        <v>76665430</v>
      </c>
      <c r="U21" s="45">
        <v>71588751</v>
      </c>
      <c r="V21" s="45">
        <v>12595612</v>
      </c>
      <c r="W21" s="45">
        <v>11715161</v>
      </c>
      <c r="X21" s="45">
        <v>172744583</v>
      </c>
      <c r="Y21" s="45">
        <v>473283102</v>
      </c>
      <c r="Z21" s="14" t="s">
        <v>307</v>
      </c>
      <c r="AA21" t="b">
        <f t="shared" si="0"/>
        <v>1</v>
      </c>
    </row>
    <row r="22" spans="1:27" ht="12.75">
      <c r="A22" t="s">
        <v>514</v>
      </c>
      <c r="B22" s="48" t="s">
        <v>515</v>
      </c>
      <c r="C22" s="45">
        <v>1060071400</v>
      </c>
      <c r="D22" s="45">
        <v>5825</v>
      </c>
      <c r="E22" s="45">
        <v>354801325</v>
      </c>
      <c r="F22" s="45">
        <v>6775461</v>
      </c>
      <c r="G22" s="45">
        <v>330</v>
      </c>
      <c r="H22" s="45">
        <v>60</v>
      </c>
      <c r="I22" s="45">
        <v>29803120</v>
      </c>
      <c r="J22" s="45">
        <v>364884</v>
      </c>
      <c r="K22" s="45">
        <v>7280731</v>
      </c>
      <c r="L22" s="45">
        <v>54344000</v>
      </c>
      <c r="M22" s="45">
        <v>3995600</v>
      </c>
      <c r="N22" s="45">
        <v>5292689</v>
      </c>
      <c r="O22" s="45">
        <v>12408379</v>
      </c>
      <c r="P22" s="45">
        <v>23437650</v>
      </c>
      <c r="Q22" s="45">
        <v>498503839</v>
      </c>
      <c r="R22" s="45">
        <v>16646</v>
      </c>
      <c r="S22" s="45">
        <v>13923</v>
      </c>
      <c r="T22" s="45">
        <v>58319803</v>
      </c>
      <c r="U22" s="45">
        <v>54820481</v>
      </c>
      <c r="V22" s="45">
        <v>9738955</v>
      </c>
      <c r="W22" s="45">
        <v>8487981</v>
      </c>
      <c r="X22" s="45">
        <v>131397789</v>
      </c>
      <c r="Y22" s="45">
        <v>367106050</v>
      </c>
      <c r="Z22" s="14" t="s">
        <v>515</v>
      </c>
      <c r="AA22" t="b">
        <f t="shared" si="0"/>
        <v>1</v>
      </c>
    </row>
    <row r="23" spans="1:27" ht="12.75">
      <c r="A23" t="s">
        <v>522</v>
      </c>
      <c r="B23" s="48" t="s">
        <v>523</v>
      </c>
      <c r="C23" s="45">
        <v>347265300</v>
      </c>
      <c r="D23" s="45">
        <v>1925</v>
      </c>
      <c r="E23" s="45">
        <v>115985472</v>
      </c>
      <c r="F23" s="45">
        <v>3340730</v>
      </c>
      <c r="G23" s="45">
        <v>87</v>
      </c>
      <c r="H23" s="45">
        <v>17</v>
      </c>
      <c r="I23" s="45">
        <v>6040511</v>
      </c>
      <c r="J23" s="45">
        <v>177479</v>
      </c>
      <c r="K23" s="45">
        <v>1910003</v>
      </c>
      <c r="L23" s="45">
        <v>16469000</v>
      </c>
      <c r="M23" s="45">
        <v>1257400</v>
      </c>
      <c r="N23" s="45">
        <v>1871715</v>
      </c>
      <c r="O23" s="45">
        <v>3188837</v>
      </c>
      <c r="P23" s="45">
        <v>5660455</v>
      </c>
      <c r="Q23" s="45">
        <v>155901602</v>
      </c>
      <c r="R23" s="45">
        <v>0</v>
      </c>
      <c r="S23" s="45">
        <v>0</v>
      </c>
      <c r="T23" s="45">
        <v>17715607</v>
      </c>
      <c r="U23" s="45">
        <v>16791036</v>
      </c>
      <c r="V23" s="45">
        <v>2464774</v>
      </c>
      <c r="W23" s="45">
        <v>1434925</v>
      </c>
      <c r="X23" s="45">
        <v>38406342</v>
      </c>
      <c r="Y23" s="45">
        <v>117495260</v>
      </c>
      <c r="Z23" s="14" t="s">
        <v>523</v>
      </c>
      <c r="AA23" t="b">
        <f t="shared" si="0"/>
        <v>1</v>
      </c>
    </row>
    <row r="24" spans="1:27" ht="12.75">
      <c r="A24" t="s">
        <v>200</v>
      </c>
      <c r="B24" s="48" t="s">
        <v>201</v>
      </c>
      <c r="C24" s="45">
        <v>2145676900</v>
      </c>
      <c r="D24" s="45">
        <v>10383</v>
      </c>
      <c r="E24" s="45">
        <v>671127711</v>
      </c>
      <c r="F24" s="45">
        <v>19564611</v>
      </c>
      <c r="G24" s="45">
        <v>931</v>
      </c>
      <c r="H24" s="45">
        <v>166</v>
      </c>
      <c r="I24" s="45">
        <v>31667097</v>
      </c>
      <c r="J24" s="45">
        <v>566455</v>
      </c>
      <c r="K24" s="45">
        <v>21345811</v>
      </c>
      <c r="L24" s="45">
        <v>120432700</v>
      </c>
      <c r="M24" s="45">
        <v>4106900</v>
      </c>
      <c r="N24" s="45">
        <v>4538996</v>
      </c>
      <c r="O24" s="45">
        <v>15475551</v>
      </c>
      <c r="P24" s="45">
        <v>19882419</v>
      </c>
      <c r="Q24" s="45">
        <v>908708251</v>
      </c>
      <c r="R24" s="45">
        <v>294100</v>
      </c>
      <c r="S24" s="45">
        <v>307488</v>
      </c>
      <c r="T24" s="45">
        <v>124497408</v>
      </c>
      <c r="U24" s="45">
        <v>106842134</v>
      </c>
      <c r="V24" s="45">
        <v>32047460</v>
      </c>
      <c r="W24" s="45">
        <v>12466756</v>
      </c>
      <c r="X24" s="45">
        <v>276455346</v>
      </c>
      <c r="Y24" s="45">
        <v>632252905</v>
      </c>
      <c r="Z24" s="14" t="s">
        <v>201</v>
      </c>
      <c r="AA24" t="b">
        <f t="shared" si="0"/>
        <v>1</v>
      </c>
    </row>
    <row r="25" spans="1:27" ht="12.75">
      <c r="A25" t="s">
        <v>572</v>
      </c>
      <c r="B25" s="48" t="s">
        <v>573</v>
      </c>
      <c r="C25" s="45">
        <v>4669150100</v>
      </c>
      <c r="D25" s="45">
        <v>21369</v>
      </c>
      <c r="E25" s="45">
        <v>1518853923</v>
      </c>
      <c r="F25" s="45">
        <v>59560911</v>
      </c>
      <c r="G25" s="45">
        <v>2380</v>
      </c>
      <c r="H25" s="45">
        <v>501</v>
      </c>
      <c r="I25" s="45">
        <v>56695671</v>
      </c>
      <c r="J25" s="45">
        <v>907732</v>
      </c>
      <c r="K25" s="45">
        <v>28409080</v>
      </c>
      <c r="L25" s="45">
        <v>247543500</v>
      </c>
      <c r="M25" s="45">
        <v>4428100</v>
      </c>
      <c r="N25" s="45">
        <v>10702385</v>
      </c>
      <c r="O25" s="45">
        <v>35582764</v>
      </c>
      <c r="P25" s="45">
        <v>28911402</v>
      </c>
      <c r="Q25" s="45">
        <v>1991595468</v>
      </c>
      <c r="R25" s="45">
        <v>53318</v>
      </c>
      <c r="S25" s="45">
        <v>14516</v>
      </c>
      <c r="T25" s="45">
        <v>251898863</v>
      </c>
      <c r="U25" s="45">
        <v>223537162</v>
      </c>
      <c r="V25" s="45">
        <v>44510897</v>
      </c>
      <c r="W25" s="45">
        <v>36309537</v>
      </c>
      <c r="X25" s="45">
        <v>556324293</v>
      </c>
      <c r="Y25" s="45">
        <v>1435271175</v>
      </c>
      <c r="Z25" s="14" t="s">
        <v>573</v>
      </c>
      <c r="AA25" t="b">
        <f t="shared" si="0"/>
        <v>1</v>
      </c>
    </row>
    <row r="26" spans="1:27" ht="12.75">
      <c r="A26" t="s">
        <v>294</v>
      </c>
      <c r="B26" s="48" t="s">
        <v>295</v>
      </c>
      <c r="C26" s="45">
        <v>1477833100</v>
      </c>
      <c r="D26" s="45">
        <v>6141</v>
      </c>
      <c r="E26" s="45">
        <v>471983673</v>
      </c>
      <c r="F26" s="45">
        <v>29596923</v>
      </c>
      <c r="G26" s="45">
        <v>922</v>
      </c>
      <c r="H26" s="45">
        <v>267</v>
      </c>
      <c r="I26" s="45">
        <v>43516188</v>
      </c>
      <c r="J26" s="45">
        <v>782242</v>
      </c>
      <c r="K26" s="45">
        <v>15146267</v>
      </c>
      <c r="L26" s="45">
        <v>81357400</v>
      </c>
      <c r="M26" s="45">
        <v>2987000</v>
      </c>
      <c r="N26" s="45">
        <v>2651908</v>
      </c>
      <c r="O26" s="45">
        <v>12359174</v>
      </c>
      <c r="P26" s="45">
        <v>18519652</v>
      </c>
      <c r="Q26" s="45">
        <v>678900427</v>
      </c>
      <c r="R26" s="45">
        <v>206426</v>
      </c>
      <c r="S26" s="45">
        <v>48276</v>
      </c>
      <c r="T26" s="45">
        <v>84334955</v>
      </c>
      <c r="U26" s="45">
        <v>72647231</v>
      </c>
      <c r="V26" s="45">
        <v>20172872</v>
      </c>
      <c r="W26" s="45">
        <v>13444587</v>
      </c>
      <c r="X26" s="45">
        <v>190854347</v>
      </c>
      <c r="Y26" s="45">
        <v>488046080</v>
      </c>
      <c r="Z26" s="14" t="s">
        <v>295</v>
      </c>
      <c r="AA26" t="b">
        <f t="shared" si="0"/>
        <v>1</v>
      </c>
    </row>
    <row r="27" spans="1:27" ht="12.75">
      <c r="A27" t="s">
        <v>486</v>
      </c>
      <c r="B27" s="48" t="s">
        <v>487</v>
      </c>
      <c r="C27" s="45">
        <v>4070492100</v>
      </c>
      <c r="D27" s="45">
        <v>20284</v>
      </c>
      <c r="E27" s="45">
        <v>1305322548</v>
      </c>
      <c r="F27" s="45">
        <v>38013167</v>
      </c>
      <c r="G27" s="45">
        <v>1520</v>
      </c>
      <c r="H27" s="45">
        <v>317</v>
      </c>
      <c r="I27" s="45">
        <v>76916432</v>
      </c>
      <c r="J27" s="45">
        <v>765365</v>
      </c>
      <c r="K27" s="45">
        <v>29945595</v>
      </c>
      <c r="L27" s="45">
        <v>214825700</v>
      </c>
      <c r="M27" s="45">
        <v>7600900</v>
      </c>
      <c r="N27" s="45">
        <v>15039354</v>
      </c>
      <c r="O27" s="45">
        <v>35706790</v>
      </c>
      <c r="P27" s="45">
        <v>38339943</v>
      </c>
      <c r="Q27" s="45">
        <v>1762475794</v>
      </c>
      <c r="R27" s="45">
        <v>140100</v>
      </c>
      <c r="S27" s="45">
        <v>114735</v>
      </c>
      <c r="T27" s="45">
        <v>222352172</v>
      </c>
      <c r="U27" s="45">
        <v>198820191</v>
      </c>
      <c r="V27" s="45">
        <v>38517729</v>
      </c>
      <c r="W27" s="45">
        <v>36154182</v>
      </c>
      <c r="X27" s="45">
        <v>496099109</v>
      </c>
      <c r="Y27" s="45">
        <v>1266376685</v>
      </c>
      <c r="Z27" s="14" t="s">
        <v>487</v>
      </c>
      <c r="AA27" t="b">
        <f t="shared" si="0"/>
        <v>1</v>
      </c>
    </row>
    <row r="28" spans="1:27" ht="12.75">
      <c r="A28" t="s">
        <v>174</v>
      </c>
      <c r="B28" s="48" t="s">
        <v>175</v>
      </c>
      <c r="C28" s="45">
        <v>1625814800</v>
      </c>
      <c r="D28" s="45">
        <v>8702</v>
      </c>
      <c r="E28" s="45">
        <v>523411000</v>
      </c>
      <c r="F28" s="45">
        <v>20406223</v>
      </c>
      <c r="G28" s="45">
        <v>599</v>
      </c>
      <c r="H28" s="45">
        <v>169</v>
      </c>
      <c r="I28" s="45">
        <v>68374157</v>
      </c>
      <c r="J28" s="45">
        <v>2148455</v>
      </c>
      <c r="K28" s="45">
        <v>23748143</v>
      </c>
      <c r="L28" s="45">
        <v>73594500</v>
      </c>
      <c r="M28" s="45">
        <v>8590300</v>
      </c>
      <c r="N28" s="45">
        <v>6971500</v>
      </c>
      <c r="O28" s="45">
        <v>19976309</v>
      </c>
      <c r="P28" s="45">
        <v>38017534</v>
      </c>
      <c r="Q28" s="45">
        <v>785238121</v>
      </c>
      <c r="R28" s="45">
        <v>909146</v>
      </c>
      <c r="S28" s="45">
        <v>383468</v>
      </c>
      <c r="T28" s="45">
        <v>82140483</v>
      </c>
      <c r="U28" s="45">
        <v>77475110</v>
      </c>
      <c r="V28" s="45">
        <v>19003667</v>
      </c>
      <c r="W28" s="45">
        <v>16603423</v>
      </c>
      <c r="X28" s="45">
        <v>196515297</v>
      </c>
      <c r="Y28" s="45">
        <v>588722824</v>
      </c>
      <c r="Z28" s="14" t="s">
        <v>175</v>
      </c>
      <c r="AA28" t="b">
        <f t="shared" si="0"/>
        <v>1</v>
      </c>
    </row>
    <row r="29" spans="1:27" ht="12.75">
      <c r="A29" t="s">
        <v>460</v>
      </c>
      <c r="B29" s="48" t="s">
        <v>461</v>
      </c>
      <c r="C29" s="45">
        <v>7949234900</v>
      </c>
      <c r="D29" s="45">
        <v>35775</v>
      </c>
      <c r="E29" s="45">
        <v>2666904322</v>
      </c>
      <c r="F29" s="45">
        <v>107920308</v>
      </c>
      <c r="G29" s="45">
        <v>4222</v>
      </c>
      <c r="H29" s="45">
        <v>1021</v>
      </c>
      <c r="I29" s="45">
        <v>147608967</v>
      </c>
      <c r="J29" s="45">
        <v>1782667</v>
      </c>
      <c r="K29" s="45">
        <v>62603494</v>
      </c>
      <c r="L29" s="45">
        <v>438187000</v>
      </c>
      <c r="M29" s="45">
        <v>8537300</v>
      </c>
      <c r="N29" s="45">
        <v>19827636</v>
      </c>
      <c r="O29" s="45">
        <v>53974989</v>
      </c>
      <c r="P29" s="45">
        <v>48480385</v>
      </c>
      <c r="Q29" s="45">
        <v>3555827068</v>
      </c>
      <c r="R29" s="45">
        <v>814866</v>
      </c>
      <c r="S29" s="45">
        <v>135880</v>
      </c>
      <c r="T29" s="45">
        <v>446583049</v>
      </c>
      <c r="U29" s="45">
        <v>409844502</v>
      </c>
      <c r="V29" s="45">
        <v>68368005</v>
      </c>
      <c r="W29" s="45">
        <v>64722769</v>
      </c>
      <c r="X29" s="45">
        <v>990469071</v>
      </c>
      <c r="Y29" s="45">
        <v>2565357997</v>
      </c>
      <c r="Z29" s="14" t="s">
        <v>461</v>
      </c>
      <c r="AA29" t="b">
        <f t="shared" si="0"/>
        <v>1</v>
      </c>
    </row>
    <row r="30" spans="1:27" ht="12.75">
      <c r="A30" t="s">
        <v>344</v>
      </c>
      <c r="B30" s="48" t="s">
        <v>345</v>
      </c>
      <c r="C30" s="45">
        <v>17155423300</v>
      </c>
      <c r="D30" s="45">
        <v>77318</v>
      </c>
      <c r="E30" s="45">
        <v>5479158733</v>
      </c>
      <c r="F30" s="45">
        <v>298115170</v>
      </c>
      <c r="G30" s="45">
        <v>9012</v>
      </c>
      <c r="H30" s="45">
        <v>2620</v>
      </c>
      <c r="I30" s="45">
        <v>450949052</v>
      </c>
      <c r="J30" s="45">
        <v>5913703</v>
      </c>
      <c r="K30" s="45">
        <v>126520090</v>
      </c>
      <c r="L30" s="45">
        <v>935348800</v>
      </c>
      <c r="M30" s="45">
        <v>24971000</v>
      </c>
      <c r="N30" s="45">
        <v>34356320</v>
      </c>
      <c r="O30" s="45">
        <v>134342176</v>
      </c>
      <c r="P30" s="45">
        <v>148901336</v>
      </c>
      <c r="Q30" s="45">
        <v>7638576380</v>
      </c>
      <c r="R30" s="45">
        <v>1802743</v>
      </c>
      <c r="S30" s="45">
        <v>490480</v>
      </c>
      <c r="T30" s="45">
        <v>959990916</v>
      </c>
      <c r="U30" s="45">
        <v>847858483</v>
      </c>
      <c r="V30" s="45">
        <v>166026789</v>
      </c>
      <c r="W30" s="45">
        <v>148831325</v>
      </c>
      <c r="X30" s="45">
        <v>2125000736</v>
      </c>
      <c r="Y30" s="45">
        <v>5513575644</v>
      </c>
      <c r="Z30" s="14" t="s">
        <v>345</v>
      </c>
      <c r="AA30" t="b">
        <f t="shared" si="0"/>
        <v>1</v>
      </c>
    </row>
    <row r="31" spans="1:27" ht="12.75">
      <c r="A31" t="s">
        <v>14</v>
      </c>
      <c r="B31" s="48" t="s">
        <v>15</v>
      </c>
      <c r="C31" s="45">
        <v>12653003500</v>
      </c>
      <c r="D31" s="45">
        <v>56257</v>
      </c>
      <c r="E31" s="45">
        <v>4077942436</v>
      </c>
      <c r="F31" s="45">
        <v>260818261</v>
      </c>
      <c r="G31" s="45">
        <v>7872</v>
      </c>
      <c r="H31" s="45">
        <v>2339</v>
      </c>
      <c r="I31" s="45">
        <v>224576060</v>
      </c>
      <c r="J31" s="45">
        <v>3713348</v>
      </c>
      <c r="K31" s="45">
        <v>72605788</v>
      </c>
      <c r="L31" s="45">
        <v>698844500</v>
      </c>
      <c r="M31" s="45">
        <v>29251800</v>
      </c>
      <c r="N31" s="45">
        <v>23189382</v>
      </c>
      <c r="O31" s="45">
        <v>59963565</v>
      </c>
      <c r="P31" s="45">
        <v>155017039</v>
      </c>
      <c r="Q31" s="45">
        <v>5605922179</v>
      </c>
      <c r="R31" s="45">
        <v>758276</v>
      </c>
      <c r="S31" s="45">
        <v>337261</v>
      </c>
      <c r="T31" s="45">
        <v>727769692</v>
      </c>
      <c r="U31" s="45">
        <v>637785209</v>
      </c>
      <c r="V31" s="45">
        <v>155213813</v>
      </c>
      <c r="W31" s="45">
        <v>72826617</v>
      </c>
      <c r="X31" s="45">
        <v>1594690868</v>
      </c>
      <c r="Y31" s="45">
        <v>4011231311</v>
      </c>
      <c r="Z31" s="46" t="s">
        <v>15</v>
      </c>
      <c r="AA31" t="b">
        <f t="shared" si="0"/>
        <v>1</v>
      </c>
    </row>
    <row r="32" spans="1:27" ht="12.75">
      <c r="A32" t="s">
        <v>90</v>
      </c>
      <c r="B32" s="48" t="s">
        <v>91</v>
      </c>
      <c r="C32" s="45">
        <v>820084700</v>
      </c>
      <c r="D32" s="45">
        <v>4021</v>
      </c>
      <c r="E32" s="45">
        <v>263982335</v>
      </c>
      <c r="F32" s="45">
        <v>6622535</v>
      </c>
      <c r="G32" s="45">
        <v>275</v>
      </c>
      <c r="H32" s="45">
        <v>57</v>
      </c>
      <c r="I32" s="45">
        <v>14288396</v>
      </c>
      <c r="J32" s="45">
        <v>386329</v>
      </c>
      <c r="K32" s="45">
        <v>7249411</v>
      </c>
      <c r="L32" s="45">
        <v>44883000</v>
      </c>
      <c r="M32" s="45">
        <v>1804200</v>
      </c>
      <c r="N32" s="45">
        <v>2457668</v>
      </c>
      <c r="O32" s="45">
        <v>7752538</v>
      </c>
      <c r="P32" s="45">
        <v>8712471</v>
      </c>
      <c r="Q32" s="45">
        <v>358138883</v>
      </c>
      <c r="R32" s="45">
        <v>53703</v>
      </c>
      <c r="S32" s="45">
        <v>6238</v>
      </c>
      <c r="T32" s="45">
        <v>46674220</v>
      </c>
      <c r="U32" s="45">
        <v>41984890</v>
      </c>
      <c r="V32" s="45">
        <v>8122068</v>
      </c>
      <c r="W32" s="45">
        <v>6161678</v>
      </c>
      <c r="X32" s="45">
        <v>103002797</v>
      </c>
      <c r="Y32" s="45">
        <v>255136086</v>
      </c>
      <c r="Z32" s="14" t="s">
        <v>91</v>
      </c>
      <c r="AA32" t="b">
        <f t="shared" si="0"/>
        <v>1</v>
      </c>
    </row>
    <row r="33" spans="1:27" ht="12.75">
      <c r="A33" t="s">
        <v>218</v>
      </c>
      <c r="B33" s="48" t="s">
        <v>219</v>
      </c>
      <c r="C33" s="45">
        <v>1952680400</v>
      </c>
      <c r="D33" s="45">
        <v>9268</v>
      </c>
      <c r="E33" s="45">
        <v>627777843</v>
      </c>
      <c r="F33" s="45">
        <v>21131699</v>
      </c>
      <c r="G33" s="45">
        <v>1017</v>
      </c>
      <c r="H33" s="45">
        <v>151</v>
      </c>
      <c r="I33" s="45">
        <v>48940252</v>
      </c>
      <c r="J33" s="45">
        <v>518747</v>
      </c>
      <c r="K33" s="45">
        <v>18129316</v>
      </c>
      <c r="L33" s="45">
        <v>106028400</v>
      </c>
      <c r="M33" s="45">
        <v>2754400</v>
      </c>
      <c r="N33" s="45">
        <v>5922000</v>
      </c>
      <c r="O33" s="45">
        <v>13693749</v>
      </c>
      <c r="P33" s="45">
        <v>14188214</v>
      </c>
      <c r="Q33" s="45">
        <v>859084620</v>
      </c>
      <c r="R33" s="45">
        <v>157229</v>
      </c>
      <c r="S33" s="45">
        <v>64364</v>
      </c>
      <c r="T33" s="45">
        <v>108747265</v>
      </c>
      <c r="U33" s="45">
        <v>94466830</v>
      </c>
      <c r="V33" s="45">
        <v>23825616</v>
      </c>
      <c r="W33" s="45">
        <v>15280697</v>
      </c>
      <c r="X33" s="45">
        <v>242542001</v>
      </c>
      <c r="Y33" s="45">
        <v>616542619</v>
      </c>
      <c r="Z33" s="14" t="s">
        <v>219</v>
      </c>
      <c r="AA33" t="b">
        <f t="shared" si="0"/>
        <v>1</v>
      </c>
    </row>
    <row r="34" spans="1:27" ht="12.75">
      <c r="A34" t="s">
        <v>506</v>
      </c>
      <c r="B34" s="48" t="s">
        <v>507</v>
      </c>
      <c r="C34" s="45">
        <v>1004242500</v>
      </c>
      <c r="D34" s="45">
        <v>5295</v>
      </c>
      <c r="E34" s="45">
        <v>340629477</v>
      </c>
      <c r="F34" s="45">
        <v>6741209</v>
      </c>
      <c r="G34" s="45">
        <v>323</v>
      </c>
      <c r="H34" s="45">
        <v>59</v>
      </c>
      <c r="I34" s="45">
        <v>16354560</v>
      </c>
      <c r="J34" s="45">
        <v>169692</v>
      </c>
      <c r="K34" s="45">
        <v>4567295</v>
      </c>
      <c r="L34" s="45">
        <v>51597400</v>
      </c>
      <c r="M34" s="45">
        <v>2862600</v>
      </c>
      <c r="N34" s="45">
        <v>5404624</v>
      </c>
      <c r="O34" s="45">
        <v>11926295</v>
      </c>
      <c r="P34" s="45">
        <v>14589826</v>
      </c>
      <c r="Q34" s="45">
        <v>454842978</v>
      </c>
      <c r="R34" s="45">
        <v>4073</v>
      </c>
      <c r="S34" s="45">
        <v>13856</v>
      </c>
      <c r="T34" s="45">
        <v>54441934</v>
      </c>
      <c r="U34" s="45">
        <v>50877009</v>
      </c>
      <c r="V34" s="45">
        <v>9521473</v>
      </c>
      <c r="W34" s="45">
        <v>5687818</v>
      </c>
      <c r="X34" s="45">
        <v>120546163</v>
      </c>
      <c r="Y34" s="45">
        <v>334296815</v>
      </c>
      <c r="Z34" s="14" t="s">
        <v>507</v>
      </c>
      <c r="AA34" t="b">
        <f t="shared" si="0"/>
        <v>1</v>
      </c>
    </row>
    <row r="35" spans="1:27" ht="12.75">
      <c r="A35" t="s">
        <v>192</v>
      </c>
      <c r="B35" s="48" t="s">
        <v>193</v>
      </c>
      <c r="C35" s="45">
        <v>2546659100</v>
      </c>
      <c r="D35" s="45">
        <v>11442</v>
      </c>
      <c r="E35" s="45">
        <v>776200091</v>
      </c>
      <c r="F35" s="45">
        <v>47900621</v>
      </c>
      <c r="G35" s="45">
        <v>1391</v>
      </c>
      <c r="H35" s="45">
        <v>416</v>
      </c>
      <c r="I35" s="45">
        <v>66356894</v>
      </c>
      <c r="J35" s="45">
        <v>764907</v>
      </c>
      <c r="K35" s="45">
        <v>17905213</v>
      </c>
      <c r="L35" s="45">
        <v>135902500</v>
      </c>
      <c r="M35" s="45">
        <v>4114000</v>
      </c>
      <c r="N35" s="45">
        <v>4565229</v>
      </c>
      <c r="O35" s="45">
        <v>14643344</v>
      </c>
      <c r="P35" s="45">
        <v>24965908</v>
      </c>
      <c r="Q35" s="45">
        <v>1093318707</v>
      </c>
      <c r="R35" s="45">
        <v>244358</v>
      </c>
      <c r="S35" s="45">
        <v>135575</v>
      </c>
      <c r="T35" s="45">
        <v>139959426</v>
      </c>
      <c r="U35" s="45">
        <v>117057591</v>
      </c>
      <c r="V35" s="45">
        <v>31794804</v>
      </c>
      <c r="W35" s="45">
        <v>17245615</v>
      </c>
      <c r="X35" s="45">
        <v>306437369</v>
      </c>
      <c r="Y35" s="45">
        <v>786881338</v>
      </c>
      <c r="Z35" s="14" t="s">
        <v>193</v>
      </c>
      <c r="AA35" t="b">
        <f t="shared" si="0"/>
        <v>1</v>
      </c>
    </row>
    <row r="36" spans="1:27" ht="12.75">
      <c r="A36" t="s">
        <v>228</v>
      </c>
      <c r="B36" s="48" t="s">
        <v>229</v>
      </c>
      <c r="C36" s="45">
        <v>2579039500</v>
      </c>
      <c r="D36" s="45">
        <v>11199</v>
      </c>
      <c r="E36" s="45">
        <v>789580458</v>
      </c>
      <c r="F36" s="45">
        <v>74005473</v>
      </c>
      <c r="G36" s="45">
        <v>1599</v>
      </c>
      <c r="H36" s="45">
        <v>577</v>
      </c>
      <c r="I36" s="45">
        <v>189162320</v>
      </c>
      <c r="J36" s="45">
        <v>4393600</v>
      </c>
      <c r="K36" s="45">
        <v>30943118</v>
      </c>
      <c r="L36" s="45">
        <v>110719900</v>
      </c>
      <c r="M36" s="45">
        <v>9329900</v>
      </c>
      <c r="N36" s="45">
        <v>8678946</v>
      </c>
      <c r="O36" s="45">
        <v>24380829</v>
      </c>
      <c r="P36" s="45">
        <v>50158041</v>
      </c>
      <c r="Q36" s="45">
        <v>1291352585</v>
      </c>
      <c r="R36" s="45">
        <v>1147336</v>
      </c>
      <c r="S36" s="45">
        <v>230626</v>
      </c>
      <c r="T36" s="45">
        <v>120006182</v>
      </c>
      <c r="U36" s="45">
        <v>105532685</v>
      </c>
      <c r="V36" s="45">
        <v>34713631</v>
      </c>
      <c r="W36" s="45">
        <v>31704444</v>
      </c>
      <c r="X36" s="45">
        <v>293334904</v>
      </c>
      <c r="Y36" s="45">
        <v>998017681</v>
      </c>
      <c r="Z36" s="14" t="s">
        <v>229</v>
      </c>
      <c r="AA36" t="b">
        <f t="shared" si="0"/>
        <v>1</v>
      </c>
    </row>
    <row r="37" spans="1:27" ht="12.75">
      <c r="A37" t="s">
        <v>284</v>
      </c>
      <c r="B37" s="48" t="s">
        <v>285</v>
      </c>
      <c r="C37" s="45">
        <v>661363700</v>
      </c>
      <c r="D37" s="45">
        <v>3558</v>
      </c>
      <c r="E37" s="45">
        <v>225328429</v>
      </c>
      <c r="F37" s="45">
        <v>4389351</v>
      </c>
      <c r="G37" s="45">
        <v>219</v>
      </c>
      <c r="H37" s="45">
        <v>37</v>
      </c>
      <c r="I37" s="45">
        <v>14794368</v>
      </c>
      <c r="J37" s="45">
        <v>346387</v>
      </c>
      <c r="K37" s="45">
        <v>6728799</v>
      </c>
      <c r="L37" s="45">
        <v>34713200</v>
      </c>
      <c r="M37" s="45">
        <v>1914400</v>
      </c>
      <c r="N37" s="45">
        <v>2942756</v>
      </c>
      <c r="O37" s="45">
        <v>7103407</v>
      </c>
      <c r="P37" s="45">
        <v>8875754</v>
      </c>
      <c r="Q37" s="45">
        <v>307136851</v>
      </c>
      <c r="R37" s="45">
        <v>64713</v>
      </c>
      <c r="S37" s="45">
        <v>38928</v>
      </c>
      <c r="T37" s="45">
        <v>36614167</v>
      </c>
      <c r="U37" s="45">
        <v>36544036</v>
      </c>
      <c r="V37" s="45">
        <v>6240972</v>
      </c>
      <c r="W37" s="45">
        <v>5239034</v>
      </c>
      <c r="X37" s="45">
        <v>84741850</v>
      </c>
      <c r="Y37" s="45">
        <v>222395001</v>
      </c>
      <c r="Z37" s="14" t="s">
        <v>285</v>
      </c>
      <c r="AA37" t="b">
        <f t="shared" si="0"/>
        <v>1</v>
      </c>
    </row>
    <row r="38" spans="1:27" ht="12.75">
      <c r="A38" t="s">
        <v>28</v>
      </c>
      <c r="B38" s="48" t="s">
        <v>29</v>
      </c>
      <c r="C38" s="45">
        <v>9971977900</v>
      </c>
      <c r="D38" s="45">
        <v>21308</v>
      </c>
      <c r="E38" s="45">
        <v>2920379020</v>
      </c>
      <c r="F38" s="45">
        <v>1057452742</v>
      </c>
      <c r="G38" s="45">
        <v>8723</v>
      </c>
      <c r="H38" s="45">
        <v>5423</v>
      </c>
      <c r="I38" s="45">
        <v>1502688867</v>
      </c>
      <c r="J38" s="45">
        <v>12576429</v>
      </c>
      <c r="K38" s="45">
        <v>65063905</v>
      </c>
      <c r="L38" s="45">
        <v>306469100</v>
      </c>
      <c r="M38" s="45">
        <v>10250100</v>
      </c>
      <c r="N38" s="45">
        <v>6906001</v>
      </c>
      <c r="O38" s="45">
        <v>49776956</v>
      </c>
      <c r="P38" s="45">
        <v>111165293</v>
      </c>
      <c r="Q38" s="45">
        <v>6042728413</v>
      </c>
      <c r="R38" s="45">
        <v>285221</v>
      </c>
      <c r="S38" s="45">
        <v>55690</v>
      </c>
      <c r="T38" s="45">
        <v>316634578</v>
      </c>
      <c r="U38" s="45">
        <v>247351845</v>
      </c>
      <c r="V38" s="45">
        <v>87314945</v>
      </c>
      <c r="W38" s="45">
        <v>155662938</v>
      </c>
      <c r="X38" s="45">
        <v>807305217</v>
      </c>
      <c r="Y38" s="45">
        <v>5235423196</v>
      </c>
      <c r="Z38" s="14" t="s">
        <v>29</v>
      </c>
      <c r="AA38" t="b">
        <f t="shared" si="0"/>
        <v>1</v>
      </c>
    </row>
    <row r="39" spans="1:27" ht="12.75">
      <c r="A39" t="s">
        <v>402</v>
      </c>
      <c r="B39" s="48" t="s">
        <v>403</v>
      </c>
      <c r="C39" s="45">
        <v>1554873500</v>
      </c>
      <c r="D39" s="45">
        <v>7519</v>
      </c>
      <c r="E39" s="45">
        <v>510769370</v>
      </c>
      <c r="F39" s="45">
        <v>14571550</v>
      </c>
      <c r="G39" s="45">
        <v>635</v>
      </c>
      <c r="H39" s="45">
        <v>114</v>
      </c>
      <c r="I39" s="45">
        <v>15960328</v>
      </c>
      <c r="J39" s="45">
        <v>225428</v>
      </c>
      <c r="K39" s="45">
        <v>8968925</v>
      </c>
      <c r="L39" s="45">
        <v>80135700</v>
      </c>
      <c r="M39" s="45">
        <v>1964900</v>
      </c>
      <c r="N39" s="45">
        <v>4654167</v>
      </c>
      <c r="O39" s="45">
        <v>10262875</v>
      </c>
      <c r="P39" s="45">
        <v>9232232</v>
      </c>
      <c r="Q39" s="45">
        <v>656745475</v>
      </c>
      <c r="R39" s="45">
        <v>9001</v>
      </c>
      <c r="S39" s="45">
        <v>25719</v>
      </c>
      <c r="T39" s="45">
        <v>82080825</v>
      </c>
      <c r="U39" s="45">
        <v>73745419</v>
      </c>
      <c r="V39" s="45">
        <v>15253909</v>
      </c>
      <c r="W39" s="45">
        <v>9063358</v>
      </c>
      <c r="X39" s="45">
        <v>180178231</v>
      </c>
      <c r="Y39" s="45">
        <v>476567244</v>
      </c>
      <c r="Z39" s="14" t="s">
        <v>403</v>
      </c>
      <c r="AA39" t="b">
        <f t="shared" si="0"/>
        <v>1</v>
      </c>
    </row>
    <row r="40" spans="1:27" ht="12.75">
      <c r="A40" t="s">
        <v>536</v>
      </c>
      <c r="B40" s="48" t="s">
        <v>537</v>
      </c>
      <c r="C40" s="45">
        <v>433708900</v>
      </c>
      <c r="D40" s="45">
        <v>2344</v>
      </c>
      <c r="E40" s="45">
        <v>144857574</v>
      </c>
      <c r="F40" s="45">
        <v>1811289</v>
      </c>
      <c r="G40" s="45">
        <v>112</v>
      </c>
      <c r="H40" s="45">
        <v>14</v>
      </c>
      <c r="I40" s="45">
        <v>6131727</v>
      </c>
      <c r="J40" s="45">
        <v>120480</v>
      </c>
      <c r="K40" s="45">
        <v>1439486</v>
      </c>
      <c r="L40" s="45">
        <v>22715600</v>
      </c>
      <c r="M40" s="45">
        <v>799600</v>
      </c>
      <c r="N40" s="45">
        <v>2167592</v>
      </c>
      <c r="O40" s="45">
        <v>4105516</v>
      </c>
      <c r="P40" s="45">
        <v>4638501</v>
      </c>
      <c r="Q40" s="45">
        <v>188787365</v>
      </c>
      <c r="R40" s="45">
        <v>2662</v>
      </c>
      <c r="S40" s="45">
        <v>9000</v>
      </c>
      <c r="T40" s="45">
        <v>23502952</v>
      </c>
      <c r="U40" s="45">
        <v>21981766</v>
      </c>
      <c r="V40" s="45">
        <v>2856257</v>
      </c>
      <c r="W40" s="45">
        <v>1386863</v>
      </c>
      <c r="X40" s="45">
        <v>49739500</v>
      </c>
      <c r="Y40" s="45">
        <v>139047865</v>
      </c>
      <c r="Z40" s="14" t="s">
        <v>537</v>
      </c>
      <c r="AA40" t="b">
        <f t="shared" si="0"/>
        <v>1</v>
      </c>
    </row>
    <row r="41" spans="1:27" ht="12.75">
      <c r="A41" t="s">
        <v>366</v>
      </c>
      <c r="B41" s="48" t="s">
        <v>367</v>
      </c>
      <c r="C41" s="45">
        <v>1147121600</v>
      </c>
      <c r="D41" s="45">
        <v>5997</v>
      </c>
      <c r="E41" s="45">
        <v>377799034</v>
      </c>
      <c r="F41" s="45">
        <v>8264292</v>
      </c>
      <c r="G41" s="45">
        <v>429</v>
      </c>
      <c r="H41" s="45">
        <v>74</v>
      </c>
      <c r="I41" s="45">
        <v>19596916</v>
      </c>
      <c r="J41" s="45">
        <v>457264</v>
      </c>
      <c r="K41" s="45">
        <v>11631753</v>
      </c>
      <c r="L41" s="45">
        <v>57296500</v>
      </c>
      <c r="M41" s="45">
        <v>2112300</v>
      </c>
      <c r="N41" s="45">
        <v>4643052</v>
      </c>
      <c r="O41" s="45">
        <v>10908298</v>
      </c>
      <c r="P41" s="45">
        <v>12254955</v>
      </c>
      <c r="Q41" s="45">
        <v>504964364</v>
      </c>
      <c r="R41" s="45">
        <v>124177</v>
      </c>
      <c r="S41" s="45">
        <v>22961</v>
      </c>
      <c r="T41" s="45">
        <v>59389579</v>
      </c>
      <c r="U41" s="45">
        <v>59678583</v>
      </c>
      <c r="V41" s="45">
        <v>11810227</v>
      </c>
      <c r="W41" s="45">
        <v>7815299</v>
      </c>
      <c r="X41" s="45">
        <v>138840826</v>
      </c>
      <c r="Y41" s="45">
        <v>366123538</v>
      </c>
      <c r="Z41" s="14" t="s">
        <v>367</v>
      </c>
      <c r="AA41" t="b">
        <f t="shared" si="0"/>
        <v>1</v>
      </c>
    </row>
    <row r="42" spans="1:27" ht="12.75">
      <c r="A42" t="s">
        <v>10</v>
      </c>
      <c r="B42" s="48" t="s">
        <v>11</v>
      </c>
      <c r="C42" s="45">
        <v>5471820700</v>
      </c>
      <c r="D42" s="45">
        <v>17586</v>
      </c>
      <c r="E42" s="45">
        <v>1714029864</v>
      </c>
      <c r="F42" s="45">
        <v>257174143</v>
      </c>
      <c r="G42" s="45">
        <v>5012</v>
      </c>
      <c r="H42" s="45">
        <v>2136</v>
      </c>
      <c r="I42" s="45">
        <v>232707809</v>
      </c>
      <c r="J42" s="45">
        <v>4177164</v>
      </c>
      <c r="K42" s="45">
        <v>45937775</v>
      </c>
      <c r="L42" s="45">
        <v>257862800</v>
      </c>
      <c r="M42" s="45">
        <v>12574900</v>
      </c>
      <c r="N42" s="45">
        <v>8371571</v>
      </c>
      <c r="O42" s="45">
        <v>38723404</v>
      </c>
      <c r="P42" s="45">
        <v>77792790</v>
      </c>
      <c r="Q42" s="45">
        <v>2649352220</v>
      </c>
      <c r="R42" s="45">
        <v>566215</v>
      </c>
      <c r="S42" s="45">
        <v>105130</v>
      </c>
      <c r="T42" s="45">
        <v>270369938</v>
      </c>
      <c r="U42" s="45">
        <v>226922709</v>
      </c>
      <c r="V42" s="45">
        <v>74344078</v>
      </c>
      <c r="W42" s="45">
        <v>58114541</v>
      </c>
      <c r="X42" s="45">
        <v>630422611</v>
      </c>
      <c r="Y42" s="45">
        <v>2018929609</v>
      </c>
      <c r="Z42" s="14" t="s">
        <v>11</v>
      </c>
      <c r="AA42" t="b">
        <f t="shared" si="0"/>
        <v>1</v>
      </c>
    </row>
    <row r="43" spans="1:27" ht="12.75">
      <c r="A43" t="s">
        <v>132</v>
      </c>
      <c r="B43" s="48" t="s">
        <v>133</v>
      </c>
      <c r="C43" s="45">
        <v>2762238900</v>
      </c>
      <c r="D43" s="45">
        <v>12688</v>
      </c>
      <c r="E43" s="45">
        <v>899625495</v>
      </c>
      <c r="F43" s="45">
        <v>42681467</v>
      </c>
      <c r="G43" s="45">
        <v>1377</v>
      </c>
      <c r="H43" s="45">
        <v>372</v>
      </c>
      <c r="I43" s="45">
        <v>71622214</v>
      </c>
      <c r="J43" s="45">
        <v>708581</v>
      </c>
      <c r="K43" s="45">
        <v>21180948</v>
      </c>
      <c r="L43" s="45">
        <v>146692200</v>
      </c>
      <c r="M43" s="45">
        <v>5420700</v>
      </c>
      <c r="N43" s="45">
        <v>8236466</v>
      </c>
      <c r="O43" s="45">
        <v>29389042</v>
      </c>
      <c r="P43" s="45">
        <v>35847655</v>
      </c>
      <c r="Q43" s="45">
        <v>1261404768</v>
      </c>
      <c r="R43" s="45">
        <v>202982</v>
      </c>
      <c r="S43" s="45">
        <v>57121</v>
      </c>
      <c r="T43" s="45">
        <v>152068448</v>
      </c>
      <c r="U43" s="45">
        <v>139447890</v>
      </c>
      <c r="V43" s="45">
        <v>22851211</v>
      </c>
      <c r="W43" s="45">
        <v>25001367</v>
      </c>
      <c r="X43" s="45">
        <v>339629019</v>
      </c>
      <c r="Y43" s="45">
        <v>921775749</v>
      </c>
      <c r="Z43" s="14" t="s">
        <v>133</v>
      </c>
      <c r="AA43" t="b">
        <f t="shared" si="0"/>
        <v>1</v>
      </c>
    </row>
    <row r="44" spans="1:27" ht="12.75">
      <c r="A44" t="s">
        <v>162</v>
      </c>
      <c r="B44" s="48" t="s">
        <v>163</v>
      </c>
      <c r="C44" s="45">
        <v>1489947100</v>
      </c>
      <c r="D44" s="45">
        <v>7190</v>
      </c>
      <c r="E44" s="45">
        <v>474229704</v>
      </c>
      <c r="F44" s="45">
        <v>15186352</v>
      </c>
      <c r="G44" s="45">
        <v>680</v>
      </c>
      <c r="H44" s="45">
        <v>135</v>
      </c>
      <c r="I44" s="45">
        <v>38227063</v>
      </c>
      <c r="J44" s="45">
        <v>365953</v>
      </c>
      <c r="K44" s="45">
        <v>10962592</v>
      </c>
      <c r="L44" s="45">
        <v>78937100</v>
      </c>
      <c r="M44" s="45">
        <v>2439600</v>
      </c>
      <c r="N44" s="45">
        <v>4758876</v>
      </c>
      <c r="O44" s="45">
        <v>13747328</v>
      </c>
      <c r="P44" s="45">
        <v>20737811</v>
      </c>
      <c r="Q44" s="45">
        <v>659592379</v>
      </c>
      <c r="R44" s="45">
        <v>21352</v>
      </c>
      <c r="S44" s="45">
        <v>50028</v>
      </c>
      <c r="T44" s="45">
        <v>81355625</v>
      </c>
      <c r="U44" s="45">
        <v>72427142</v>
      </c>
      <c r="V44" s="45">
        <v>11452870</v>
      </c>
      <c r="W44" s="45">
        <v>13592981</v>
      </c>
      <c r="X44" s="45">
        <v>178899998</v>
      </c>
      <c r="Y44" s="45">
        <v>480692381</v>
      </c>
      <c r="Z44" s="14" t="s">
        <v>163</v>
      </c>
      <c r="AA44" t="b">
        <f t="shared" si="0"/>
        <v>1</v>
      </c>
    </row>
    <row r="45" spans="1:27" ht="12.75">
      <c r="A45" t="s">
        <v>62</v>
      </c>
      <c r="B45" s="48" t="s">
        <v>63</v>
      </c>
      <c r="C45" s="45">
        <v>6785277500</v>
      </c>
      <c r="D45" s="45">
        <v>29389</v>
      </c>
      <c r="E45" s="45">
        <v>2126858776</v>
      </c>
      <c r="F45" s="45">
        <v>131884609</v>
      </c>
      <c r="G45" s="45">
        <v>4150</v>
      </c>
      <c r="H45" s="45">
        <v>1195</v>
      </c>
      <c r="I45" s="45">
        <v>165303597</v>
      </c>
      <c r="J45" s="45">
        <v>2686324</v>
      </c>
      <c r="K45" s="45">
        <v>58758008</v>
      </c>
      <c r="L45" s="45">
        <v>360152600</v>
      </c>
      <c r="M45" s="45">
        <v>18320400</v>
      </c>
      <c r="N45" s="45">
        <v>19374388</v>
      </c>
      <c r="O45" s="45">
        <v>61974067</v>
      </c>
      <c r="P45" s="45">
        <v>92108755</v>
      </c>
      <c r="Q45" s="45">
        <v>3037421524</v>
      </c>
      <c r="R45" s="45">
        <v>1155450</v>
      </c>
      <c r="S45" s="45">
        <v>132333</v>
      </c>
      <c r="T45" s="45">
        <v>378352438</v>
      </c>
      <c r="U45" s="45">
        <v>323354085</v>
      </c>
      <c r="V45" s="45">
        <v>84459784</v>
      </c>
      <c r="W45" s="45">
        <v>48859866</v>
      </c>
      <c r="X45" s="45">
        <v>836313956</v>
      </c>
      <c r="Y45" s="45">
        <v>2201107568</v>
      </c>
      <c r="Z45" s="14" t="s">
        <v>63</v>
      </c>
      <c r="AA45" t="b">
        <f t="shared" si="0"/>
        <v>1</v>
      </c>
    </row>
    <row r="46" spans="1:27" ht="12.75">
      <c r="A46" t="s">
        <v>78</v>
      </c>
      <c r="B46" s="48" t="s">
        <v>79</v>
      </c>
      <c r="C46" s="45">
        <v>15161648600</v>
      </c>
      <c r="D46" s="45">
        <v>69680</v>
      </c>
      <c r="E46" s="45">
        <v>4904666501</v>
      </c>
      <c r="F46" s="45">
        <v>236376296</v>
      </c>
      <c r="G46" s="45">
        <v>7690</v>
      </c>
      <c r="H46" s="45">
        <v>2128</v>
      </c>
      <c r="I46" s="45">
        <v>302369333</v>
      </c>
      <c r="J46" s="45">
        <v>6377180</v>
      </c>
      <c r="K46" s="45">
        <v>104951766</v>
      </c>
      <c r="L46" s="45">
        <v>820856300</v>
      </c>
      <c r="M46" s="45">
        <v>22719300</v>
      </c>
      <c r="N46" s="45">
        <v>37549213</v>
      </c>
      <c r="O46" s="45">
        <v>99242219</v>
      </c>
      <c r="P46" s="45">
        <v>120535177</v>
      </c>
      <c r="Q46" s="45">
        <v>6655643285</v>
      </c>
      <c r="R46" s="45">
        <v>1495999</v>
      </c>
      <c r="S46" s="45">
        <v>681908</v>
      </c>
      <c r="T46" s="45">
        <v>843236358</v>
      </c>
      <c r="U46" s="45">
        <v>742182888</v>
      </c>
      <c r="V46" s="45">
        <v>159383247</v>
      </c>
      <c r="W46" s="45">
        <v>101831454</v>
      </c>
      <c r="X46" s="45">
        <v>1848811854</v>
      </c>
      <c r="Y46" s="45">
        <v>4806831431</v>
      </c>
      <c r="Z46" s="14" t="s">
        <v>79</v>
      </c>
      <c r="AA46" t="b">
        <f t="shared" si="0"/>
        <v>1</v>
      </c>
    </row>
    <row r="47" spans="1:27" ht="12.75">
      <c r="A47" t="s">
        <v>240</v>
      </c>
      <c r="B47" s="48" t="s">
        <v>241</v>
      </c>
      <c r="C47" s="45">
        <v>4971241100</v>
      </c>
      <c r="D47" s="45">
        <v>22576</v>
      </c>
      <c r="E47" s="45">
        <v>1497598733</v>
      </c>
      <c r="F47" s="45">
        <v>78360999</v>
      </c>
      <c r="G47" s="45">
        <v>2682</v>
      </c>
      <c r="H47" s="45">
        <v>700</v>
      </c>
      <c r="I47" s="45">
        <v>113110577</v>
      </c>
      <c r="J47" s="45">
        <v>1958206</v>
      </c>
      <c r="K47" s="45">
        <v>44115877</v>
      </c>
      <c r="L47" s="45">
        <v>273578200</v>
      </c>
      <c r="M47" s="45">
        <v>12826500</v>
      </c>
      <c r="N47" s="45">
        <v>16441943</v>
      </c>
      <c r="O47" s="45">
        <v>37709859</v>
      </c>
      <c r="P47" s="45">
        <v>62923766</v>
      </c>
      <c r="Q47" s="45">
        <v>2138624660</v>
      </c>
      <c r="R47" s="45">
        <v>660942</v>
      </c>
      <c r="S47" s="45">
        <v>122395</v>
      </c>
      <c r="T47" s="45">
        <v>286309804</v>
      </c>
      <c r="U47" s="45">
        <v>237287165</v>
      </c>
      <c r="V47" s="45">
        <v>66337546</v>
      </c>
      <c r="W47" s="45">
        <v>39689585</v>
      </c>
      <c r="X47" s="45">
        <v>630407437</v>
      </c>
      <c r="Y47" s="45">
        <v>1508217223</v>
      </c>
      <c r="Z47" s="14" t="s">
        <v>241</v>
      </c>
      <c r="AA47" t="b">
        <f t="shared" si="0"/>
        <v>1</v>
      </c>
    </row>
    <row r="48" spans="1:27" ht="12.75">
      <c r="A48" t="s">
        <v>298</v>
      </c>
      <c r="B48" s="48" t="s">
        <v>299</v>
      </c>
      <c r="C48" s="45">
        <v>848175800</v>
      </c>
      <c r="D48" s="45">
        <v>4316</v>
      </c>
      <c r="E48" s="45">
        <v>275228326</v>
      </c>
      <c r="F48" s="45">
        <v>6078757</v>
      </c>
      <c r="G48" s="45">
        <v>340</v>
      </c>
      <c r="H48" s="45">
        <v>59</v>
      </c>
      <c r="I48" s="45">
        <v>20129225</v>
      </c>
      <c r="J48" s="45">
        <v>253704</v>
      </c>
      <c r="K48" s="45">
        <v>6910643</v>
      </c>
      <c r="L48" s="45">
        <v>47270800</v>
      </c>
      <c r="M48" s="45">
        <v>2666900</v>
      </c>
      <c r="N48" s="45">
        <v>3865129</v>
      </c>
      <c r="O48" s="45">
        <v>9927470</v>
      </c>
      <c r="P48" s="45">
        <v>8753546</v>
      </c>
      <c r="Q48" s="45">
        <v>381084500</v>
      </c>
      <c r="R48" s="45">
        <v>27625</v>
      </c>
      <c r="S48" s="45">
        <v>21691</v>
      </c>
      <c r="T48" s="45">
        <v>49922842</v>
      </c>
      <c r="U48" s="45">
        <v>45097666</v>
      </c>
      <c r="V48" s="45">
        <v>8121822</v>
      </c>
      <c r="W48" s="45">
        <v>7466729</v>
      </c>
      <c r="X48" s="45">
        <v>110658375</v>
      </c>
      <c r="Y48" s="45">
        <v>270426125</v>
      </c>
      <c r="Z48" s="14" t="s">
        <v>299</v>
      </c>
      <c r="AA48" t="b">
        <f t="shared" si="0"/>
        <v>1</v>
      </c>
    </row>
    <row r="49" spans="1:27" ht="12.75">
      <c r="A49" t="s">
        <v>435</v>
      </c>
      <c r="B49" s="48" t="s">
        <v>436</v>
      </c>
      <c r="C49" s="45">
        <v>2106836600</v>
      </c>
      <c r="D49" s="45">
        <v>9604</v>
      </c>
      <c r="E49" s="45">
        <v>684492148</v>
      </c>
      <c r="F49" s="45">
        <v>25919364</v>
      </c>
      <c r="G49" s="45">
        <v>1029</v>
      </c>
      <c r="H49" s="45">
        <v>205</v>
      </c>
      <c r="I49" s="45">
        <v>26352557</v>
      </c>
      <c r="J49" s="45">
        <v>353914</v>
      </c>
      <c r="K49" s="45">
        <v>11052240</v>
      </c>
      <c r="L49" s="45">
        <v>108881500</v>
      </c>
      <c r="M49" s="45">
        <v>2554600</v>
      </c>
      <c r="N49" s="45">
        <v>5878884</v>
      </c>
      <c r="O49" s="45">
        <v>19167234</v>
      </c>
      <c r="P49" s="45">
        <v>12373820</v>
      </c>
      <c r="Q49" s="45">
        <v>897026261</v>
      </c>
      <c r="R49" s="45">
        <v>31632</v>
      </c>
      <c r="S49" s="45">
        <v>77410</v>
      </c>
      <c r="T49" s="45">
        <v>111409936</v>
      </c>
      <c r="U49" s="45">
        <v>99517075</v>
      </c>
      <c r="V49" s="45">
        <v>17834636</v>
      </c>
      <c r="W49" s="45">
        <v>14156431</v>
      </c>
      <c r="X49" s="45">
        <v>243027120</v>
      </c>
      <c r="Y49" s="45">
        <v>653999141</v>
      </c>
      <c r="Z49" s="14" t="s">
        <v>436</v>
      </c>
      <c r="AA49" t="b">
        <f t="shared" si="0"/>
        <v>1</v>
      </c>
    </row>
    <row r="50" spans="1:27" ht="12.75">
      <c r="A50" t="s">
        <v>260</v>
      </c>
      <c r="B50" s="48" t="s">
        <v>261</v>
      </c>
      <c r="C50" s="45">
        <v>6501654500</v>
      </c>
      <c r="D50" s="45">
        <v>31204</v>
      </c>
      <c r="E50" s="45">
        <v>2016739465</v>
      </c>
      <c r="F50" s="45">
        <v>77370082</v>
      </c>
      <c r="G50" s="45">
        <v>2808</v>
      </c>
      <c r="H50" s="45">
        <v>634</v>
      </c>
      <c r="I50" s="45">
        <v>287420551</v>
      </c>
      <c r="J50" s="45">
        <v>4887095</v>
      </c>
      <c r="K50" s="45">
        <v>64468810</v>
      </c>
      <c r="L50" s="45">
        <v>348270000</v>
      </c>
      <c r="M50" s="45">
        <v>17633800</v>
      </c>
      <c r="N50" s="45">
        <v>21521686</v>
      </c>
      <c r="O50" s="45">
        <v>63315102</v>
      </c>
      <c r="P50" s="45">
        <v>100089185</v>
      </c>
      <c r="Q50" s="45">
        <v>3001715776</v>
      </c>
      <c r="R50" s="45">
        <v>1314329</v>
      </c>
      <c r="S50" s="45">
        <v>433534</v>
      </c>
      <c r="T50" s="45">
        <v>365776913</v>
      </c>
      <c r="U50" s="45">
        <v>319883772</v>
      </c>
      <c r="V50" s="45">
        <v>68185501</v>
      </c>
      <c r="W50" s="45">
        <v>68623256</v>
      </c>
      <c r="X50" s="45">
        <v>824217305</v>
      </c>
      <c r="Y50" s="45">
        <v>2177498471</v>
      </c>
      <c r="Z50" s="14" t="s">
        <v>261</v>
      </c>
      <c r="AA50" t="b">
        <f t="shared" si="0"/>
        <v>1</v>
      </c>
    </row>
    <row r="51" spans="1:27" ht="12.75">
      <c r="A51" t="s">
        <v>362</v>
      </c>
      <c r="B51" s="48" t="s">
        <v>363</v>
      </c>
      <c r="C51" s="45">
        <v>4877912300</v>
      </c>
      <c r="D51" s="45">
        <v>23739</v>
      </c>
      <c r="E51" s="45">
        <v>1563351719</v>
      </c>
      <c r="F51" s="45">
        <v>50947513</v>
      </c>
      <c r="G51" s="45">
        <v>2055</v>
      </c>
      <c r="H51" s="45">
        <v>431</v>
      </c>
      <c r="I51" s="45">
        <v>108666233</v>
      </c>
      <c r="J51" s="45">
        <v>2262581</v>
      </c>
      <c r="K51" s="45">
        <v>38395331</v>
      </c>
      <c r="L51" s="45">
        <v>266590800</v>
      </c>
      <c r="M51" s="45">
        <v>12104900</v>
      </c>
      <c r="N51" s="45">
        <v>19727437</v>
      </c>
      <c r="O51" s="45">
        <v>51811188</v>
      </c>
      <c r="P51" s="45">
        <v>53070055</v>
      </c>
      <c r="Q51" s="45">
        <v>2166927757</v>
      </c>
      <c r="R51" s="45">
        <v>379559</v>
      </c>
      <c r="S51" s="45">
        <v>68924</v>
      </c>
      <c r="T51" s="45">
        <v>278596274</v>
      </c>
      <c r="U51" s="45">
        <v>250371642</v>
      </c>
      <c r="V51" s="45">
        <v>42305552</v>
      </c>
      <c r="W51" s="45">
        <v>37792205</v>
      </c>
      <c r="X51" s="45">
        <v>609514156</v>
      </c>
      <c r="Y51" s="45">
        <v>1557413601</v>
      </c>
      <c r="Z51" s="14" t="s">
        <v>363</v>
      </c>
      <c r="AA51" t="b">
        <f t="shared" si="0"/>
        <v>1</v>
      </c>
    </row>
    <row r="52" spans="1:27" ht="12.75">
      <c r="A52" t="s">
        <v>458</v>
      </c>
      <c r="B52" s="48" t="s">
        <v>459</v>
      </c>
      <c r="C52" s="45">
        <v>9748156400</v>
      </c>
      <c r="D52" s="45">
        <v>41829</v>
      </c>
      <c r="E52" s="45">
        <v>3236071839</v>
      </c>
      <c r="F52" s="45">
        <v>196934431</v>
      </c>
      <c r="G52" s="45">
        <v>5672</v>
      </c>
      <c r="H52" s="45">
        <v>1769</v>
      </c>
      <c r="I52" s="45">
        <v>248218765</v>
      </c>
      <c r="J52" s="45">
        <v>3294779</v>
      </c>
      <c r="K52" s="45">
        <v>78745752</v>
      </c>
      <c r="L52" s="45">
        <v>522407100</v>
      </c>
      <c r="M52" s="45">
        <v>12736300</v>
      </c>
      <c r="N52" s="45">
        <v>24519382</v>
      </c>
      <c r="O52" s="45">
        <v>81140915</v>
      </c>
      <c r="P52" s="45">
        <v>83362012</v>
      </c>
      <c r="Q52" s="45">
        <v>4487431275</v>
      </c>
      <c r="R52" s="45">
        <v>878802</v>
      </c>
      <c r="S52" s="45">
        <v>175409</v>
      </c>
      <c r="T52" s="45">
        <v>534985424</v>
      </c>
      <c r="U52" s="45">
        <v>487014018</v>
      </c>
      <c r="V52" s="45">
        <v>83691735</v>
      </c>
      <c r="W52" s="45">
        <v>90509591</v>
      </c>
      <c r="X52" s="45">
        <v>1197254979</v>
      </c>
      <c r="Y52" s="45">
        <v>3290176296</v>
      </c>
      <c r="Z52" s="14" t="s">
        <v>459</v>
      </c>
      <c r="AA52" t="b">
        <f t="shared" si="0"/>
        <v>1</v>
      </c>
    </row>
    <row r="53" spans="1:27" ht="12.75">
      <c r="A53" t="s">
        <v>388</v>
      </c>
      <c r="B53" s="48" t="s">
        <v>389</v>
      </c>
      <c r="C53" s="45">
        <v>1583125900</v>
      </c>
      <c r="D53" s="45">
        <v>8263</v>
      </c>
      <c r="E53" s="45">
        <v>518431586</v>
      </c>
      <c r="F53" s="45">
        <v>10584731</v>
      </c>
      <c r="G53" s="45">
        <v>510</v>
      </c>
      <c r="H53" s="45">
        <v>87</v>
      </c>
      <c r="I53" s="45">
        <v>15803863</v>
      </c>
      <c r="J53" s="45">
        <v>280955</v>
      </c>
      <c r="K53" s="45">
        <v>7535791</v>
      </c>
      <c r="L53" s="45">
        <v>81948900</v>
      </c>
      <c r="M53" s="45">
        <v>1777600</v>
      </c>
      <c r="N53" s="45">
        <v>10404172</v>
      </c>
      <c r="O53" s="45">
        <v>14465748</v>
      </c>
      <c r="P53" s="45">
        <v>10327610</v>
      </c>
      <c r="Q53" s="45">
        <v>671560956</v>
      </c>
      <c r="R53" s="45">
        <v>2144</v>
      </c>
      <c r="S53" s="45">
        <v>18000</v>
      </c>
      <c r="T53" s="45">
        <v>83690628</v>
      </c>
      <c r="U53" s="45">
        <v>76404944</v>
      </c>
      <c r="V53" s="45">
        <v>14318386</v>
      </c>
      <c r="W53" s="45">
        <v>9389683</v>
      </c>
      <c r="X53" s="45">
        <v>183823785</v>
      </c>
      <c r="Y53" s="45">
        <v>487737171</v>
      </c>
      <c r="Z53" s="14" t="s">
        <v>389</v>
      </c>
      <c r="AA53" t="b">
        <f t="shared" si="0"/>
        <v>1</v>
      </c>
    </row>
    <row r="54" spans="1:27" ht="12.75">
      <c r="A54" t="s">
        <v>94</v>
      </c>
      <c r="B54" s="48" t="s">
        <v>95</v>
      </c>
      <c r="C54" s="45">
        <v>3576748100</v>
      </c>
      <c r="D54" s="45">
        <v>15892</v>
      </c>
      <c r="E54" s="45">
        <v>1128450146</v>
      </c>
      <c r="F54" s="45">
        <v>63376392</v>
      </c>
      <c r="G54" s="45">
        <v>2056</v>
      </c>
      <c r="H54" s="45">
        <v>564</v>
      </c>
      <c r="I54" s="45">
        <v>50484354</v>
      </c>
      <c r="J54" s="45">
        <v>813435</v>
      </c>
      <c r="K54" s="45">
        <v>25725703</v>
      </c>
      <c r="L54" s="45">
        <v>189270200</v>
      </c>
      <c r="M54" s="45">
        <v>4366900</v>
      </c>
      <c r="N54" s="45">
        <v>9457547</v>
      </c>
      <c r="O54" s="45">
        <v>25411409</v>
      </c>
      <c r="P54" s="45">
        <v>23578354</v>
      </c>
      <c r="Q54" s="45">
        <v>1520934440</v>
      </c>
      <c r="R54" s="45">
        <v>257753</v>
      </c>
      <c r="S54" s="45">
        <v>120662</v>
      </c>
      <c r="T54" s="45">
        <v>193578099</v>
      </c>
      <c r="U54" s="45">
        <v>168005313</v>
      </c>
      <c r="V54" s="45">
        <v>32915567</v>
      </c>
      <c r="W54" s="45">
        <v>24584063</v>
      </c>
      <c r="X54" s="45">
        <v>419461457</v>
      </c>
      <c r="Y54" s="45">
        <v>1101472983</v>
      </c>
      <c r="Z54" s="14" t="s">
        <v>95</v>
      </c>
      <c r="AA54" t="b">
        <f t="shared" si="0"/>
        <v>1</v>
      </c>
    </row>
    <row r="55" spans="1:27" ht="12.75">
      <c r="A55" t="s">
        <v>74</v>
      </c>
      <c r="B55" s="48" t="s">
        <v>75</v>
      </c>
      <c r="C55" s="45">
        <v>2485458500</v>
      </c>
      <c r="D55" s="45">
        <v>12074</v>
      </c>
      <c r="E55" s="45">
        <v>789121878</v>
      </c>
      <c r="F55" s="45">
        <v>31289978</v>
      </c>
      <c r="G55" s="45">
        <v>1127</v>
      </c>
      <c r="H55" s="45">
        <v>271</v>
      </c>
      <c r="I55" s="45">
        <v>77416777</v>
      </c>
      <c r="J55" s="45">
        <v>1365322</v>
      </c>
      <c r="K55" s="45">
        <v>24317250</v>
      </c>
      <c r="L55" s="45">
        <v>125185000</v>
      </c>
      <c r="M55" s="45">
        <v>5954700</v>
      </c>
      <c r="N55" s="45">
        <v>8756447</v>
      </c>
      <c r="O55" s="45">
        <v>21404789</v>
      </c>
      <c r="P55" s="45">
        <v>31469811</v>
      </c>
      <c r="Q55" s="45">
        <v>1116281952</v>
      </c>
      <c r="R55" s="45">
        <v>530072</v>
      </c>
      <c r="S55" s="45">
        <v>55552</v>
      </c>
      <c r="T55" s="45">
        <v>131083706</v>
      </c>
      <c r="U55" s="45">
        <v>115235731</v>
      </c>
      <c r="V55" s="45">
        <v>26474120</v>
      </c>
      <c r="W55" s="45">
        <v>19113168</v>
      </c>
      <c r="X55" s="45">
        <v>292492349</v>
      </c>
      <c r="Y55" s="45">
        <v>823789603</v>
      </c>
      <c r="Z55" s="14" t="s">
        <v>75</v>
      </c>
      <c r="AA55" t="b">
        <f t="shared" si="0"/>
        <v>1</v>
      </c>
    </row>
    <row r="56" spans="1:27" ht="12.75">
      <c r="A56" t="s">
        <v>376</v>
      </c>
      <c r="B56" s="48" t="s">
        <v>377</v>
      </c>
      <c r="C56" s="45">
        <v>1739850400</v>
      </c>
      <c r="D56" s="45">
        <v>8264</v>
      </c>
      <c r="E56" s="45">
        <v>575802885</v>
      </c>
      <c r="F56" s="45">
        <v>17695024</v>
      </c>
      <c r="G56" s="45">
        <v>782</v>
      </c>
      <c r="H56" s="45">
        <v>171</v>
      </c>
      <c r="I56" s="45">
        <v>21976248</v>
      </c>
      <c r="J56" s="45">
        <v>341390</v>
      </c>
      <c r="K56" s="45">
        <v>14899507</v>
      </c>
      <c r="L56" s="45">
        <v>95346000</v>
      </c>
      <c r="M56" s="45">
        <v>2055800</v>
      </c>
      <c r="N56" s="45">
        <v>6425870</v>
      </c>
      <c r="O56" s="45">
        <v>14366777</v>
      </c>
      <c r="P56" s="45">
        <v>11296284</v>
      </c>
      <c r="Q56" s="45">
        <v>760205785</v>
      </c>
      <c r="R56" s="45">
        <v>50738</v>
      </c>
      <c r="S56" s="45">
        <v>23565</v>
      </c>
      <c r="T56" s="45">
        <v>97376780</v>
      </c>
      <c r="U56" s="45">
        <v>87146823</v>
      </c>
      <c r="V56" s="45">
        <v>21075587</v>
      </c>
      <c r="W56" s="45">
        <v>13848161</v>
      </c>
      <c r="X56" s="45">
        <v>219521654</v>
      </c>
      <c r="Y56" s="45">
        <v>540684131</v>
      </c>
      <c r="Z56" s="14" t="s">
        <v>377</v>
      </c>
      <c r="AA56" t="b">
        <f t="shared" si="0"/>
        <v>1</v>
      </c>
    </row>
    <row r="57" spans="1:27" ht="12.75">
      <c r="A57" t="s">
        <v>286</v>
      </c>
      <c r="B57" s="48" t="s">
        <v>287</v>
      </c>
      <c r="C57" s="45">
        <v>981456400</v>
      </c>
      <c r="D57" s="45">
        <v>5055</v>
      </c>
      <c r="E57" s="45">
        <v>315436065</v>
      </c>
      <c r="F57" s="45">
        <v>8047445</v>
      </c>
      <c r="G57" s="45">
        <v>343</v>
      </c>
      <c r="H57" s="45">
        <v>63</v>
      </c>
      <c r="I57" s="45">
        <v>19269830</v>
      </c>
      <c r="J57" s="45">
        <v>384834</v>
      </c>
      <c r="K57" s="45">
        <v>7795462</v>
      </c>
      <c r="L57" s="45">
        <v>52839400</v>
      </c>
      <c r="M57" s="45">
        <v>3402000</v>
      </c>
      <c r="N57" s="45">
        <v>3396753</v>
      </c>
      <c r="O57" s="45">
        <v>9355615</v>
      </c>
      <c r="P57" s="45">
        <v>16769887</v>
      </c>
      <c r="Q57" s="45">
        <v>436697291</v>
      </c>
      <c r="R57" s="45">
        <v>37750</v>
      </c>
      <c r="S57" s="45">
        <v>23780</v>
      </c>
      <c r="T57" s="45">
        <v>56226722</v>
      </c>
      <c r="U57" s="45">
        <v>49703287</v>
      </c>
      <c r="V57" s="45">
        <v>9661294</v>
      </c>
      <c r="W57" s="45">
        <v>6971798</v>
      </c>
      <c r="X57" s="45">
        <v>122624631</v>
      </c>
      <c r="Y57" s="45">
        <v>314072660</v>
      </c>
      <c r="Z57" s="14" t="s">
        <v>287</v>
      </c>
      <c r="AA57" t="b">
        <f t="shared" si="0"/>
        <v>1</v>
      </c>
    </row>
    <row r="58" spans="1:27" ht="12.75">
      <c r="A58" t="s">
        <v>444</v>
      </c>
      <c r="B58" s="48" t="s">
        <v>445</v>
      </c>
      <c r="C58" s="45">
        <v>1605334600</v>
      </c>
      <c r="D58" s="45">
        <v>7554</v>
      </c>
      <c r="E58" s="45">
        <v>535842609</v>
      </c>
      <c r="F58" s="45">
        <v>19414156</v>
      </c>
      <c r="G58" s="45">
        <v>762</v>
      </c>
      <c r="H58" s="45">
        <v>187</v>
      </c>
      <c r="I58" s="45">
        <v>36952360</v>
      </c>
      <c r="J58" s="45">
        <v>515272</v>
      </c>
      <c r="K58" s="45">
        <v>13956094</v>
      </c>
      <c r="L58" s="45">
        <v>87135100</v>
      </c>
      <c r="M58" s="45">
        <v>3033100</v>
      </c>
      <c r="N58" s="45">
        <v>4967613</v>
      </c>
      <c r="O58" s="45">
        <v>16117742</v>
      </c>
      <c r="P58" s="45">
        <v>20640975</v>
      </c>
      <c r="Q58" s="45">
        <v>738575021</v>
      </c>
      <c r="R58" s="45">
        <v>59233</v>
      </c>
      <c r="S58" s="45">
        <v>14964</v>
      </c>
      <c r="T58" s="45">
        <v>90149447</v>
      </c>
      <c r="U58" s="45">
        <v>82833213</v>
      </c>
      <c r="V58" s="45">
        <v>15825229</v>
      </c>
      <c r="W58" s="45">
        <v>15704173</v>
      </c>
      <c r="X58" s="45">
        <v>204586259</v>
      </c>
      <c r="Y58" s="45">
        <v>533988762</v>
      </c>
      <c r="Z58" s="14" t="s">
        <v>445</v>
      </c>
      <c r="AA58" t="b">
        <f t="shared" si="0"/>
        <v>1</v>
      </c>
    </row>
    <row r="59" spans="1:27" ht="12.75">
      <c r="A59" t="s">
        <v>118</v>
      </c>
      <c r="B59" s="48" t="s">
        <v>119</v>
      </c>
      <c r="C59" s="45">
        <v>4708663800</v>
      </c>
      <c r="D59" s="45">
        <v>21828</v>
      </c>
      <c r="E59" s="45">
        <v>1518441769</v>
      </c>
      <c r="F59" s="45">
        <v>55325488</v>
      </c>
      <c r="G59" s="45">
        <v>2033</v>
      </c>
      <c r="H59" s="45">
        <v>488</v>
      </c>
      <c r="I59" s="45">
        <v>141308100</v>
      </c>
      <c r="J59" s="45">
        <v>1344933</v>
      </c>
      <c r="K59" s="45">
        <v>41483962</v>
      </c>
      <c r="L59" s="45">
        <v>268898700</v>
      </c>
      <c r="M59" s="45">
        <v>7050400</v>
      </c>
      <c r="N59" s="45">
        <v>12635277</v>
      </c>
      <c r="O59" s="45">
        <v>39968713</v>
      </c>
      <c r="P59" s="45">
        <v>41455687</v>
      </c>
      <c r="Q59" s="45">
        <v>2127913029</v>
      </c>
      <c r="R59" s="45">
        <v>366100</v>
      </c>
      <c r="S59" s="45">
        <v>33465</v>
      </c>
      <c r="T59" s="45">
        <v>275841906</v>
      </c>
      <c r="U59" s="45">
        <v>247972755</v>
      </c>
      <c r="V59" s="45">
        <v>45506158</v>
      </c>
      <c r="W59" s="45">
        <v>43147987</v>
      </c>
      <c r="X59" s="45">
        <v>612868371</v>
      </c>
      <c r="Y59" s="45">
        <v>1515044658</v>
      </c>
      <c r="Z59" s="14" t="s">
        <v>119</v>
      </c>
      <c r="AA59" t="b">
        <f t="shared" si="0"/>
        <v>1</v>
      </c>
    </row>
    <row r="60" spans="1:27" ht="12.75">
      <c r="A60" t="s">
        <v>68</v>
      </c>
      <c r="B60" s="48" t="s">
        <v>69</v>
      </c>
      <c r="C60" s="45">
        <v>1755430400</v>
      </c>
      <c r="D60" s="45">
        <v>7717</v>
      </c>
      <c r="E60" s="45">
        <v>567866396</v>
      </c>
      <c r="F60" s="45">
        <v>29578262</v>
      </c>
      <c r="G60" s="45">
        <v>988</v>
      </c>
      <c r="H60" s="45">
        <v>276</v>
      </c>
      <c r="I60" s="45">
        <v>52960719</v>
      </c>
      <c r="J60" s="45">
        <v>1013879</v>
      </c>
      <c r="K60" s="45">
        <v>18024165</v>
      </c>
      <c r="L60" s="45">
        <v>93234900</v>
      </c>
      <c r="M60" s="45">
        <v>4458700</v>
      </c>
      <c r="N60" s="45">
        <v>5194468</v>
      </c>
      <c r="O60" s="45">
        <v>16182141</v>
      </c>
      <c r="P60" s="45">
        <v>23086468</v>
      </c>
      <c r="Q60" s="45">
        <v>811600098</v>
      </c>
      <c r="R60" s="45">
        <v>447018</v>
      </c>
      <c r="S60" s="45">
        <v>40520</v>
      </c>
      <c r="T60" s="45">
        <v>97670464</v>
      </c>
      <c r="U60" s="45">
        <v>87078335</v>
      </c>
      <c r="V60" s="45">
        <v>22814897</v>
      </c>
      <c r="W60" s="45">
        <v>12854322</v>
      </c>
      <c r="X60" s="45">
        <v>220905556</v>
      </c>
      <c r="Y60" s="45">
        <v>590694542</v>
      </c>
      <c r="Z60" s="14" t="s">
        <v>69</v>
      </c>
      <c r="AA60" t="b">
        <f t="shared" si="0"/>
        <v>1</v>
      </c>
    </row>
    <row r="61" spans="1:27" ht="12.75">
      <c r="A61" t="s">
        <v>112</v>
      </c>
      <c r="B61" s="48" t="s">
        <v>113</v>
      </c>
      <c r="C61" s="45">
        <v>1580919900</v>
      </c>
      <c r="D61" s="45">
        <v>7226</v>
      </c>
      <c r="E61" s="45">
        <v>518529916</v>
      </c>
      <c r="F61" s="45">
        <v>20861935</v>
      </c>
      <c r="G61" s="45">
        <v>714</v>
      </c>
      <c r="H61" s="45">
        <v>187</v>
      </c>
      <c r="I61" s="45">
        <v>39980755</v>
      </c>
      <c r="J61" s="45">
        <v>397782</v>
      </c>
      <c r="K61" s="45">
        <v>13313291</v>
      </c>
      <c r="L61" s="45">
        <v>92168000</v>
      </c>
      <c r="M61" s="45">
        <v>1573200</v>
      </c>
      <c r="N61" s="45">
        <v>4317708</v>
      </c>
      <c r="O61" s="45">
        <v>12940213</v>
      </c>
      <c r="P61" s="45">
        <v>13687716</v>
      </c>
      <c r="Q61" s="45">
        <v>717770516</v>
      </c>
      <c r="R61" s="45">
        <v>85587</v>
      </c>
      <c r="S61" s="45">
        <v>0</v>
      </c>
      <c r="T61" s="45">
        <v>93700146</v>
      </c>
      <c r="U61" s="45">
        <v>86364156</v>
      </c>
      <c r="V61" s="45">
        <v>15061047</v>
      </c>
      <c r="W61" s="45">
        <v>16727272</v>
      </c>
      <c r="X61" s="45">
        <v>211938208</v>
      </c>
      <c r="Y61" s="45">
        <v>505832308</v>
      </c>
      <c r="Z61" s="14" t="s">
        <v>113</v>
      </c>
      <c r="AA61" t="b">
        <f t="shared" si="0"/>
        <v>1</v>
      </c>
    </row>
    <row r="62" spans="1:27" ht="12.75">
      <c r="A62" t="s">
        <v>176</v>
      </c>
      <c r="B62" s="48" t="s">
        <v>177</v>
      </c>
      <c r="C62" s="45">
        <v>8799188100</v>
      </c>
      <c r="D62" s="45">
        <v>44396</v>
      </c>
      <c r="E62" s="45">
        <v>2912444768</v>
      </c>
      <c r="F62" s="45">
        <v>104500186</v>
      </c>
      <c r="G62" s="45">
        <v>3762</v>
      </c>
      <c r="H62" s="45">
        <v>889</v>
      </c>
      <c r="I62" s="45">
        <v>294756675</v>
      </c>
      <c r="J62" s="45">
        <v>8173084</v>
      </c>
      <c r="K62" s="45">
        <v>93971491</v>
      </c>
      <c r="L62" s="45">
        <v>467770000</v>
      </c>
      <c r="M62" s="45">
        <v>27969700</v>
      </c>
      <c r="N62" s="45">
        <v>29630941</v>
      </c>
      <c r="O62" s="45">
        <v>93692645</v>
      </c>
      <c r="P62" s="45">
        <v>139133613</v>
      </c>
      <c r="Q62" s="45">
        <v>4172043103</v>
      </c>
      <c r="R62" s="45">
        <v>2425883</v>
      </c>
      <c r="S62" s="45">
        <v>3001444</v>
      </c>
      <c r="T62" s="45">
        <v>495506211</v>
      </c>
      <c r="U62" s="45">
        <v>463207602</v>
      </c>
      <c r="V62" s="45">
        <v>100768372</v>
      </c>
      <c r="W62" s="45">
        <v>77809065</v>
      </c>
      <c r="X62" s="45">
        <v>1142718577</v>
      </c>
      <c r="Y62" s="45">
        <v>3029324526</v>
      </c>
      <c r="Z62" s="14" t="s">
        <v>177</v>
      </c>
      <c r="AA62" t="b">
        <f t="shared" si="0"/>
        <v>1</v>
      </c>
    </row>
    <row r="63" spans="1:27" ht="12.75">
      <c r="A63" t="s">
        <v>378</v>
      </c>
      <c r="B63" s="48" t="s">
        <v>379</v>
      </c>
      <c r="C63" s="45">
        <v>1450170600</v>
      </c>
      <c r="D63" s="45">
        <v>6950</v>
      </c>
      <c r="E63" s="45">
        <v>480707072</v>
      </c>
      <c r="F63" s="45">
        <v>14877860</v>
      </c>
      <c r="G63" s="45">
        <v>837</v>
      </c>
      <c r="H63" s="45">
        <v>121</v>
      </c>
      <c r="I63" s="45">
        <v>18043315</v>
      </c>
      <c r="J63" s="45">
        <v>266480</v>
      </c>
      <c r="K63" s="45">
        <v>10261817</v>
      </c>
      <c r="L63" s="45">
        <v>77302300</v>
      </c>
      <c r="M63" s="45">
        <v>2042700</v>
      </c>
      <c r="N63" s="45">
        <v>4882805</v>
      </c>
      <c r="O63" s="45">
        <v>14727720</v>
      </c>
      <c r="P63" s="45">
        <v>11436276</v>
      </c>
      <c r="Q63" s="45">
        <v>634548345</v>
      </c>
      <c r="R63" s="45">
        <v>59269</v>
      </c>
      <c r="S63" s="45">
        <v>40988</v>
      </c>
      <c r="T63" s="45">
        <v>79319958</v>
      </c>
      <c r="U63" s="45">
        <v>70471670</v>
      </c>
      <c r="V63" s="45">
        <v>14698049</v>
      </c>
      <c r="W63" s="45">
        <v>9076430</v>
      </c>
      <c r="X63" s="45">
        <v>173666364</v>
      </c>
      <c r="Y63" s="45">
        <v>460881981</v>
      </c>
      <c r="Z63" s="14" t="s">
        <v>379</v>
      </c>
      <c r="AA63" t="b">
        <f t="shared" si="0"/>
        <v>1</v>
      </c>
    </row>
    <row r="64" spans="1:27" ht="12.75">
      <c r="A64" t="s">
        <v>296</v>
      </c>
      <c r="B64" s="48" t="s">
        <v>297</v>
      </c>
      <c r="C64" s="45">
        <v>898958000</v>
      </c>
      <c r="D64" s="45">
        <v>4403</v>
      </c>
      <c r="E64" s="45">
        <v>289307253</v>
      </c>
      <c r="F64" s="45">
        <v>9636876</v>
      </c>
      <c r="G64" s="45">
        <v>414</v>
      </c>
      <c r="H64" s="45">
        <v>87</v>
      </c>
      <c r="I64" s="45">
        <v>31282633</v>
      </c>
      <c r="J64" s="45">
        <v>303805</v>
      </c>
      <c r="K64" s="45">
        <v>8015252</v>
      </c>
      <c r="L64" s="45">
        <v>49679500</v>
      </c>
      <c r="M64" s="45">
        <v>2847000</v>
      </c>
      <c r="N64" s="45">
        <v>3588967</v>
      </c>
      <c r="O64" s="45">
        <v>10214241</v>
      </c>
      <c r="P64" s="45">
        <v>11640219</v>
      </c>
      <c r="Q64" s="45">
        <v>416515746</v>
      </c>
      <c r="R64" s="45">
        <v>59521</v>
      </c>
      <c r="S64" s="45">
        <v>4389</v>
      </c>
      <c r="T64" s="45">
        <v>52509964</v>
      </c>
      <c r="U64" s="45">
        <v>46954375</v>
      </c>
      <c r="V64" s="45">
        <v>8430737</v>
      </c>
      <c r="W64" s="45">
        <v>7308397</v>
      </c>
      <c r="X64" s="45">
        <v>115267383</v>
      </c>
      <c r="Y64" s="45">
        <v>301248363</v>
      </c>
      <c r="Z64" s="14" t="s">
        <v>297</v>
      </c>
      <c r="AA64" t="b">
        <f t="shared" si="0"/>
        <v>1</v>
      </c>
    </row>
    <row r="65" spans="1:27" ht="12.75">
      <c r="A65" t="s">
        <v>302</v>
      </c>
      <c r="B65" s="48" t="s">
        <v>303</v>
      </c>
      <c r="C65" s="45">
        <v>778075100</v>
      </c>
      <c r="D65" s="45">
        <v>4099</v>
      </c>
      <c r="E65" s="45">
        <v>259621400</v>
      </c>
      <c r="F65" s="45">
        <v>4896969</v>
      </c>
      <c r="G65" s="45">
        <v>251</v>
      </c>
      <c r="H65" s="45">
        <v>36</v>
      </c>
      <c r="I65" s="45">
        <v>19414647</v>
      </c>
      <c r="J65" s="45">
        <v>242567</v>
      </c>
      <c r="K65" s="45">
        <v>5744660</v>
      </c>
      <c r="L65" s="45">
        <v>40467700</v>
      </c>
      <c r="M65" s="45">
        <v>1788900</v>
      </c>
      <c r="N65" s="45">
        <v>3637287</v>
      </c>
      <c r="O65" s="45">
        <v>8376389</v>
      </c>
      <c r="P65" s="45">
        <v>8705704</v>
      </c>
      <c r="Q65" s="45">
        <v>352896223</v>
      </c>
      <c r="R65" s="45">
        <v>12525</v>
      </c>
      <c r="S65" s="45">
        <v>53723</v>
      </c>
      <c r="T65" s="45">
        <v>42248402</v>
      </c>
      <c r="U65" s="45">
        <v>39095680</v>
      </c>
      <c r="V65" s="45">
        <v>6391090</v>
      </c>
      <c r="W65" s="45">
        <v>4800800</v>
      </c>
      <c r="X65" s="45">
        <v>92602220</v>
      </c>
      <c r="Y65" s="45">
        <v>260294003</v>
      </c>
      <c r="Z65" s="14" t="s">
        <v>303</v>
      </c>
      <c r="AA65" t="b">
        <f t="shared" si="0"/>
        <v>1</v>
      </c>
    </row>
    <row r="66" spans="1:27" ht="12.75">
      <c r="A66" t="s">
        <v>564</v>
      </c>
      <c r="B66" s="48" t="s">
        <v>565</v>
      </c>
      <c r="C66" s="45">
        <v>3652217000</v>
      </c>
      <c r="D66" s="45">
        <v>15075</v>
      </c>
      <c r="E66" s="45">
        <v>1195359737</v>
      </c>
      <c r="F66" s="45">
        <v>63398004</v>
      </c>
      <c r="G66" s="45">
        <v>2932</v>
      </c>
      <c r="H66" s="45">
        <v>442</v>
      </c>
      <c r="I66" s="45">
        <v>44022761</v>
      </c>
      <c r="J66" s="45">
        <v>337118</v>
      </c>
      <c r="K66" s="45">
        <v>16438599</v>
      </c>
      <c r="L66" s="45">
        <v>194051400</v>
      </c>
      <c r="M66" s="45">
        <v>4257700</v>
      </c>
      <c r="N66" s="45">
        <v>10173215</v>
      </c>
      <c r="O66" s="45">
        <v>25043512</v>
      </c>
      <c r="P66" s="45">
        <v>23296472</v>
      </c>
      <c r="Q66" s="45">
        <v>1576378518</v>
      </c>
      <c r="R66" s="45">
        <v>45196</v>
      </c>
      <c r="S66" s="45">
        <v>14000</v>
      </c>
      <c r="T66" s="45">
        <v>198254964</v>
      </c>
      <c r="U66" s="45">
        <v>172356635</v>
      </c>
      <c r="V66" s="45">
        <v>26192616</v>
      </c>
      <c r="W66" s="45">
        <v>13050418</v>
      </c>
      <c r="X66" s="45">
        <v>409913829</v>
      </c>
      <c r="Y66" s="45">
        <v>1166464689</v>
      </c>
      <c r="Z66" s="14" t="s">
        <v>565</v>
      </c>
      <c r="AA66" t="b">
        <f t="shared" si="0"/>
        <v>1</v>
      </c>
    </row>
    <row r="67" spans="1:27" ht="12.75">
      <c r="A67" t="s">
        <v>480</v>
      </c>
      <c r="B67" s="48" t="s">
        <v>481</v>
      </c>
      <c r="C67" s="45">
        <v>16743269100</v>
      </c>
      <c r="D67" s="45">
        <v>71140</v>
      </c>
      <c r="E67" s="45">
        <v>5478017397</v>
      </c>
      <c r="F67" s="45">
        <v>343843110</v>
      </c>
      <c r="G67" s="45">
        <v>10652</v>
      </c>
      <c r="H67" s="45">
        <v>2953</v>
      </c>
      <c r="I67" s="45">
        <v>347614197</v>
      </c>
      <c r="J67" s="45">
        <v>3889440</v>
      </c>
      <c r="K67" s="45">
        <v>105188170</v>
      </c>
      <c r="L67" s="45">
        <v>900411600</v>
      </c>
      <c r="M67" s="45">
        <v>16717300</v>
      </c>
      <c r="N67" s="45">
        <v>35205288</v>
      </c>
      <c r="O67" s="45">
        <v>118235450</v>
      </c>
      <c r="P67" s="45">
        <v>100709211</v>
      </c>
      <c r="Q67" s="45">
        <v>7449831163</v>
      </c>
      <c r="R67" s="45">
        <v>1160116</v>
      </c>
      <c r="S67" s="45">
        <v>525775</v>
      </c>
      <c r="T67" s="45">
        <v>916824657</v>
      </c>
      <c r="U67" s="45">
        <v>807412627</v>
      </c>
      <c r="V67" s="45">
        <v>157638793</v>
      </c>
      <c r="W67" s="45">
        <v>133733210</v>
      </c>
      <c r="X67" s="45">
        <v>2017295178</v>
      </c>
      <c r="Y67" s="45">
        <v>5432535985</v>
      </c>
      <c r="Z67" s="14" t="s">
        <v>481</v>
      </c>
      <c r="AA67" t="b">
        <f t="shared" si="0"/>
        <v>1</v>
      </c>
    </row>
    <row r="68" spans="1:27" ht="12.75">
      <c r="A68" t="s">
        <v>326</v>
      </c>
      <c r="B68" s="48" t="s">
        <v>327</v>
      </c>
      <c r="C68" s="45">
        <v>92190292600</v>
      </c>
      <c r="D68" s="45">
        <v>373442</v>
      </c>
      <c r="E68" s="45">
        <v>29498186929</v>
      </c>
      <c r="F68" s="45">
        <v>2749764817</v>
      </c>
      <c r="G68" s="45">
        <v>65546</v>
      </c>
      <c r="H68" s="45">
        <v>22185</v>
      </c>
      <c r="I68" s="45">
        <v>3084500927</v>
      </c>
      <c r="J68" s="45">
        <v>38264115</v>
      </c>
      <c r="K68" s="45">
        <v>415415313</v>
      </c>
      <c r="L68" s="45">
        <v>4904623000</v>
      </c>
      <c r="M68" s="45">
        <v>134815900</v>
      </c>
      <c r="N68" s="45">
        <v>123576964</v>
      </c>
      <c r="O68" s="45">
        <v>489252947</v>
      </c>
      <c r="P68" s="45">
        <v>870467164</v>
      </c>
      <c r="Q68" s="45">
        <v>42308868076</v>
      </c>
      <c r="R68" s="45">
        <v>4217302</v>
      </c>
      <c r="S68" s="45">
        <v>13761502</v>
      </c>
      <c r="T68" s="45">
        <v>5037342176</v>
      </c>
      <c r="U68" s="45">
        <v>4334612558</v>
      </c>
      <c r="V68" s="45">
        <v>867587152</v>
      </c>
      <c r="W68" s="45">
        <v>688684288</v>
      </c>
      <c r="X68" s="45">
        <v>10946204978</v>
      </c>
      <c r="Y68" s="45">
        <v>31362663098</v>
      </c>
      <c r="Z68" s="14" t="s">
        <v>327</v>
      </c>
      <c r="AA68" t="b">
        <f t="shared" si="0"/>
        <v>1</v>
      </c>
    </row>
    <row r="69" spans="1:27" ht="12.75">
      <c r="A69" t="s">
        <v>320</v>
      </c>
      <c r="B69" s="48" t="s">
        <v>321</v>
      </c>
      <c r="C69" s="45">
        <v>2126956300</v>
      </c>
      <c r="D69" s="45">
        <v>9963</v>
      </c>
      <c r="E69" s="45">
        <v>687985135</v>
      </c>
      <c r="F69" s="45">
        <v>23219953</v>
      </c>
      <c r="G69" s="45">
        <v>912</v>
      </c>
      <c r="H69" s="45">
        <v>186</v>
      </c>
      <c r="I69" s="45">
        <v>54781287</v>
      </c>
      <c r="J69" s="45">
        <v>826894</v>
      </c>
      <c r="K69" s="45">
        <v>17854088</v>
      </c>
      <c r="L69" s="45">
        <v>115753600</v>
      </c>
      <c r="M69" s="45">
        <v>6755700</v>
      </c>
      <c r="N69" s="45">
        <v>8986019</v>
      </c>
      <c r="O69" s="45">
        <v>21499177</v>
      </c>
      <c r="P69" s="45">
        <v>35315867</v>
      </c>
      <c r="Q69" s="45">
        <v>972977720</v>
      </c>
      <c r="R69" s="45">
        <v>111380</v>
      </c>
      <c r="S69" s="45">
        <v>23886</v>
      </c>
      <c r="T69" s="45">
        <v>122470723</v>
      </c>
      <c r="U69" s="45">
        <v>110081461</v>
      </c>
      <c r="V69" s="45">
        <v>21302414</v>
      </c>
      <c r="W69" s="45">
        <v>17018049</v>
      </c>
      <c r="X69" s="45">
        <v>271007913</v>
      </c>
      <c r="Y69" s="45">
        <v>701969807</v>
      </c>
      <c r="Z69" s="14" t="s">
        <v>321</v>
      </c>
      <c r="AA69" t="b">
        <f t="shared" si="0"/>
        <v>1</v>
      </c>
    </row>
    <row r="70" spans="1:27" ht="12.75">
      <c r="A70" t="s">
        <v>116</v>
      </c>
      <c r="B70" s="48" t="s">
        <v>117</v>
      </c>
      <c r="C70" s="45">
        <v>1795254700</v>
      </c>
      <c r="D70" s="45">
        <v>7721</v>
      </c>
      <c r="E70" s="45">
        <v>580397754</v>
      </c>
      <c r="F70" s="45">
        <v>26353094</v>
      </c>
      <c r="G70" s="45">
        <v>971</v>
      </c>
      <c r="H70" s="45">
        <v>246</v>
      </c>
      <c r="I70" s="45">
        <v>40608357</v>
      </c>
      <c r="J70" s="45">
        <v>545532</v>
      </c>
      <c r="K70" s="45">
        <v>16710373</v>
      </c>
      <c r="L70" s="45">
        <v>104057900</v>
      </c>
      <c r="M70" s="45">
        <v>2962800</v>
      </c>
      <c r="N70" s="45">
        <v>3222252</v>
      </c>
      <c r="O70" s="45">
        <v>16878945</v>
      </c>
      <c r="P70" s="45">
        <v>16669869</v>
      </c>
      <c r="Q70" s="45">
        <v>808406876</v>
      </c>
      <c r="R70" s="45">
        <v>226934</v>
      </c>
      <c r="S70" s="45">
        <v>26990</v>
      </c>
      <c r="T70" s="45">
        <v>106997753</v>
      </c>
      <c r="U70" s="45">
        <v>96034420</v>
      </c>
      <c r="V70" s="45">
        <v>24675442</v>
      </c>
      <c r="W70" s="45">
        <v>14910791</v>
      </c>
      <c r="X70" s="45">
        <v>242872330</v>
      </c>
      <c r="Y70" s="45">
        <v>565534546</v>
      </c>
      <c r="Z70" s="14" t="s">
        <v>117</v>
      </c>
      <c r="AA70" t="b">
        <f t="shared" si="0"/>
        <v>1</v>
      </c>
    </row>
    <row r="71" spans="1:27" ht="12.75">
      <c r="A71" t="s">
        <v>390</v>
      </c>
      <c r="B71" s="48" t="s">
        <v>391</v>
      </c>
      <c r="C71" s="45">
        <v>1929723800</v>
      </c>
      <c r="D71" s="45">
        <v>9834</v>
      </c>
      <c r="E71" s="45">
        <v>641445434</v>
      </c>
      <c r="F71" s="45">
        <v>13911409</v>
      </c>
      <c r="G71" s="45">
        <v>621</v>
      </c>
      <c r="H71" s="45">
        <v>115</v>
      </c>
      <c r="I71" s="45">
        <v>29077014</v>
      </c>
      <c r="J71" s="45">
        <v>423008</v>
      </c>
      <c r="K71" s="45">
        <v>12583338</v>
      </c>
      <c r="L71" s="45">
        <v>99350500</v>
      </c>
      <c r="M71" s="45">
        <v>2762800</v>
      </c>
      <c r="N71" s="45">
        <v>9916560</v>
      </c>
      <c r="O71" s="45">
        <v>18218031</v>
      </c>
      <c r="P71" s="45">
        <v>14141673</v>
      </c>
      <c r="Q71" s="45">
        <v>841829767</v>
      </c>
      <c r="R71" s="45">
        <v>14192</v>
      </c>
      <c r="S71" s="45">
        <v>52759</v>
      </c>
      <c r="T71" s="45">
        <v>102079759</v>
      </c>
      <c r="U71" s="45">
        <v>93435656</v>
      </c>
      <c r="V71" s="45">
        <v>17467987</v>
      </c>
      <c r="W71" s="45">
        <v>15297793</v>
      </c>
      <c r="X71" s="45">
        <v>228348146</v>
      </c>
      <c r="Y71" s="45">
        <v>613481621</v>
      </c>
      <c r="Z71" s="14" t="s">
        <v>391</v>
      </c>
      <c r="AA71" t="b">
        <f t="shared" si="0"/>
        <v>1</v>
      </c>
    </row>
    <row r="72" spans="1:27" ht="12.75">
      <c r="A72" t="s">
        <v>400</v>
      </c>
      <c r="B72" s="48" t="s">
        <v>401</v>
      </c>
      <c r="C72" s="45">
        <v>2437063600</v>
      </c>
      <c r="D72" s="45">
        <v>11553</v>
      </c>
      <c r="E72" s="45">
        <v>782229228</v>
      </c>
      <c r="F72" s="45">
        <v>27610048</v>
      </c>
      <c r="G72" s="45">
        <v>1141</v>
      </c>
      <c r="H72" s="45">
        <v>245</v>
      </c>
      <c r="I72" s="45">
        <v>37915676</v>
      </c>
      <c r="J72" s="45">
        <v>602804</v>
      </c>
      <c r="K72" s="45">
        <v>19941920</v>
      </c>
      <c r="L72" s="45">
        <v>132400600</v>
      </c>
      <c r="M72" s="45">
        <v>4418800</v>
      </c>
      <c r="N72" s="45">
        <v>6920770</v>
      </c>
      <c r="O72" s="45">
        <v>18425373</v>
      </c>
      <c r="P72" s="45">
        <v>24762234</v>
      </c>
      <c r="Q72" s="45">
        <v>1055227453</v>
      </c>
      <c r="R72" s="45">
        <v>110052</v>
      </c>
      <c r="S72" s="45">
        <v>9542</v>
      </c>
      <c r="T72" s="45">
        <v>136781103</v>
      </c>
      <c r="U72" s="45">
        <v>119796039</v>
      </c>
      <c r="V72" s="45">
        <v>25419410</v>
      </c>
      <c r="W72" s="45">
        <v>15878890</v>
      </c>
      <c r="X72" s="45">
        <v>297995036</v>
      </c>
      <c r="Y72" s="45">
        <v>757232417</v>
      </c>
      <c r="Z72" s="14" t="s">
        <v>401</v>
      </c>
      <c r="AA72" t="b">
        <f t="shared" si="0"/>
        <v>1</v>
      </c>
    </row>
    <row r="73" spans="1:27" ht="12.75">
      <c r="A73" t="s">
        <v>427</v>
      </c>
      <c r="B73" s="48" t="s">
        <v>428</v>
      </c>
      <c r="C73" s="45">
        <v>2389634800</v>
      </c>
      <c r="D73" s="45">
        <v>11315</v>
      </c>
      <c r="E73" s="45">
        <v>769212434</v>
      </c>
      <c r="F73" s="45">
        <v>25395970</v>
      </c>
      <c r="G73" s="45">
        <v>1052</v>
      </c>
      <c r="H73" s="45">
        <v>227</v>
      </c>
      <c r="I73" s="45">
        <v>36607875</v>
      </c>
      <c r="J73" s="45">
        <v>402831</v>
      </c>
      <c r="K73" s="45">
        <v>22105879</v>
      </c>
      <c r="L73" s="45">
        <v>126402500</v>
      </c>
      <c r="M73" s="45">
        <v>3422700</v>
      </c>
      <c r="N73" s="45">
        <v>5482067</v>
      </c>
      <c r="O73" s="45">
        <v>18852241</v>
      </c>
      <c r="P73" s="45">
        <v>16057936</v>
      </c>
      <c r="Q73" s="45">
        <v>1023942433</v>
      </c>
      <c r="R73" s="45">
        <v>300645</v>
      </c>
      <c r="S73" s="45">
        <v>79433</v>
      </c>
      <c r="T73" s="45">
        <v>129789607</v>
      </c>
      <c r="U73" s="45">
        <v>114484729</v>
      </c>
      <c r="V73" s="45">
        <v>27788935</v>
      </c>
      <c r="W73" s="45">
        <v>14769269</v>
      </c>
      <c r="X73" s="45">
        <v>287212618</v>
      </c>
      <c r="Y73" s="45">
        <v>736729815</v>
      </c>
      <c r="Z73" s="14" t="s">
        <v>428</v>
      </c>
      <c r="AA73" t="b">
        <f t="shared" si="0"/>
        <v>1</v>
      </c>
    </row>
    <row r="74" spans="1:27" ht="12.75">
      <c r="A74" t="s">
        <v>256</v>
      </c>
      <c r="B74" s="48" t="s">
        <v>257</v>
      </c>
      <c r="C74" s="45">
        <v>15500221800</v>
      </c>
      <c r="D74" s="45">
        <v>69203</v>
      </c>
      <c r="E74" s="45">
        <v>4727176622</v>
      </c>
      <c r="F74" s="45">
        <v>287906225</v>
      </c>
      <c r="G74" s="45">
        <v>8564</v>
      </c>
      <c r="H74" s="45">
        <v>2351</v>
      </c>
      <c r="I74" s="45">
        <v>458337392</v>
      </c>
      <c r="J74" s="45">
        <v>7845511</v>
      </c>
      <c r="K74" s="45">
        <v>125194457</v>
      </c>
      <c r="L74" s="45">
        <v>829328200</v>
      </c>
      <c r="M74" s="45">
        <v>26115800</v>
      </c>
      <c r="N74" s="45">
        <v>32340182</v>
      </c>
      <c r="O74" s="45">
        <v>120433023</v>
      </c>
      <c r="P74" s="45">
        <v>150239353</v>
      </c>
      <c r="Q74" s="45">
        <v>6764916765</v>
      </c>
      <c r="R74" s="45">
        <v>2818726</v>
      </c>
      <c r="S74" s="45">
        <v>585793</v>
      </c>
      <c r="T74" s="45">
        <v>855132385</v>
      </c>
      <c r="U74" s="45">
        <v>723706937</v>
      </c>
      <c r="V74" s="45">
        <v>174831572</v>
      </c>
      <c r="W74" s="45">
        <v>147644464</v>
      </c>
      <c r="X74" s="45">
        <v>1904719877</v>
      </c>
      <c r="Y74" s="45">
        <v>4860196888</v>
      </c>
      <c r="Z74" s="14" t="s">
        <v>257</v>
      </c>
      <c r="AA74" t="b">
        <f t="shared" si="0"/>
        <v>1</v>
      </c>
    </row>
    <row r="75" spans="1:27" ht="12.75">
      <c r="A75" t="s">
        <v>372</v>
      </c>
      <c r="B75" s="48" t="s">
        <v>373</v>
      </c>
      <c r="C75" s="45">
        <v>2775260500</v>
      </c>
      <c r="D75" s="45">
        <v>10577</v>
      </c>
      <c r="E75" s="45">
        <v>911459700</v>
      </c>
      <c r="F75" s="45">
        <v>70376209</v>
      </c>
      <c r="G75" s="45">
        <v>2165</v>
      </c>
      <c r="H75" s="45">
        <v>645</v>
      </c>
      <c r="I75" s="45">
        <v>59720767</v>
      </c>
      <c r="J75" s="45">
        <v>598608</v>
      </c>
      <c r="K75" s="45">
        <v>25136769</v>
      </c>
      <c r="L75" s="45">
        <v>148633600</v>
      </c>
      <c r="M75" s="45">
        <v>2191900</v>
      </c>
      <c r="N75" s="45">
        <v>5817178</v>
      </c>
      <c r="O75" s="45">
        <v>18032220</v>
      </c>
      <c r="P75" s="45">
        <v>12278935</v>
      </c>
      <c r="Q75" s="45">
        <v>1254245886</v>
      </c>
      <c r="R75" s="45">
        <v>294662</v>
      </c>
      <c r="S75" s="45">
        <v>58698</v>
      </c>
      <c r="T75" s="45">
        <v>150786350</v>
      </c>
      <c r="U75" s="45">
        <v>131305435</v>
      </c>
      <c r="V75" s="45">
        <v>35547348</v>
      </c>
      <c r="W75" s="45">
        <v>27485504</v>
      </c>
      <c r="X75" s="45">
        <v>345477997</v>
      </c>
      <c r="Y75" s="45">
        <v>908767889</v>
      </c>
      <c r="Z75" s="14" t="s">
        <v>373</v>
      </c>
      <c r="AA75" t="b">
        <f t="shared" si="0"/>
        <v>1</v>
      </c>
    </row>
    <row r="76" spans="1:27" ht="12.75">
      <c r="A76" t="s">
        <v>18</v>
      </c>
      <c r="B76" s="48" t="s">
        <v>19</v>
      </c>
      <c r="C76" s="45">
        <v>13478348500</v>
      </c>
      <c r="D76" s="45">
        <v>55179</v>
      </c>
      <c r="E76" s="45">
        <v>4337105315</v>
      </c>
      <c r="F76" s="45">
        <v>298832612</v>
      </c>
      <c r="G76" s="45">
        <v>9118</v>
      </c>
      <c r="H76" s="45">
        <v>2573</v>
      </c>
      <c r="I76" s="45">
        <v>278934108</v>
      </c>
      <c r="J76" s="45">
        <v>5708085</v>
      </c>
      <c r="K76" s="45">
        <v>85995652</v>
      </c>
      <c r="L76" s="45">
        <v>728434400</v>
      </c>
      <c r="M76" s="45">
        <v>28678600</v>
      </c>
      <c r="N76" s="45">
        <v>16479592</v>
      </c>
      <c r="O76" s="45">
        <v>75792559</v>
      </c>
      <c r="P76" s="45">
        <v>164639610</v>
      </c>
      <c r="Q76" s="45">
        <v>6020600533</v>
      </c>
      <c r="R76" s="45">
        <v>887216</v>
      </c>
      <c r="S76" s="45">
        <v>460884</v>
      </c>
      <c r="T76" s="45">
        <v>756838163</v>
      </c>
      <c r="U76" s="45">
        <v>665400596</v>
      </c>
      <c r="V76" s="45">
        <v>173125608</v>
      </c>
      <c r="W76" s="45">
        <v>84623763</v>
      </c>
      <c r="X76" s="45">
        <v>1681336230</v>
      </c>
      <c r="Y76" s="45">
        <v>4339264303</v>
      </c>
      <c r="Z76" s="14" t="s">
        <v>19</v>
      </c>
      <c r="AA76" t="b">
        <f aca="true" t="shared" si="1" ref="AA76:AA139">EXACT(B76,Z76)</f>
        <v>1</v>
      </c>
    </row>
    <row r="77" spans="1:27" ht="12.75">
      <c r="A77" t="s">
        <v>574</v>
      </c>
      <c r="B77" s="48" t="s">
        <v>575</v>
      </c>
      <c r="C77" s="45">
        <v>1445401200</v>
      </c>
      <c r="D77" s="45">
        <v>7660</v>
      </c>
      <c r="E77" s="45">
        <v>471782147</v>
      </c>
      <c r="F77" s="45">
        <v>10165030</v>
      </c>
      <c r="G77" s="45">
        <v>516</v>
      </c>
      <c r="H77" s="45">
        <v>92</v>
      </c>
      <c r="I77" s="45">
        <v>16533180</v>
      </c>
      <c r="J77" s="45">
        <v>480585</v>
      </c>
      <c r="K77" s="45">
        <v>10356384</v>
      </c>
      <c r="L77" s="45">
        <v>71045000</v>
      </c>
      <c r="M77" s="45">
        <v>2556600</v>
      </c>
      <c r="N77" s="45">
        <v>4578422</v>
      </c>
      <c r="O77" s="45">
        <v>10485876</v>
      </c>
      <c r="P77" s="45">
        <v>12032088</v>
      </c>
      <c r="Q77" s="45">
        <v>610015312</v>
      </c>
      <c r="R77" s="45">
        <v>105753</v>
      </c>
      <c r="S77" s="45">
        <v>24893</v>
      </c>
      <c r="T77" s="45">
        <v>73585302</v>
      </c>
      <c r="U77" s="45">
        <v>69594112</v>
      </c>
      <c r="V77" s="45">
        <v>14264456</v>
      </c>
      <c r="W77" s="45">
        <v>5858734</v>
      </c>
      <c r="X77" s="45">
        <v>163433250</v>
      </c>
      <c r="Y77" s="45">
        <v>446582062</v>
      </c>
      <c r="Z77" s="14" t="s">
        <v>575</v>
      </c>
      <c r="AA77" t="b">
        <f t="shared" si="1"/>
        <v>1</v>
      </c>
    </row>
    <row r="78" spans="1:27" ht="12.75">
      <c r="A78" t="s">
        <v>580</v>
      </c>
      <c r="B78" s="48" t="s">
        <v>424</v>
      </c>
      <c r="C78" s="45">
        <v>2000314300</v>
      </c>
      <c r="D78" s="45">
        <v>10071</v>
      </c>
      <c r="E78" s="45">
        <v>657493796</v>
      </c>
      <c r="F78" s="45">
        <v>18044076</v>
      </c>
      <c r="G78" s="45">
        <v>821</v>
      </c>
      <c r="H78" s="45">
        <v>153</v>
      </c>
      <c r="I78" s="45">
        <v>48668771</v>
      </c>
      <c r="J78" s="45">
        <v>700321</v>
      </c>
      <c r="K78" s="45">
        <v>20322568</v>
      </c>
      <c r="L78" s="45">
        <v>108656300</v>
      </c>
      <c r="M78" s="45">
        <v>6177500</v>
      </c>
      <c r="N78" s="45">
        <v>6902994</v>
      </c>
      <c r="O78" s="45">
        <v>20067168</v>
      </c>
      <c r="P78" s="45">
        <v>27723852</v>
      </c>
      <c r="Q78" s="45">
        <v>914757346</v>
      </c>
      <c r="R78" s="45">
        <v>211111</v>
      </c>
      <c r="S78" s="45">
        <v>34884</v>
      </c>
      <c r="T78" s="45">
        <v>114799204</v>
      </c>
      <c r="U78" s="45">
        <v>104353503</v>
      </c>
      <c r="V78" s="45">
        <v>22379672</v>
      </c>
      <c r="W78" s="45">
        <v>13998125</v>
      </c>
      <c r="X78" s="45">
        <v>255776499</v>
      </c>
      <c r="Y78" s="45">
        <v>658980847</v>
      </c>
      <c r="Z78" s="14" t="s">
        <v>424</v>
      </c>
      <c r="AA78" t="b">
        <f t="shared" si="1"/>
        <v>1</v>
      </c>
    </row>
    <row r="79" spans="1:27" ht="12.75">
      <c r="A79" t="s">
        <v>464</v>
      </c>
      <c r="B79" s="48" t="s">
        <v>465</v>
      </c>
      <c r="C79" s="45">
        <v>2431925700</v>
      </c>
      <c r="D79" s="45">
        <v>11729</v>
      </c>
      <c r="E79" s="45">
        <v>809778221</v>
      </c>
      <c r="F79" s="45">
        <v>25557311</v>
      </c>
      <c r="G79" s="45">
        <v>1038</v>
      </c>
      <c r="H79" s="45">
        <v>214</v>
      </c>
      <c r="I79" s="45">
        <v>46212245</v>
      </c>
      <c r="J79" s="45">
        <v>688536</v>
      </c>
      <c r="K79" s="45">
        <v>16689959</v>
      </c>
      <c r="L79" s="45">
        <v>128666400</v>
      </c>
      <c r="M79" s="45">
        <v>4552700</v>
      </c>
      <c r="N79" s="45">
        <v>9171611</v>
      </c>
      <c r="O79" s="45">
        <v>24886044</v>
      </c>
      <c r="P79" s="45">
        <v>21562237</v>
      </c>
      <c r="Q79" s="45">
        <v>1087765264</v>
      </c>
      <c r="R79" s="45">
        <v>59864</v>
      </c>
      <c r="S79" s="45">
        <v>34569</v>
      </c>
      <c r="T79" s="45">
        <v>133180086</v>
      </c>
      <c r="U79" s="45">
        <v>123112715</v>
      </c>
      <c r="V79" s="45">
        <v>22552738</v>
      </c>
      <c r="W79" s="45">
        <v>16564551</v>
      </c>
      <c r="X79" s="45">
        <v>295504523</v>
      </c>
      <c r="Y79" s="45">
        <v>792260741</v>
      </c>
      <c r="Z79" s="14" t="s">
        <v>465</v>
      </c>
      <c r="AA79" t="b">
        <f t="shared" si="1"/>
        <v>1</v>
      </c>
    </row>
    <row r="80" spans="1:27" ht="12.75">
      <c r="A80" t="s">
        <v>236</v>
      </c>
      <c r="B80" s="48" t="s">
        <v>237</v>
      </c>
      <c r="C80" s="45">
        <v>22243674000</v>
      </c>
      <c r="D80" s="45">
        <v>92980</v>
      </c>
      <c r="E80" s="45">
        <v>6805554861</v>
      </c>
      <c r="F80" s="45">
        <v>606981435</v>
      </c>
      <c r="G80" s="45">
        <v>14684</v>
      </c>
      <c r="H80" s="45">
        <v>4938</v>
      </c>
      <c r="I80" s="45">
        <v>711286332</v>
      </c>
      <c r="J80" s="45">
        <v>6989070</v>
      </c>
      <c r="K80" s="45">
        <v>116660060</v>
      </c>
      <c r="L80" s="45">
        <v>1140990700</v>
      </c>
      <c r="M80" s="45">
        <v>34321200</v>
      </c>
      <c r="N80" s="45">
        <v>45796695</v>
      </c>
      <c r="O80" s="45">
        <v>155634353</v>
      </c>
      <c r="P80" s="45">
        <v>209404456</v>
      </c>
      <c r="Q80" s="45">
        <v>9833619162</v>
      </c>
      <c r="R80" s="45">
        <v>1673166</v>
      </c>
      <c r="S80" s="45">
        <v>3311302</v>
      </c>
      <c r="T80" s="45">
        <v>1174890979</v>
      </c>
      <c r="U80" s="45">
        <v>976842786</v>
      </c>
      <c r="V80" s="45">
        <v>246201450</v>
      </c>
      <c r="W80" s="45">
        <v>181774546</v>
      </c>
      <c r="X80" s="45">
        <v>2584694229</v>
      </c>
      <c r="Y80" s="45">
        <v>7248924933</v>
      </c>
      <c r="Z80" s="14" t="s">
        <v>237</v>
      </c>
      <c r="AA80" t="b">
        <f t="shared" si="1"/>
        <v>1</v>
      </c>
    </row>
    <row r="81" spans="1:27" ht="12.75">
      <c r="A81" t="s">
        <v>316</v>
      </c>
      <c r="B81" s="48" t="s">
        <v>317</v>
      </c>
      <c r="C81" s="45">
        <v>1469792700</v>
      </c>
      <c r="D81" s="45">
        <v>7164</v>
      </c>
      <c r="E81" s="45">
        <v>481204729</v>
      </c>
      <c r="F81" s="45">
        <v>15898316</v>
      </c>
      <c r="G81" s="45">
        <v>591</v>
      </c>
      <c r="H81" s="45">
        <v>131</v>
      </c>
      <c r="I81" s="45">
        <v>37890158</v>
      </c>
      <c r="J81" s="45">
        <v>351220</v>
      </c>
      <c r="K81" s="45">
        <v>11333386</v>
      </c>
      <c r="L81" s="45">
        <v>80087400</v>
      </c>
      <c r="M81" s="45">
        <v>4517000</v>
      </c>
      <c r="N81" s="45">
        <v>5867769</v>
      </c>
      <c r="O81" s="45">
        <v>15493398</v>
      </c>
      <c r="P81" s="45">
        <v>20289664</v>
      </c>
      <c r="Q81" s="45">
        <v>672933040</v>
      </c>
      <c r="R81" s="45">
        <v>62186</v>
      </c>
      <c r="S81" s="45">
        <v>56126</v>
      </c>
      <c r="T81" s="45">
        <v>84582215</v>
      </c>
      <c r="U81" s="45">
        <v>78096825</v>
      </c>
      <c r="V81" s="45">
        <v>12399594</v>
      </c>
      <c r="W81" s="45">
        <v>12743545</v>
      </c>
      <c r="X81" s="45">
        <v>187940491</v>
      </c>
      <c r="Y81" s="45">
        <v>484992549</v>
      </c>
      <c r="Z81" s="14" t="s">
        <v>317</v>
      </c>
      <c r="AA81" t="b">
        <f t="shared" si="1"/>
        <v>1</v>
      </c>
    </row>
    <row r="82" spans="1:27" ht="12.75">
      <c r="A82" t="s">
        <v>358</v>
      </c>
      <c r="B82" s="48" t="s">
        <v>359</v>
      </c>
      <c r="C82" s="45">
        <v>1411356600</v>
      </c>
      <c r="D82" s="45">
        <v>6779</v>
      </c>
      <c r="E82" s="45">
        <v>457955734</v>
      </c>
      <c r="F82" s="45">
        <v>16861550</v>
      </c>
      <c r="G82" s="45">
        <v>573</v>
      </c>
      <c r="H82" s="45">
        <v>156</v>
      </c>
      <c r="I82" s="45">
        <v>33283761</v>
      </c>
      <c r="J82" s="45">
        <v>582898</v>
      </c>
      <c r="K82" s="45">
        <v>12591436</v>
      </c>
      <c r="L82" s="45">
        <v>73949500</v>
      </c>
      <c r="M82" s="45">
        <v>4292300</v>
      </c>
      <c r="N82" s="45">
        <v>4646995</v>
      </c>
      <c r="O82" s="45">
        <v>11787711</v>
      </c>
      <c r="P82" s="45">
        <v>23631858</v>
      </c>
      <c r="Q82" s="45">
        <v>639583743</v>
      </c>
      <c r="R82" s="45">
        <v>141378</v>
      </c>
      <c r="S82" s="45">
        <v>45733</v>
      </c>
      <c r="T82" s="45">
        <v>78226317</v>
      </c>
      <c r="U82" s="45">
        <v>70821166</v>
      </c>
      <c r="V82" s="45">
        <v>14758503</v>
      </c>
      <c r="W82" s="45">
        <v>11847756</v>
      </c>
      <c r="X82" s="45">
        <v>175840853</v>
      </c>
      <c r="Y82" s="45">
        <v>463742890</v>
      </c>
      <c r="Z82" s="14" t="s">
        <v>359</v>
      </c>
      <c r="AA82" t="b">
        <f t="shared" si="1"/>
        <v>1</v>
      </c>
    </row>
    <row r="83" spans="1:27" ht="12.75">
      <c r="A83" t="s">
        <v>472</v>
      </c>
      <c r="B83" s="48" t="s">
        <v>473</v>
      </c>
      <c r="C83" s="45">
        <v>1620910200</v>
      </c>
      <c r="D83" s="45">
        <v>7615</v>
      </c>
      <c r="E83" s="45">
        <v>548181519</v>
      </c>
      <c r="F83" s="45">
        <v>13989760</v>
      </c>
      <c r="G83" s="45">
        <v>594</v>
      </c>
      <c r="H83" s="45">
        <v>133</v>
      </c>
      <c r="I83" s="45">
        <v>22336436</v>
      </c>
      <c r="J83" s="45">
        <v>271635</v>
      </c>
      <c r="K83" s="45">
        <v>9587070</v>
      </c>
      <c r="L83" s="45">
        <v>85493800</v>
      </c>
      <c r="M83" s="45">
        <v>1942400</v>
      </c>
      <c r="N83" s="45">
        <v>5549015</v>
      </c>
      <c r="O83" s="45">
        <v>13736966</v>
      </c>
      <c r="P83" s="45">
        <v>9987041</v>
      </c>
      <c r="Q83" s="45">
        <v>711075642</v>
      </c>
      <c r="R83" s="45">
        <v>17800</v>
      </c>
      <c r="S83" s="45">
        <v>42120</v>
      </c>
      <c r="T83" s="45">
        <v>87398862</v>
      </c>
      <c r="U83" s="45">
        <v>80684159</v>
      </c>
      <c r="V83" s="45">
        <v>15603967</v>
      </c>
      <c r="W83" s="45">
        <v>12661577</v>
      </c>
      <c r="X83" s="45">
        <v>196408485</v>
      </c>
      <c r="Y83" s="45">
        <v>514667157</v>
      </c>
      <c r="Z83" s="14" t="s">
        <v>473</v>
      </c>
      <c r="AA83" t="b">
        <f t="shared" si="1"/>
        <v>1</v>
      </c>
    </row>
    <row r="84" spans="1:27" ht="12.75">
      <c r="A84" t="s">
        <v>12</v>
      </c>
      <c r="B84" s="48" t="s">
        <v>13</v>
      </c>
      <c r="C84" s="45">
        <v>17704595900</v>
      </c>
      <c r="D84" s="45">
        <v>66760</v>
      </c>
      <c r="E84" s="45">
        <v>5673980999</v>
      </c>
      <c r="F84" s="45">
        <v>573006497</v>
      </c>
      <c r="G84" s="45">
        <v>14250</v>
      </c>
      <c r="H84" s="45">
        <v>5293</v>
      </c>
      <c r="I84" s="45">
        <v>475526388</v>
      </c>
      <c r="J84" s="45">
        <v>7508266</v>
      </c>
      <c r="K84" s="45">
        <v>117416306</v>
      </c>
      <c r="L84" s="45">
        <v>939221100</v>
      </c>
      <c r="M84" s="45">
        <v>35824700</v>
      </c>
      <c r="N84" s="45">
        <v>22840375</v>
      </c>
      <c r="O84" s="45">
        <v>80868730</v>
      </c>
      <c r="P84" s="45">
        <v>217026499</v>
      </c>
      <c r="Q84" s="45">
        <v>8143219860</v>
      </c>
      <c r="R84" s="45">
        <v>1010446</v>
      </c>
      <c r="S84" s="45">
        <v>427133</v>
      </c>
      <c r="T84" s="45">
        <v>974697062</v>
      </c>
      <c r="U84" s="45">
        <v>839424435</v>
      </c>
      <c r="V84" s="45">
        <v>218170132</v>
      </c>
      <c r="W84" s="45">
        <v>151331042</v>
      </c>
      <c r="X84" s="45">
        <v>2185060250</v>
      </c>
      <c r="Y84" s="45">
        <v>5958159610</v>
      </c>
      <c r="Z84" s="14" t="s">
        <v>13</v>
      </c>
      <c r="AA84" t="b">
        <f t="shared" si="1"/>
        <v>1</v>
      </c>
    </row>
    <row r="85" spans="1:27" ht="12.75">
      <c r="A85" t="s">
        <v>488</v>
      </c>
      <c r="B85" s="48" t="s">
        <v>489</v>
      </c>
      <c r="C85" s="45">
        <v>6013948800</v>
      </c>
      <c r="D85" s="45">
        <v>28183</v>
      </c>
      <c r="E85" s="45">
        <v>1973685255</v>
      </c>
      <c r="F85" s="45">
        <v>81861023</v>
      </c>
      <c r="G85" s="45">
        <v>2771</v>
      </c>
      <c r="H85" s="45">
        <v>719</v>
      </c>
      <c r="I85" s="45">
        <v>122270115</v>
      </c>
      <c r="J85" s="45">
        <v>2435378</v>
      </c>
      <c r="K85" s="45">
        <v>46261686</v>
      </c>
      <c r="L85" s="45">
        <v>314529100</v>
      </c>
      <c r="M85" s="45">
        <v>11556000</v>
      </c>
      <c r="N85" s="45">
        <v>19808618</v>
      </c>
      <c r="O85" s="45">
        <v>51380005</v>
      </c>
      <c r="P85" s="45">
        <v>63716266</v>
      </c>
      <c r="Q85" s="45">
        <v>2687503446</v>
      </c>
      <c r="R85" s="45">
        <v>358843</v>
      </c>
      <c r="S85" s="45">
        <v>306491</v>
      </c>
      <c r="T85" s="45">
        <v>325975483</v>
      </c>
      <c r="U85" s="45">
        <v>295932226</v>
      </c>
      <c r="V85" s="45">
        <v>55413374</v>
      </c>
      <c r="W85" s="45">
        <v>55917905</v>
      </c>
      <c r="X85" s="45">
        <v>733904322</v>
      </c>
      <c r="Y85" s="45">
        <v>1953599124</v>
      </c>
      <c r="Z85" s="14" t="s">
        <v>489</v>
      </c>
      <c r="AA85" t="b">
        <f t="shared" si="1"/>
        <v>1</v>
      </c>
    </row>
    <row r="86" spans="1:27" ht="12.75">
      <c r="A86" t="s">
        <v>158</v>
      </c>
      <c r="B86" s="48" t="s">
        <v>159</v>
      </c>
      <c r="C86" s="45">
        <v>2083193400</v>
      </c>
      <c r="D86" s="45">
        <v>10860</v>
      </c>
      <c r="E86" s="45">
        <v>677622836</v>
      </c>
      <c r="F86" s="45">
        <v>17379565</v>
      </c>
      <c r="G86" s="45">
        <v>778</v>
      </c>
      <c r="H86" s="45">
        <v>134</v>
      </c>
      <c r="I86" s="45">
        <v>50330053</v>
      </c>
      <c r="J86" s="45">
        <v>670258</v>
      </c>
      <c r="K86" s="45">
        <v>10946526</v>
      </c>
      <c r="L86" s="45">
        <v>109212200</v>
      </c>
      <c r="M86" s="45">
        <v>4925900</v>
      </c>
      <c r="N86" s="45">
        <v>7139482</v>
      </c>
      <c r="O86" s="45">
        <v>21445995</v>
      </c>
      <c r="P86" s="45">
        <v>34378019</v>
      </c>
      <c r="Q86" s="45">
        <v>934050834</v>
      </c>
      <c r="R86" s="45">
        <v>2063</v>
      </c>
      <c r="S86" s="45">
        <v>55873</v>
      </c>
      <c r="T86" s="45">
        <v>114092434</v>
      </c>
      <c r="U86" s="45">
        <v>104600516</v>
      </c>
      <c r="V86" s="45">
        <v>17868625</v>
      </c>
      <c r="W86" s="45">
        <v>17831497</v>
      </c>
      <c r="X86" s="45">
        <v>254451008</v>
      </c>
      <c r="Y86" s="45">
        <v>679599826</v>
      </c>
      <c r="Z86" s="14" t="s">
        <v>159</v>
      </c>
      <c r="AA86" t="b">
        <f t="shared" si="1"/>
        <v>1</v>
      </c>
    </row>
    <row r="87" spans="1:27" ht="12.75">
      <c r="A87" t="s">
        <v>254</v>
      </c>
      <c r="B87" s="48" t="s">
        <v>255</v>
      </c>
      <c r="C87" s="45">
        <v>1597998800</v>
      </c>
      <c r="D87" s="45">
        <v>7677</v>
      </c>
      <c r="E87" s="45">
        <v>498088828</v>
      </c>
      <c r="F87" s="45">
        <v>14643095</v>
      </c>
      <c r="G87" s="45">
        <v>812</v>
      </c>
      <c r="H87" s="45">
        <v>111</v>
      </c>
      <c r="I87" s="45">
        <v>44510115</v>
      </c>
      <c r="J87" s="45">
        <v>430982</v>
      </c>
      <c r="K87" s="45">
        <v>12540573</v>
      </c>
      <c r="L87" s="45">
        <v>90441400</v>
      </c>
      <c r="M87" s="45">
        <v>2684300</v>
      </c>
      <c r="N87" s="45">
        <v>4528833</v>
      </c>
      <c r="O87" s="45">
        <v>18344365</v>
      </c>
      <c r="P87" s="45">
        <v>15193272</v>
      </c>
      <c r="Q87" s="45">
        <v>701405763</v>
      </c>
      <c r="R87" s="45">
        <v>54172</v>
      </c>
      <c r="S87" s="45">
        <v>16472</v>
      </c>
      <c r="T87" s="45">
        <v>93088137</v>
      </c>
      <c r="U87" s="45">
        <v>81669093</v>
      </c>
      <c r="V87" s="45">
        <v>14403527</v>
      </c>
      <c r="W87" s="45">
        <v>14323119</v>
      </c>
      <c r="X87" s="45">
        <v>203554520</v>
      </c>
      <c r="Y87" s="45">
        <v>497851243</v>
      </c>
      <c r="Z87" s="14" t="s">
        <v>255</v>
      </c>
      <c r="AA87" t="b">
        <f t="shared" si="1"/>
        <v>1</v>
      </c>
    </row>
    <row r="88" spans="1:27" ht="12.75">
      <c r="A88" t="s">
        <v>52</v>
      </c>
      <c r="B88" s="48" t="s">
        <v>53</v>
      </c>
      <c r="C88" s="45">
        <v>3733694700</v>
      </c>
      <c r="D88" s="45">
        <v>13904</v>
      </c>
      <c r="E88" s="45">
        <v>1202042798</v>
      </c>
      <c r="F88" s="45">
        <v>102285142</v>
      </c>
      <c r="G88" s="45">
        <v>2834</v>
      </c>
      <c r="H88" s="45">
        <v>895</v>
      </c>
      <c r="I88" s="45">
        <v>64142090</v>
      </c>
      <c r="J88" s="45">
        <v>1051810</v>
      </c>
      <c r="K88" s="45">
        <v>33214089</v>
      </c>
      <c r="L88" s="45">
        <v>200732900</v>
      </c>
      <c r="M88" s="45">
        <v>6761600</v>
      </c>
      <c r="N88" s="45">
        <v>5576435</v>
      </c>
      <c r="O88" s="45">
        <v>29737666</v>
      </c>
      <c r="P88" s="45">
        <v>39508211</v>
      </c>
      <c r="Q88" s="45">
        <v>1685052741</v>
      </c>
      <c r="R88" s="45">
        <v>342124</v>
      </c>
      <c r="S88" s="45">
        <v>85337</v>
      </c>
      <c r="T88" s="45">
        <v>207445150</v>
      </c>
      <c r="U88" s="45">
        <v>178003937</v>
      </c>
      <c r="V88" s="45">
        <v>57540063</v>
      </c>
      <c r="W88" s="45">
        <v>26632450</v>
      </c>
      <c r="X88" s="45">
        <v>470049061</v>
      </c>
      <c r="Y88" s="45">
        <v>1215003680</v>
      </c>
      <c r="Z88" s="14" t="s">
        <v>53</v>
      </c>
      <c r="AA88" t="b">
        <f t="shared" si="1"/>
        <v>1</v>
      </c>
    </row>
    <row r="89" spans="1:27" ht="12.75">
      <c r="A89" t="s">
        <v>404</v>
      </c>
      <c r="B89" s="48" t="s">
        <v>405</v>
      </c>
      <c r="C89" s="45">
        <v>1087949900</v>
      </c>
      <c r="D89" s="45">
        <v>5753</v>
      </c>
      <c r="E89" s="45">
        <v>360104795</v>
      </c>
      <c r="F89" s="45">
        <v>6507890</v>
      </c>
      <c r="G89" s="45">
        <v>326</v>
      </c>
      <c r="H89" s="45">
        <v>44</v>
      </c>
      <c r="I89" s="45">
        <v>17038361</v>
      </c>
      <c r="J89" s="45">
        <v>242253</v>
      </c>
      <c r="K89" s="45">
        <v>5428770</v>
      </c>
      <c r="L89" s="45">
        <v>55407300</v>
      </c>
      <c r="M89" s="45">
        <v>1229000</v>
      </c>
      <c r="N89" s="45">
        <v>4342678</v>
      </c>
      <c r="O89" s="45">
        <v>11048006</v>
      </c>
      <c r="P89" s="45">
        <v>7964811</v>
      </c>
      <c r="Q89" s="45">
        <v>469313864</v>
      </c>
      <c r="R89" s="45">
        <v>2370</v>
      </c>
      <c r="S89" s="45">
        <v>7618</v>
      </c>
      <c r="T89" s="45">
        <v>56615587</v>
      </c>
      <c r="U89" s="45">
        <v>51884872</v>
      </c>
      <c r="V89" s="45">
        <v>9078842</v>
      </c>
      <c r="W89" s="45">
        <v>6656209</v>
      </c>
      <c r="X89" s="45">
        <v>124245498</v>
      </c>
      <c r="Y89" s="45">
        <v>345068366</v>
      </c>
      <c r="Z89" s="14" t="s">
        <v>405</v>
      </c>
      <c r="AA89" t="b">
        <f t="shared" si="1"/>
        <v>1</v>
      </c>
    </row>
    <row r="90" spans="1:27" ht="12.75">
      <c r="A90" t="s">
        <v>516</v>
      </c>
      <c r="B90" s="48" t="s">
        <v>517</v>
      </c>
      <c r="C90" s="45">
        <v>1602202600</v>
      </c>
      <c r="D90" s="45">
        <v>8427</v>
      </c>
      <c r="E90" s="45">
        <v>535401412</v>
      </c>
      <c r="F90" s="45">
        <v>12642255</v>
      </c>
      <c r="G90" s="45">
        <v>537</v>
      </c>
      <c r="H90" s="45">
        <v>120</v>
      </c>
      <c r="I90" s="45">
        <v>45419632</v>
      </c>
      <c r="J90" s="45">
        <v>851443</v>
      </c>
      <c r="K90" s="45">
        <v>11215403</v>
      </c>
      <c r="L90" s="45">
        <v>82830800</v>
      </c>
      <c r="M90" s="45">
        <v>4989800</v>
      </c>
      <c r="N90" s="45">
        <v>8717617</v>
      </c>
      <c r="O90" s="45">
        <v>18663308</v>
      </c>
      <c r="P90" s="45">
        <v>23445555</v>
      </c>
      <c r="Q90" s="45">
        <v>744177225</v>
      </c>
      <c r="R90" s="45">
        <v>70934</v>
      </c>
      <c r="S90" s="45">
        <v>13633</v>
      </c>
      <c r="T90" s="45">
        <v>87787608</v>
      </c>
      <c r="U90" s="45">
        <v>84094655</v>
      </c>
      <c r="V90" s="45">
        <v>14287390</v>
      </c>
      <c r="W90" s="45">
        <v>8848238</v>
      </c>
      <c r="X90" s="45">
        <v>195102458</v>
      </c>
      <c r="Y90" s="45">
        <v>549074767</v>
      </c>
      <c r="Z90" s="14" t="s">
        <v>517</v>
      </c>
      <c r="AA90" t="b">
        <f t="shared" si="1"/>
        <v>1</v>
      </c>
    </row>
    <row r="91" spans="1:27" ht="12.75">
      <c r="A91" t="s">
        <v>494</v>
      </c>
      <c r="B91" s="48" t="s">
        <v>495</v>
      </c>
      <c r="C91" s="45">
        <v>4068263700</v>
      </c>
      <c r="D91" s="45">
        <v>18984</v>
      </c>
      <c r="E91" s="45">
        <v>1384415794</v>
      </c>
      <c r="F91" s="45">
        <v>50425063</v>
      </c>
      <c r="G91" s="45">
        <v>2020</v>
      </c>
      <c r="H91" s="45">
        <v>465</v>
      </c>
      <c r="I91" s="45">
        <v>64042321</v>
      </c>
      <c r="J91" s="45">
        <v>738946</v>
      </c>
      <c r="K91" s="45">
        <v>24780483</v>
      </c>
      <c r="L91" s="45">
        <v>211064500</v>
      </c>
      <c r="M91" s="45">
        <v>5575600</v>
      </c>
      <c r="N91" s="45">
        <v>8779710</v>
      </c>
      <c r="O91" s="45">
        <v>43161536</v>
      </c>
      <c r="P91" s="45">
        <v>31405870</v>
      </c>
      <c r="Q91" s="45">
        <v>1824389823</v>
      </c>
      <c r="R91" s="45">
        <v>50476</v>
      </c>
      <c r="S91" s="45">
        <v>406158</v>
      </c>
      <c r="T91" s="45">
        <v>216552067</v>
      </c>
      <c r="U91" s="45">
        <v>202388088</v>
      </c>
      <c r="V91" s="45">
        <v>33450176</v>
      </c>
      <c r="W91" s="45">
        <v>29752380</v>
      </c>
      <c r="X91" s="45">
        <v>482599345</v>
      </c>
      <c r="Y91" s="45">
        <v>1341790478</v>
      </c>
      <c r="Z91" s="14" t="s">
        <v>495</v>
      </c>
      <c r="AA91" t="b">
        <f t="shared" si="1"/>
        <v>1</v>
      </c>
    </row>
    <row r="92" spans="1:27" ht="12.75">
      <c r="A92" t="s">
        <v>266</v>
      </c>
      <c r="B92" s="48" t="s">
        <v>267</v>
      </c>
      <c r="C92" s="45">
        <v>6710851800</v>
      </c>
      <c r="D92" s="45">
        <v>24126</v>
      </c>
      <c r="E92" s="45">
        <v>2113745486</v>
      </c>
      <c r="F92" s="45">
        <v>233414780</v>
      </c>
      <c r="G92" s="45">
        <v>5401</v>
      </c>
      <c r="H92" s="45">
        <v>2025</v>
      </c>
      <c r="I92" s="45">
        <v>185769111</v>
      </c>
      <c r="J92" s="45">
        <v>2919007</v>
      </c>
      <c r="K92" s="45">
        <v>59633561</v>
      </c>
      <c r="L92" s="45">
        <v>350889900</v>
      </c>
      <c r="M92" s="45">
        <v>11017600</v>
      </c>
      <c r="N92" s="45">
        <v>9801894</v>
      </c>
      <c r="O92" s="45">
        <v>47535014</v>
      </c>
      <c r="P92" s="45">
        <v>68789529</v>
      </c>
      <c r="Q92" s="45">
        <v>3083515882</v>
      </c>
      <c r="R92" s="45">
        <v>829827</v>
      </c>
      <c r="S92" s="45">
        <v>329810</v>
      </c>
      <c r="T92" s="45">
        <v>361834057</v>
      </c>
      <c r="U92" s="45">
        <v>303659203</v>
      </c>
      <c r="V92" s="45">
        <v>85024662</v>
      </c>
      <c r="W92" s="45">
        <v>72541909</v>
      </c>
      <c r="X92" s="45">
        <v>824219468</v>
      </c>
      <c r="Y92" s="45">
        <v>2259296414</v>
      </c>
      <c r="Z92" s="14" t="s">
        <v>267</v>
      </c>
      <c r="AA92" t="b">
        <f t="shared" si="1"/>
        <v>1</v>
      </c>
    </row>
    <row r="93" spans="1:27" ht="12.75">
      <c r="A93" t="s">
        <v>252</v>
      </c>
      <c r="B93" s="48" t="s">
        <v>253</v>
      </c>
      <c r="C93" s="45">
        <v>7693446800</v>
      </c>
      <c r="D93" s="45">
        <v>37186</v>
      </c>
      <c r="E93" s="45">
        <v>2384765412</v>
      </c>
      <c r="F93" s="45">
        <v>102751094</v>
      </c>
      <c r="G93" s="45">
        <v>3610</v>
      </c>
      <c r="H93" s="45">
        <v>899</v>
      </c>
      <c r="I93" s="45">
        <v>200617135</v>
      </c>
      <c r="J93" s="45">
        <v>3057291</v>
      </c>
      <c r="K93" s="45">
        <v>69020942</v>
      </c>
      <c r="L93" s="45">
        <v>410585200</v>
      </c>
      <c r="M93" s="45">
        <v>17694400</v>
      </c>
      <c r="N93" s="45">
        <v>21730792</v>
      </c>
      <c r="O93" s="45">
        <v>61280613</v>
      </c>
      <c r="P93" s="45">
        <v>98177303</v>
      </c>
      <c r="Q93" s="45">
        <v>3369680182</v>
      </c>
      <c r="R93" s="45">
        <v>766877</v>
      </c>
      <c r="S93" s="45">
        <v>369835</v>
      </c>
      <c r="T93" s="45">
        <v>428150546</v>
      </c>
      <c r="U93" s="45">
        <v>368668332</v>
      </c>
      <c r="V93" s="45">
        <v>80280667</v>
      </c>
      <c r="W93" s="45">
        <v>74336735</v>
      </c>
      <c r="X93" s="45">
        <v>952572992</v>
      </c>
      <c r="Y93" s="45">
        <v>2417107190</v>
      </c>
      <c r="Z93" s="14" t="s">
        <v>253</v>
      </c>
      <c r="AA93" t="b">
        <f t="shared" si="1"/>
        <v>1</v>
      </c>
    </row>
    <row r="94" spans="1:27" ht="12.75">
      <c r="A94" t="s">
        <v>238</v>
      </c>
      <c r="B94" s="48" t="s">
        <v>239</v>
      </c>
      <c r="C94" s="45">
        <v>4554591100</v>
      </c>
      <c r="D94" s="45">
        <v>18434</v>
      </c>
      <c r="E94" s="45">
        <v>1371422865</v>
      </c>
      <c r="F94" s="45">
        <v>144372624</v>
      </c>
      <c r="G94" s="45">
        <v>3106</v>
      </c>
      <c r="H94" s="45">
        <v>1148</v>
      </c>
      <c r="I94" s="45">
        <v>194453422</v>
      </c>
      <c r="J94" s="45">
        <v>2784957</v>
      </c>
      <c r="K94" s="45">
        <v>47261868</v>
      </c>
      <c r="L94" s="45">
        <v>212043600</v>
      </c>
      <c r="M94" s="45">
        <v>9817400</v>
      </c>
      <c r="N94" s="45">
        <v>10365923</v>
      </c>
      <c r="O94" s="45">
        <v>35719697</v>
      </c>
      <c r="P94" s="45">
        <v>61600711</v>
      </c>
      <c r="Q94" s="45">
        <v>2089843067</v>
      </c>
      <c r="R94" s="45">
        <v>1081216</v>
      </c>
      <c r="S94" s="45">
        <v>545605</v>
      </c>
      <c r="T94" s="45">
        <v>221787874</v>
      </c>
      <c r="U94" s="45">
        <v>184219502</v>
      </c>
      <c r="V94" s="45">
        <v>60053799</v>
      </c>
      <c r="W94" s="45">
        <v>56375148</v>
      </c>
      <c r="X94" s="45">
        <v>524063144</v>
      </c>
      <c r="Y94" s="45">
        <v>1565779923</v>
      </c>
      <c r="Z94" s="14" t="s">
        <v>239</v>
      </c>
      <c r="AA94" t="b">
        <f t="shared" si="1"/>
        <v>1</v>
      </c>
    </row>
    <row r="95" spans="1:27" ht="12.75">
      <c r="A95" t="s">
        <v>152</v>
      </c>
      <c r="B95" s="48" t="s">
        <v>153</v>
      </c>
      <c r="C95" s="45">
        <v>825935000</v>
      </c>
      <c r="D95" s="45">
        <v>4407</v>
      </c>
      <c r="E95" s="45">
        <v>267017174</v>
      </c>
      <c r="F95" s="45">
        <v>5796056</v>
      </c>
      <c r="G95" s="45">
        <v>278</v>
      </c>
      <c r="H95" s="45">
        <v>41</v>
      </c>
      <c r="I95" s="45">
        <v>16489990</v>
      </c>
      <c r="J95" s="45">
        <v>216532</v>
      </c>
      <c r="K95" s="45">
        <v>5376664</v>
      </c>
      <c r="L95" s="45">
        <v>43505100</v>
      </c>
      <c r="M95" s="45">
        <v>2314300</v>
      </c>
      <c r="N95" s="45">
        <v>3207984</v>
      </c>
      <c r="O95" s="45">
        <v>8478895</v>
      </c>
      <c r="P95" s="45">
        <v>14851677</v>
      </c>
      <c r="Q95" s="45">
        <v>367254372</v>
      </c>
      <c r="R95" s="45">
        <v>2045</v>
      </c>
      <c r="S95" s="45">
        <v>28338</v>
      </c>
      <c r="T95" s="45">
        <v>45802940</v>
      </c>
      <c r="U95" s="45">
        <v>41985651</v>
      </c>
      <c r="V95" s="45">
        <v>7982546</v>
      </c>
      <c r="W95" s="45">
        <v>7079954</v>
      </c>
      <c r="X95" s="45">
        <v>102881474</v>
      </c>
      <c r="Y95" s="45">
        <v>264372898</v>
      </c>
      <c r="Z95" s="14" t="s">
        <v>153</v>
      </c>
      <c r="AA95" t="b">
        <f t="shared" si="1"/>
        <v>1</v>
      </c>
    </row>
    <row r="96" spans="1:27" ht="12.75">
      <c r="A96" t="s">
        <v>212</v>
      </c>
      <c r="B96" s="48" t="s">
        <v>213</v>
      </c>
      <c r="C96" s="45">
        <v>2254252000</v>
      </c>
      <c r="D96" s="45">
        <v>11003</v>
      </c>
      <c r="E96" s="45">
        <v>679983467</v>
      </c>
      <c r="F96" s="45">
        <v>28584491</v>
      </c>
      <c r="G96" s="45">
        <v>1055</v>
      </c>
      <c r="H96" s="45">
        <v>255</v>
      </c>
      <c r="I96" s="45">
        <v>70402482</v>
      </c>
      <c r="J96" s="45">
        <v>1773347</v>
      </c>
      <c r="K96" s="45">
        <v>25087695</v>
      </c>
      <c r="L96" s="45">
        <v>121343900</v>
      </c>
      <c r="M96" s="45">
        <v>8916200</v>
      </c>
      <c r="N96" s="45">
        <v>9822660</v>
      </c>
      <c r="O96" s="45">
        <v>21699861</v>
      </c>
      <c r="P96" s="45">
        <v>38460293</v>
      </c>
      <c r="Q96" s="45">
        <v>1006074396</v>
      </c>
      <c r="R96" s="45">
        <v>392818</v>
      </c>
      <c r="S96" s="45">
        <v>63291</v>
      </c>
      <c r="T96" s="45">
        <v>130220775</v>
      </c>
      <c r="U96" s="45">
        <v>109841086</v>
      </c>
      <c r="V96" s="45">
        <v>29745762</v>
      </c>
      <c r="W96" s="45">
        <v>17322125</v>
      </c>
      <c r="X96" s="45">
        <v>287585857</v>
      </c>
      <c r="Y96" s="45">
        <v>718488539</v>
      </c>
      <c r="Z96" s="14" t="s">
        <v>213</v>
      </c>
      <c r="AA96" t="b">
        <f t="shared" si="1"/>
        <v>1</v>
      </c>
    </row>
    <row r="97" spans="1:27" ht="12.75">
      <c r="A97" t="s">
        <v>214</v>
      </c>
      <c r="B97" s="48" t="s">
        <v>215</v>
      </c>
      <c r="C97" s="45">
        <v>2486733100</v>
      </c>
      <c r="D97" s="45">
        <v>11057</v>
      </c>
      <c r="E97" s="45">
        <v>770110055</v>
      </c>
      <c r="F97" s="45">
        <v>43632344</v>
      </c>
      <c r="G97" s="45">
        <v>1399</v>
      </c>
      <c r="H97" s="45">
        <v>414</v>
      </c>
      <c r="I97" s="45">
        <v>63086927</v>
      </c>
      <c r="J97" s="45">
        <v>1458949</v>
      </c>
      <c r="K97" s="45">
        <v>28732401</v>
      </c>
      <c r="L97" s="45">
        <v>132678100</v>
      </c>
      <c r="M97" s="45">
        <v>6890800</v>
      </c>
      <c r="N97" s="45">
        <v>8242360</v>
      </c>
      <c r="O97" s="45">
        <v>21590926</v>
      </c>
      <c r="P97" s="45">
        <v>40274520</v>
      </c>
      <c r="Q97" s="45">
        <v>1116697382</v>
      </c>
      <c r="R97" s="45">
        <v>486626</v>
      </c>
      <c r="S97" s="45">
        <v>112514</v>
      </c>
      <c r="T97" s="45">
        <v>139538158</v>
      </c>
      <c r="U97" s="45">
        <v>118871798</v>
      </c>
      <c r="V97" s="45">
        <v>36245282</v>
      </c>
      <c r="W97" s="45">
        <v>21319741</v>
      </c>
      <c r="X97" s="45">
        <v>316574119</v>
      </c>
      <c r="Y97" s="45">
        <v>800123263</v>
      </c>
      <c r="Z97" s="14" t="s">
        <v>215</v>
      </c>
      <c r="AA97" t="b">
        <f t="shared" si="1"/>
        <v>1</v>
      </c>
    </row>
    <row r="98" spans="1:27" ht="12.75">
      <c r="A98" t="s">
        <v>554</v>
      </c>
      <c r="B98" s="48" t="s">
        <v>555</v>
      </c>
      <c r="C98" s="45">
        <v>848092600</v>
      </c>
      <c r="D98" s="45">
        <v>4203</v>
      </c>
      <c r="E98" s="45">
        <v>276728568</v>
      </c>
      <c r="F98" s="45">
        <v>8801066</v>
      </c>
      <c r="G98" s="45">
        <v>446</v>
      </c>
      <c r="H98" s="45">
        <v>78</v>
      </c>
      <c r="I98" s="45">
        <v>8605851</v>
      </c>
      <c r="J98" s="45">
        <v>129927</v>
      </c>
      <c r="K98" s="45">
        <v>2897141</v>
      </c>
      <c r="L98" s="45">
        <v>44128000</v>
      </c>
      <c r="M98" s="45">
        <v>1639500</v>
      </c>
      <c r="N98" s="45">
        <v>4229568</v>
      </c>
      <c r="O98" s="45">
        <v>8612422</v>
      </c>
      <c r="P98" s="45">
        <v>6465472</v>
      </c>
      <c r="Q98" s="45">
        <v>362237515</v>
      </c>
      <c r="R98" s="45">
        <v>0</v>
      </c>
      <c r="S98" s="45">
        <v>0</v>
      </c>
      <c r="T98" s="45">
        <v>45746813</v>
      </c>
      <c r="U98" s="45">
        <v>41324850</v>
      </c>
      <c r="V98" s="45">
        <v>6750384</v>
      </c>
      <c r="W98" s="45">
        <v>4224137</v>
      </c>
      <c r="X98" s="45">
        <v>98046184</v>
      </c>
      <c r="Y98" s="45">
        <v>264191331</v>
      </c>
      <c r="Z98" s="14" t="s">
        <v>555</v>
      </c>
      <c r="AA98" t="b">
        <f t="shared" si="1"/>
        <v>1</v>
      </c>
    </row>
    <row r="99" spans="1:27" ht="12.75">
      <c r="A99" t="s">
        <v>8</v>
      </c>
      <c r="B99" s="48" t="s">
        <v>9</v>
      </c>
      <c r="C99" s="45">
        <v>12893947400</v>
      </c>
      <c r="D99" s="45">
        <v>47564</v>
      </c>
      <c r="E99" s="45">
        <v>3961932429</v>
      </c>
      <c r="F99" s="45">
        <v>412977055</v>
      </c>
      <c r="G99" s="45">
        <v>10433</v>
      </c>
      <c r="H99" s="45">
        <v>3817</v>
      </c>
      <c r="I99" s="45">
        <v>343425673</v>
      </c>
      <c r="J99" s="45">
        <v>3351037</v>
      </c>
      <c r="K99" s="45">
        <v>73916089</v>
      </c>
      <c r="L99" s="45">
        <v>647128200</v>
      </c>
      <c r="M99" s="45">
        <v>18460200</v>
      </c>
      <c r="N99" s="45">
        <v>14108680</v>
      </c>
      <c r="O99" s="45">
        <v>59903391</v>
      </c>
      <c r="P99" s="45">
        <v>115098310</v>
      </c>
      <c r="Q99" s="45">
        <v>5650301064</v>
      </c>
      <c r="R99" s="45">
        <v>453620</v>
      </c>
      <c r="S99" s="45">
        <v>169257</v>
      </c>
      <c r="T99" s="45">
        <v>665396211</v>
      </c>
      <c r="U99" s="45">
        <v>549131350</v>
      </c>
      <c r="V99" s="45">
        <v>142337971</v>
      </c>
      <c r="W99" s="45">
        <v>100007229</v>
      </c>
      <c r="X99" s="45">
        <v>1457495638</v>
      </c>
      <c r="Y99" s="45">
        <v>4192805426</v>
      </c>
      <c r="Z99" s="14" t="s">
        <v>9</v>
      </c>
      <c r="AA99" t="b">
        <f t="shared" si="1"/>
        <v>1</v>
      </c>
    </row>
    <row r="100" spans="1:27" ht="12.75">
      <c r="A100" t="s">
        <v>122</v>
      </c>
      <c r="B100" s="48" t="s">
        <v>123</v>
      </c>
      <c r="C100" s="45">
        <v>21708955000</v>
      </c>
      <c r="D100" s="45">
        <v>95285</v>
      </c>
      <c r="E100" s="45">
        <v>6979232190</v>
      </c>
      <c r="F100" s="45">
        <v>415058288</v>
      </c>
      <c r="G100" s="45">
        <v>12118</v>
      </c>
      <c r="H100" s="45">
        <v>3664</v>
      </c>
      <c r="I100" s="45">
        <v>662508795</v>
      </c>
      <c r="J100" s="45">
        <v>5147972</v>
      </c>
      <c r="K100" s="45">
        <v>154979268</v>
      </c>
      <c r="L100" s="45">
        <v>1194469000</v>
      </c>
      <c r="M100" s="45">
        <v>26406200</v>
      </c>
      <c r="N100" s="45">
        <v>54432027</v>
      </c>
      <c r="O100" s="45">
        <v>177870240</v>
      </c>
      <c r="P100" s="45">
        <v>171227663</v>
      </c>
      <c r="Q100" s="45">
        <v>9841331643</v>
      </c>
      <c r="R100" s="45">
        <v>2178502</v>
      </c>
      <c r="S100" s="45">
        <v>186667</v>
      </c>
      <c r="T100" s="45">
        <v>1220433974</v>
      </c>
      <c r="U100" s="45">
        <v>1089673874</v>
      </c>
      <c r="V100" s="45">
        <v>215267370</v>
      </c>
      <c r="W100" s="45">
        <v>195591928</v>
      </c>
      <c r="X100" s="45">
        <v>2723332315</v>
      </c>
      <c r="Y100" s="45">
        <v>7117999328</v>
      </c>
      <c r="Z100" s="14" t="s">
        <v>123</v>
      </c>
      <c r="AA100" t="b">
        <f t="shared" si="1"/>
        <v>1</v>
      </c>
    </row>
    <row r="101" spans="1:27" ht="12.75">
      <c r="A101" t="s">
        <v>558</v>
      </c>
      <c r="B101" s="48" t="s">
        <v>559</v>
      </c>
      <c r="C101" s="45">
        <v>2787382200</v>
      </c>
      <c r="D101" s="45">
        <v>13416</v>
      </c>
      <c r="E101" s="45">
        <v>912290212</v>
      </c>
      <c r="F101" s="45">
        <v>29759834</v>
      </c>
      <c r="G101" s="45">
        <v>1212</v>
      </c>
      <c r="H101" s="45">
        <v>227</v>
      </c>
      <c r="I101" s="45">
        <v>32821990</v>
      </c>
      <c r="J101" s="45">
        <v>535544</v>
      </c>
      <c r="K101" s="45">
        <v>13537088</v>
      </c>
      <c r="L101" s="45">
        <v>143756700</v>
      </c>
      <c r="M101" s="45">
        <v>4944500</v>
      </c>
      <c r="N101" s="45">
        <v>7527210</v>
      </c>
      <c r="O101" s="45">
        <v>20556269</v>
      </c>
      <c r="P101" s="45">
        <v>26509230</v>
      </c>
      <c r="Q101" s="45">
        <v>1192238577</v>
      </c>
      <c r="R101" s="45">
        <v>5031</v>
      </c>
      <c r="S101" s="45">
        <v>60000</v>
      </c>
      <c r="T101" s="45">
        <v>148664426</v>
      </c>
      <c r="U101" s="45">
        <v>130945873</v>
      </c>
      <c r="V101" s="45">
        <v>20969697</v>
      </c>
      <c r="W101" s="45">
        <v>14388461</v>
      </c>
      <c r="X101" s="45">
        <v>315033488</v>
      </c>
      <c r="Y101" s="45">
        <v>877205089</v>
      </c>
      <c r="Z101" s="14" t="s">
        <v>559</v>
      </c>
      <c r="AA101" t="b">
        <f t="shared" si="1"/>
        <v>1</v>
      </c>
    </row>
    <row r="102" spans="1:27" ht="12.75">
      <c r="A102" t="s">
        <v>164</v>
      </c>
      <c r="B102" s="48" t="s">
        <v>165</v>
      </c>
      <c r="C102" s="45">
        <v>10565385200</v>
      </c>
      <c r="D102" s="45">
        <v>47794</v>
      </c>
      <c r="E102" s="45">
        <v>3425827262</v>
      </c>
      <c r="F102" s="45">
        <v>185682011</v>
      </c>
      <c r="G102" s="45">
        <v>5785</v>
      </c>
      <c r="H102" s="45">
        <v>1677</v>
      </c>
      <c r="I102" s="45">
        <v>307811613</v>
      </c>
      <c r="J102" s="45">
        <v>4161202</v>
      </c>
      <c r="K102" s="45">
        <v>79662053</v>
      </c>
      <c r="L102" s="45">
        <v>579792900</v>
      </c>
      <c r="M102" s="45">
        <v>15929400</v>
      </c>
      <c r="N102" s="45">
        <v>25837635</v>
      </c>
      <c r="O102" s="45">
        <v>91045902</v>
      </c>
      <c r="P102" s="45">
        <v>101891842</v>
      </c>
      <c r="Q102" s="45">
        <v>4817641820</v>
      </c>
      <c r="R102" s="45">
        <v>1041817</v>
      </c>
      <c r="S102" s="45">
        <v>3272769</v>
      </c>
      <c r="T102" s="45">
        <v>595435742</v>
      </c>
      <c r="U102" s="45">
        <v>535762975</v>
      </c>
      <c r="V102" s="45">
        <v>108908570</v>
      </c>
      <c r="W102" s="45">
        <v>93815996</v>
      </c>
      <c r="X102" s="45">
        <v>1338237869</v>
      </c>
      <c r="Y102" s="45">
        <v>3479403951</v>
      </c>
      <c r="Z102" s="14" t="s">
        <v>165</v>
      </c>
      <c r="AA102" t="b">
        <f t="shared" si="1"/>
        <v>1</v>
      </c>
    </row>
    <row r="103" spans="1:27" ht="12.75">
      <c r="A103" t="s">
        <v>300</v>
      </c>
      <c r="B103" s="48" t="s">
        <v>301</v>
      </c>
      <c r="C103" s="45">
        <v>1132459700</v>
      </c>
      <c r="D103" s="45">
        <v>5339</v>
      </c>
      <c r="E103" s="45">
        <v>361770752</v>
      </c>
      <c r="F103" s="45">
        <v>12417018</v>
      </c>
      <c r="G103" s="45">
        <v>526</v>
      </c>
      <c r="H103" s="45">
        <v>121</v>
      </c>
      <c r="I103" s="45">
        <v>18545049</v>
      </c>
      <c r="J103" s="45">
        <v>300717</v>
      </c>
      <c r="K103" s="45">
        <v>8880939</v>
      </c>
      <c r="L103" s="45">
        <v>57830600</v>
      </c>
      <c r="M103" s="45">
        <v>2399900</v>
      </c>
      <c r="N103" s="45">
        <v>4070702</v>
      </c>
      <c r="O103" s="45">
        <v>11472584</v>
      </c>
      <c r="P103" s="45">
        <v>11905871</v>
      </c>
      <c r="Q103" s="45">
        <v>489594132</v>
      </c>
      <c r="R103" s="45">
        <v>70496</v>
      </c>
      <c r="S103" s="45">
        <v>24620</v>
      </c>
      <c r="T103" s="45">
        <v>60210817</v>
      </c>
      <c r="U103" s="45">
        <v>53561436</v>
      </c>
      <c r="V103" s="45">
        <v>10082509</v>
      </c>
      <c r="W103" s="45">
        <v>9293736</v>
      </c>
      <c r="X103" s="45">
        <v>133243614</v>
      </c>
      <c r="Y103" s="45">
        <v>356350518</v>
      </c>
      <c r="Z103" s="14" t="s">
        <v>301</v>
      </c>
      <c r="AA103" t="b">
        <f t="shared" si="1"/>
        <v>1</v>
      </c>
    </row>
    <row r="104" spans="1:27" ht="12.75">
      <c r="A104" t="s">
        <v>184</v>
      </c>
      <c r="B104" s="48" t="s">
        <v>185</v>
      </c>
      <c r="C104" s="45">
        <v>5175154400</v>
      </c>
      <c r="D104" s="45">
        <v>23857</v>
      </c>
      <c r="E104" s="45">
        <v>1687044051</v>
      </c>
      <c r="F104" s="45">
        <v>79469007</v>
      </c>
      <c r="G104" s="45">
        <v>2692</v>
      </c>
      <c r="H104" s="45">
        <v>714</v>
      </c>
      <c r="I104" s="45">
        <v>108573974</v>
      </c>
      <c r="J104" s="45">
        <v>3013207</v>
      </c>
      <c r="K104" s="45">
        <v>45945715</v>
      </c>
      <c r="L104" s="45">
        <v>270293800</v>
      </c>
      <c r="M104" s="45">
        <v>7227200</v>
      </c>
      <c r="N104" s="45">
        <v>14348327</v>
      </c>
      <c r="O104" s="45">
        <v>41618741</v>
      </c>
      <c r="P104" s="45">
        <v>45493359</v>
      </c>
      <c r="Q104" s="45">
        <v>2303027381</v>
      </c>
      <c r="R104" s="45">
        <v>465429</v>
      </c>
      <c r="S104" s="45">
        <v>164502</v>
      </c>
      <c r="T104" s="45">
        <v>277447983</v>
      </c>
      <c r="U104" s="45">
        <v>247357240</v>
      </c>
      <c r="V104" s="45">
        <v>49328665</v>
      </c>
      <c r="W104" s="45">
        <v>48302722</v>
      </c>
      <c r="X104" s="45">
        <v>623066541</v>
      </c>
      <c r="Y104" s="45">
        <v>1679960840</v>
      </c>
      <c r="Z104" s="14" t="s">
        <v>185</v>
      </c>
      <c r="AA104" t="b">
        <f t="shared" si="1"/>
        <v>1</v>
      </c>
    </row>
    <row r="105" spans="1:27" ht="12.75">
      <c r="A105" t="s">
        <v>414</v>
      </c>
      <c r="B105" s="48" t="s">
        <v>415</v>
      </c>
      <c r="C105" s="45">
        <v>5166762000</v>
      </c>
      <c r="D105" s="45">
        <v>23095</v>
      </c>
      <c r="E105" s="45">
        <v>1658484430</v>
      </c>
      <c r="F105" s="45">
        <v>91996088</v>
      </c>
      <c r="G105" s="45">
        <v>2595</v>
      </c>
      <c r="H105" s="45">
        <v>819</v>
      </c>
      <c r="I105" s="45">
        <v>72416388</v>
      </c>
      <c r="J105" s="45">
        <v>1640523</v>
      </c>
      <c r="K105" s="45">
        <v>34379332</v>
      </c>
      <c r="L105" s="45">
        <v>261506100</v>
      </c>
      <c r="M105" s="45">
        <v>5182400</v>
      </c>
      <c r="N105" s="45">
        <v>13391540</v>
      </c>
      <c r="O105" s="45">
        <v>32758848</v>
      </c>
      <c r="P105" s="45">
        <v>29777278</v>
      </c>
      <c r="Q105" s="45">
        <v>2201532927</v>
      </c>
      <c r="R105" s="45">
        <v>176479</v>
      </c>
      <c r="S105" s="45">
        <v>47227</v>
      </c>
      <c r="T105" s="45">
        <v>266608633</v>
      </c>
      <c r="U105" s="45">
        <v>232034509</v>
      </c>
      <c r="V105" s="45">
        <v>47271926</v>
      </c>
      <c r="W105" s="45">
        <v>34684436</v>
      </c>
      <c r="X105" s="45">
        <v>580823210</v>
      </c>
      <c r="Y105" s="45">
        <v>1620709717</v>
      </c>
      <c r="Z105" s="14" t="s">
        <v>415</v>
      </c>
      <c r="AA105" t="b">
        <f t="shared" si="1"/>
        <v>1</v>
      </c>
    </row>
    <row r="106" spans="1:27" ht="12.75">
      <c r="A106" t="s">
        <v>180</v>
      </c>
      <c r="B106" s="48" t="s">
        <v>181</v>
      </c>
      <c r="C106" s="45">
        <v>10597324800</v>
      </c>
      <c r="D106" s="45">
        <v>46790</v>
      </c>
      <c r="E106" s="45">
        <v>3380258609</v>
      </c>
      <c r="F106" s="45">
        <v>193538989</v>
      </c>
      <c r="G106" s="45">
        <v>6327</v>
      </c>
      <c r="H106" s="45">
        <v>1818</v>
      </c>
      <c r="I106" s="45">
        <v>209125263</v>
      </c>
      <c r="J106" s="45">
        <v>3659734</v>
      </c>
      <c r="K106" s="45">
        <v>89519467</v>
      </c>
      <c r="L106" s="45">
        <v>566114900</v>
      </c>
      <c r="M106" s="45">
        <v>15857600</v>
      </c>
      <c r="N106" s="45">
        <v>33922506</v>
      </c>
      <c r="O106" s="45">
        <v>84465037</v>
      </c>
      <c r="P106" s="45">
        <v>97974274</v>
      </c>
      <c r="Q106" s="45">
        <v>4674436379</v>
      </c>
      <c r="R106" s="45">
        <v>1247511</v>
      </c>
      <c r="S106" s="45">
        <v>1239846</v>
      </c>
      <c r="T106" s="45">
        <v>581784613</v>
      </c>
      <c r="U106" s="45">
        <v>506235738</v>
      </c>
      <c r="V106" s="45">
        <v>116850311</v>
      </c>
      <c r="W106" s="45">
        <v>87141980</v>
      </c>
      <c r="X106" s="45">
        <v>1294499999</v>
      </c>
      <c r="Y106" s="45">
        <v>3379936380</v>
      </c>
      <c r="Z106" s="14" t="s">
        <v>181</v>
      </c>
      <c r="AA106" t="b">
        <f t="shared" si="1"/>
        <v>1</v>
      </c>
    </row>
    <row r="107" spans="1:27" ht="12.75">
      <c r="A107" t="s">
        <v>384</v>
      </c>
      <c r="B107" s="48" t="s">
        <v>385</v>
      </c>
      <c r="C107" s="45">
        <v>14700219900</v>
      </c>
      <c r="D107" s="45">
        <v>64042</v>
      </c>
      <c r="E107" s="45">
        <v>4777079291</v>
      </c>
      <c r="F107" s="45">
        <v>275668605</v>
      </c>
      <c r="G107" s="45">
        <v>8956</v>
      </c>
      <c r="H107" s="45">
        <v>2574</v>
      </c>
      <c r="I107" s="45">
        <v>362709434</v>
      </c>
      <c r="J107" s="45">
        <v>3213673</v>
      </c>
      <c r="K107" s="45">
        <v>97593908</v>
      </c>
      <c r="L107" s="45">
        <v>797301500</v>
      </c>
      <c r="M107" s="45">
        <v>17397300</v>
      </c>
      <c r="N107" s="45">
        <v>32225142</v>
      </c>
      <c r="O107" s="45">
        <v>112758682</v>
      </c>
      <c r="P107" s="45">
        <v>105690932</v>
      </c>
      <c r="Q107" s="45">
        <v>6581638467</v>
      </c>
      <c r="R107" s="45">
        <v>1116251</v>
      </c>
      <c r="S107" s="45">
        <v>341304</v>
      </c>
      <c r="T107" s="45">
        <v>814400955</v>
      </c>
      <c r="U107" s="45">
        <v>722596528</v>
      </c>
      <c r="V107" s="45">
        <v>144921429</v>
      </c>
      <c r="W107" s="45">
        <v>127374808</v>
      </c>
      <c r="X107" s="45">
        <v>1810751275</v>
      </c>
      <c r="Y107" s="45">
        <v>4770887192</v>
      </c>
      <c r="Z107" s="14" t="s">
        <v>385</v>
      </c>
      <c r="AA107" t="b">
        <f t="shared" si="1"/>
        <v>1</v>
      </c>
    </row>
    <row r="108" spans="1:27" ht="12.75">
      <c r="A108" t="s">
        <v>76</v>
      </c>
      <c r="B108" s="48" t="s">
        <v>77</v>
      </c>
      <c r="C108" s="45">
        <v>5071806400</v>
      </c>
      <c r="D108" s="45">
        <v>24133</v>
      </c>
      <c r="E108" s="45">
        <v>1640605355</v>
      </c>
      <c r="F108" s="45">
        <v>63579721</v>
      </c>
      <c r="G108" s="45">
        <v>2306</v>
      </c>
      <c r="H108" s="45">
        <v>560</v>
      </c>
      <c r="I108" s="45">
        <v>162948099</v>
      </c>
      <c r="J108" s="45">
        <v>1325729</v>
      </c>
      <c r="K108" s="45">
        <v>41245833</v>
      </c>
      <c r="L108" s="45">
        <v>271015100</v>
      </c>
      <c r="M108" s="45">
        <v>9180200</v>
      </c>
      <c r="N108" s="45">
        <v>14993929</v>
      </c>
      <c r="O108" s="45">
        <v>36883305</v>
      </c>
      <c r="P108" s="45">
        <v>47184692</v>
      </c>
      <c r="Q108" s="45">
        <v>2288961963</v>
      </c>
      <c r="R108" s="45">
        <v>701727</v>
      </c>
      <c r="S108" s="45">
        <v>121212</v>
      </c>
      <c r="T108" s="45">
        <v>280104031</v>
      </c>
      <c r="U108" s="45">
        <v>248250736</v>
      </c>
      <c r="V108" s="45">
        <v>51436420</v>
      </c>
      <c r="W108" s="45">
        <v>37691003</v>
      </c>
      <c r="X108" s="45">
        <v>618305129</v>
      </c>
      <c r="Y108" s="45">
        <v>1670656834</v>
      </c>
      <c r="Z108" s="14" t="s">
        <v>77</v>
      </c>
      <c r="AA108" t="b">
        <f t="shared" si="1"/>
        <v>1</v>
      </c>
    </row>
    <row r="109" spans="1:27" ht="12.75">
      <c r="A109" t="s">
        <v>364</v>
      </c>
      <c r="B109" s="48" t="s">
        <v>365</v>
      </c>
      <c r="C109" s="45">
        <v>1830225400</v>
      </c>
      <c r="D109" s="45">
        <v>8578</v>
      </c>
      <c r="E109" s="45">
        <v>606696368</v>
      </c>
      <c r="F109" s="45">
        <v>20498006</v>
      </c>
      <c r="G109" s="45">
        <v>861</v>
      </c>
      <c r="H109" s="45">
        <v>191</v>
      </c>
      <c r="I109" s="45">
        <v>37071863</v>
      </c>
      <c r="J109" s="45">
        <v>487844</v>
      </c>
      <c r="K109" s="45">
        <v>17346900</v>
      </c>
      <c r="L109" s="45">
        <v>100441400</v>
      </c>
      <c r="M109" s="45">
        <v>3043300</v>
      </c>
      <c r="N109" s="45">
        <v>6943895</v>
      </c>
      <c r="O109" s="45">
        <v>16192171</v>
      </c>
      <c r="P109" s="45">
        <v>15955524</v>
      </c>
      <c r="Q109" s="45">
        <v>824677271</v>
      </c>
      <c r="R109" s="45">
        <v>130092</v>
      </c>
      <c r="S109" s="45">
        <v>49478</v>
      </c>
      <c r="T109" s="45">
        <v>103456394</v>
      </c>
      <c r="U109" s="45">
        <v>93655273</v>
      </c>
      <c r="V109" s="45">
        <v>20255101</v>
      </c>
      <c r="W109" s="45">
        <v>15037865</v>
      </c>
      <c r="X109" s="45">
        <v>232584203</v>
      </c>
      <c r="Y109" s="45">
        <v>592093068</v>
      </c>
      <c r="Z109" s="14" t="s">
        <v>365</v>
      </c>
      <c r="AA109" t="b">
        <f t="shared" si="1"/>
        <v>1</v>
      </c>
    </row>
    <row r="110" spans="1:27" ht="12.75">
      <c r="A110" t="s">
        <v>88</v>
      </c>
      <c r="B110" s="48" t="s">
        <v>89</v>
      </c>
      <c r="C110" s="45">
        <v>1522840000</v>
      </c>
      <c r="D110" s="45">
        <v>7466</v>
      </c>
      <c r="E110" s="45">
        <v>472017806</v>
      </c>
      <c r="F110" s="45">
        <v>17711779</v>
      </c>
      <c r="G110" s="45">
        <v>688</v>
      </c>
      <c r="H110" s="45">
        <v>137</v>
      </c>
      <c r="I110" s="45">
        <v>31915301</v>
      </c>
      <c r="J110" s="45">
        <v>1001087</v>
      </c>
      <c r="K110" s="45">
        <v>15272575</v>
      </c>
      <c r="L110" s="45">
        <v>80216200</v>
      </c>
      <c r="M110" s="45">
        <v>4785500</v>
      </c>
      <c r="N110" s="45">
        <v>6472322</v>
      </c>
      <c r="O110" s="45">
        <v>17015789</v>
      </c>
      <c r="P110" s="45">
        <v>30996886</v>
      </c>
      <c r="Q110" s="45">
        <v>677405245</v>
      </c>
      <c r="R110" s="45">
        <v>148411</v>
      </c>
      <c r="S110" s="45">
        <v>55584</v>
      </c>
      <c r="T110" s="45">
        <v>84973999</v>
      </c>
      <c r="U110" s="45">
        <v>74886955</v>
      </c>
      <c r="V110" s="45">
        <v>15948285</v>
      </c>
      <c r="W110" s="45">
        <v>13368869</v>
      </c>
      <c r="X110" s="45">
        <v>189382103</v>
      </c>
      <c r="Y110" s="45">
        <v>488023142</v>
      </c>
      <c r="Z110" s="14" t="s">
        <v>89</v>
      </c>
      <c r="AA110" t="b">
        <f t="shared" si="1"/>
        <v>1</v>
      </c>
    </row>
    <row r="111" spans="1:27" ht="12.75">
      <c r="A111" t="s">
        <v>576</v>
      </c>
      <c r="B111" s="48" t="s">
        <v>577</v>
      </c>
      <c r="C111" s="45">
        <v>4573970300</v>
      </c>
      <c r="D111" s="45">
        <v>18130</v>
      </c>
      <c r="E111" s="45">
        <v>1519913176</v>
      </c>
      <c r="F111" s="45">
        <v>85725059</v>
      </c>
      <c r="G111" s="45">
        <v>3899</v>
      </c>
      <c r="H111" s="45">
        <v>716</v>
      </c>
      <c r="I111" s="45">
        <v>69751286</v>
      </c>
      <c r="J111" s="45">
        <v>751827</v>
      </c>
      <c r="K111" s="45">
        <v>22433376</v>
      </c>
      <c r="L111" s="45">
        <v>249972300</v>
      </c>
      <c r="M111" s="45">
        <v>3861800</v>
      </c>
      <c r="N111" s="45">
        <v>10439166</v>
      </c>
      <c r="O111" s="45">
        <v>35564103</v>
      </c>
      <c r="P111" s="45">
        <v>20448051</v>
      </c>
      <c r="Q111" s="45">
        <v>2018860144</v>
      </c>
      <c r="R111" s="45">
        <v>80233</v>
      </c>
      <c r="S111" s="45">
        <v>7199</v>
      </c>
      <c r="T111" s="45">
        <v>253783530</v>
      </c>
      <c r="U111" s="45">
        <v>224205849</v>
      </c>
      <c r="V111" s="45">
        <v>33429150</v>
      </c>
      <c r="W111" s="45">
        <v>12939245</v>
      </c>
      <c r="X111" s="45">
        <v>524445206</v>
      </c>
      <c r="Y111" s="45">
        <v>1494414938</v>
      </c>
      <c r="Z111" s="14" t="s">
        <v>577</v>
      </c>
      <c r="AA111" t="b">
        <f t="shared" si="1"/>
        <v>1</v>
      </c>
    </row>
    <row r="112" spans="1:27" ht="12.75">
      <c r="A112" t="s">
        <v>224</v>
      </c>
      <c r="B112" s="48" t="s">
        <v>225</v>
      </c>
      <c r="C112" s="45">
        <v>2440112200</v>
      </c>
      <c r="D112" s="45">
        <v>12052</v>
      </c>
      <c r="E112" s="45">
        <v>741725923</v>
      </c>
      <c r="F112" s="45">
        <v>25434730</v>
      </c>
      <c r="G112" s="45">
        <v>1141</v>
      </c>
      <c r="H112" s="45">
        <v>213</v>
      </c>
      <c r="I112" s="45">
        <v>51316432</v>
      </c>
      <c r="J112" s="45">
        <v>958347</v>
      </c>
      <c r="K112" s="45">
        <v>22694834</v>
      </c>
      <c r="L112" s="45">
        <v>130703200</v>
      </c>
      <c r="M112" s="45">
        <v>5687400</v>
      </c>
      <c r="N112" s="45">
        <v>6074839</v>
      </c>
      <c r="O112" s="45">
        <v>22382801</v>
      </c>
      <c r="P112" s="45">
        <v>28836595</v>
      </c>
      <c r="Q112" s="45">
        <v>1035815101</v>
      </c>
      <c r="R112" s="45">
        <v>276979</v>
      </c>
      <c r="S112" s="45">
        <v>102064</v>
      </c>
      <c r="T112" s="45">
        <v>136335364</v>
      </c>
      <c r="U112" s="45">
        <v>114223234</v>
      </c>
      <c r="V112" s="45">
        <v>30759760</v>
      </c>
      <c r="W112" s="45">
        <v>16573221</v>
      </c>
      <c r="X112" s="45">
        <v>298270622</v>
      </c>
      <c r="Y112" s="45">
        <v>737544479</v>
      </c>
      <c r="Z112" s="14" t="s">
        <v>225</v>
      </c>
      <c r="AA112" t="b">
        <f t="shared" si="1"/>
        <v>1</v>
      </c>
    </row>
    <row r="113" spans="1:27" ht="12.75">
      <c r="A113" t="s">
        <v>56</v>
      </c>
      <c r="B113" s="48" t="s">
        <v>57</v>
      </c>
      <c r="C113" s="45">
        <v>2890250700</v>
      </c>
      <c r="D113" s="45">
        <v>9924</v>
      </c>
      <c r="E113" s="45">
        <v>918222547</v>
      </c>
      <c r="F113" s="45">
        <v>107409807</v>
      </c>
      <c r="G113" s="45">
        <v>2511</v>
      </c>
      <c r="H113" s="45">
        <v>961</v>
      </c>
      <c r="I113" s="45">
        <v>73212731</v>
      </c>
      <c r="J113" s="45">
        <v>1240236</v>
      </c>
      <c r="K113" s="45">
        <v>22437072</v>
      </c>
      <c r="L113" s="45">
        <v>154228200</v>
      </c>
      <c r="M113" s="45">
        <v>5768700</v>
      </c>
      <c r="N113" s="45">
        <v>7191724</v>
      </c>
      <c r="O113" s="45">
        <v>22053460</v>
      </c>
      <c r="P113" s="45">
        <v>30818511</v>
      </c>
      <c r="Q113" s="45">
        <v>1342582988</v>
      </c>
      <c r="R113" s="45">
        <v>328480</v>
      </c>
      <c r="S113" s="45">
        <v>35136</v>
      </c>
      <c r="T113" s="45">
        <v>159960707</v>
      </c>
      <c r="U113" s="45">
        <v>134947478</v>
      </c>
      <c r="V113" s="45">
        <v>37395498</v>
      </c>
      <c r="W113" s="45">
        <v>24832252</v>
      </c>
      <c r="X113" s="45">
        <v>357499551</v>
      </c>
      <c r="Y113" s="45">
        <v>985083437</v>
      </c>
      <c r="Z113" s="14" t="s">
        <v>57</v>
      </c>
      <c r="AA113" t="b">
        <f t="shared" si="1"/>
        <v>1</v>
      </c>
    </row>
    <row r="114" spans="1:27" ht="12.75">
      <c r="A114" t="s">
        <v>498</v>
      </c>
      <c r="B114" s="48" t="s">
        <v>499</v>
      </c>
      <c r="C114" s="45">
        <v>3012845700</v>
      </c>
      <c r="D114" s="45">
        <v>15217</v>
      </c>
      <c r="E114" s="45">
        <v>1019232767</v>
      </c>
      <c r="F114" s="45">
        <v>26550368</v>
      </c>
      <c r="G114" s="45">
        <v>1218</v>
      </c>
      <c r="H114" s="45">
        <v>214</v>
      </c>
      <c r="I114" s="45">
        <v>50027178</v>
      </c>
      <c r="J114" s="45">
        <v>610008</v>
      </c>
      <c r="K114" s="45">
        <v>12721177</v>
      </c>
      <c r="L114" s="45">
        <v>154420600</v>
      </c>
      <c r="M114" s="45">
        <v>6340900</v>
      </c>
      <c r="N114" s="45">
        <v>12321007</v>
      </c>
      <c r="O114" s="45">
        <v>30942196</v>
      </c>
      <c r="P114" s="45">
        <v>33325158</v>
      </c>
      <c r="Q114" s="45">
        <v>1346491359</v>
      </c>
      <c r="R114" s="45">
        <v>35638</v>
      </c>
      <c r="S114" s="45">
        <v>146119</v>
      </c>
      <c r="T114" s="45">
        <v>160706034</v>
      </c>
      <c r="U114" s="45">
        <v>149425451</v>
      </c>
      <c r="V114" s="45">
        <v>23014771</v>
      </c>
      <c r="W114" s="45">
        <v>18055213</v>
      </c>
      <c r="X114" s="45">
        <v>351383226</v>
      </c>
      <c r="Y114" s="45">
        <v>995108133</v>
      </c>
      <c r="Z114" s="14" t="s">
        <v>499</v>
      </c>
      <c r="AA114" t="b">
        <f t="shared" si="1"/>
        <v>1</v>
      </c>
    </row>
    <row r="115" spans="1:27" ht="12.75">
      <c r="A115" t="s">
        <v>246</v>
      </c>
      <c r="B115" s="48" t="s">
        <v>247</v>
      </c>
      <c r="C115" s="45">
        <v>12781188300</v>
      </c>
      <c r="D115" s="45">
        <v>58432</v>
      </c>
      <c r="E115" s="45">
        <v>3993930701</v>
      </c>
      <c r="F115" s="45">
        <v>223930941</v>
      </c>
      <c r="G115" s="45">
        <v>6753</v>
      </c>
      <c r="H115" s="45">
        <v>1931</v>
      </c>
      <c r="I115" s="45">
        <v>355351347</v>
      </c>
      <c r="J115" s="45">
        <v>6696773</v>
      </c>
      <c r="K115" s="45">
        <v>109409678</v>
      </c>
      <c r="L115" s="45">
        <v>674940100</v>
      </c>
      <c r="M115" s="45">
        <v>24917000</v>
      </c>
      <c r="N115" s="45">
        <v>31325392</v>
      </c>
      <c r="O115" s="45">
        <v>103769136</v>
      </c>
      <c r="P115" s="45">
        <v>137487371</v>
      </c>
      <c r="Q115" s="45">
        <v>5661758439</v>
      </c>
      <c r="R115" s="45">
        <v>1274804</v>
      </c>
      <c r="S115" s="45">
        <v>280423</v>
      </c>
      <c r="T115" s="45">
        <v>699604972</v>
      </c>
      <c r="U115" s="45">
        <v>603261968</v>
      </c>
      <c r="V115" s="45">
        <v>138280839</v>
      </c>
      <c r="W115" s="45">
        <v>119079010</v>
      </c>
      <c r="X115" s="45">
        <v>1561782016</v>
      </c>
      <c r="Y115" s="45">
        <v>4099976423</v>
      </c>
      <c r="Z115" s="14" t="s">
        <v>247</v>
      </c>
      <c r="AA115" t="b">
        <f t="shared" si="1"/>
        <v>1</v>
      </c>
    </row>
    <row r="116" spans="1:27" ht="12.75">
      <c r="A116" t="s">
        <v>386</v>
      </c>
      <c r="B116" s="48" t="s">
        <v>387</v>
      </c>
      <c r="C116" s="45">
        <v>3768828100</v>
      </c>
      <c r="D116" s="45">
        <v>18228</v>
      </c>
      <c r="E116" s="45">
        <v>1251094248</v>
      </c>
      <c r="F116" s="45">
        <v>44366662</v>
      </c>
      <c r="G116" s="45">
        <v>1707</v>
      </c>
      <c r="H116" s="45">
        <v>403</v>
      </c>
      <c r="I116" s="45">
        <v>56501594</v>
      </c>
      <c r="J116" s="45">
        <v>1157647</v>
      </c>
      <c r="K116" s="45">
        <v>26227703</v>
      </c>
      <c r="L116" s="45">
        <v>197825400</v>
      </c>
      <c r="M116" s="45">
        <v>5277000</v>
      </c>
      <c r="N116" s="45">
        <v>11281981</v>
      </c>
      <c r="O116" s="45">
        <v>30496723</v>
      </c>
      <c r="P116" s="45">
        <v>26876184</v>
      </c>
      <c r="Q116" s="45">
        <v>1651105142</v>
      </c>
      <c r="R116" s="45">
        <v>118282</v>
      </c>
      <c r="S116" s="45">
        <v>92785</v>
      </c>
      <c r="T116" s="45">
        <v>203049681</v>
      </c>
      <c r="U116" s="45">
        <v>185019048</v>
      </c>
      <c r="V116" s="45">
        <v>37198443</v>
      </c>
      <c r="W116" s="45">
        <v>25547659</v>
      </c>
      <c r="X116" s="45">
        <v>451025898</v>
      </c>
      <c r="Y116" s="45">
        <v>1200079244</v>
      </c>
      <c r="Z116" s="14" t="s">
        <v>387</v>
      </c>
      <c r="AA116" t="b">
        <f t="shared" si="1"/>
        <v>1</v>
      </c>
    </row>
    <row r="117" spans="1:27" ht="12.75">
      <c r="A117" t="s">
        <v>508</v>
      </c>
      <c r="B117" s="48" t="s">
        <v>509</v>
      </c>
      <c r="C117" s="45">
        <v>2256299200</v>
      </c>
      <c r="D117" s="45">
        <v>10688</v>
      </c>
      <c r="E117" s="45">
        <v>747274529</v>
      </c>
      <c r="F117" s="45">
        <v>24905378</v>
      </c>
      <c r="G117" s="45">
        <v>994</v>
      </c>
      <c r="H117" s="45">
        <v>229</v>
      </c>
      <c r="I117" s="45">
        <v>60219411</v>
      </c>
      <c r="J117" s="45">
        <v>1034868</v>
      </c>
      <c r="K117" s="45">
        <v>17395582</v>
      </c>
      <c r="L117" s="45">
        <v>121811000</v>
      </c>
      <c r="M117" s="45">
        <v>7090400</v>
      </c>
      <c r="N117" s="45">
        <v>8531539</v>
      </c>
      <c r="O117" s="45">
        <v>25916755</v>
      </c>
      <c r="P117" s="45">
        <v>34625261</v>
      </c>
      <c r="Q117" s="45">
        <v>1048804723</v>
      </c>
      <c r="R117" s="45">
        <v>132501</v>
      </c>
      <c r="S117" s="45">
        <v>43218</v>
      </c>
      <c r="T117" s="45">
        <v>128861407</v>
      </c>
      <c r="U117" s="45">
        <v>118787246</v>
      </c>
      <c r="V117" s="45">
        <v>25057498</v>
      </c>
      <c r="W117" s="45">
        <v>21271677</v>
      </c>
      <c r="X117" s="45">
        <v>294153547</v>
      </c>
      <c r="Y117" s="45">
        <v>754651176</v>
      </c>
      <c r="Z117" s="14" t="s">
        <v>509</v>
      </c>
      <c r="AA117" t="b">
        <f t="shared" si="1"/>
        <v>1</v>
      </c>
    </row>
    <row r="118" spans="1:27" ht="12.75">
      <c r="A118" t="s">
        <v>410</v>
      </c>
      <c r="B118" s="48" t="s">
        <v>411</v>
      </c>
      <c r="C118" s="45">
        <v>3263881600</v>
      </c>
      <c r="D118" s="45">
        <v>14821</v>
      </c>
      <c r="E118" s="45">
        <v>1014992779</v>
      </c>
      <c r="F118" s="45">
        <v>39955285</v>
      </c>
      <c r="G118" s="45">
        <v>1556</v>
      </c>
      <c r="H118" s="45">
        <v>367</v>
      </c>
      <c r="I118" s="45">
        <v>50563827</v>
      </c>
      <c r="J118" s="45">
        <v>740126</v>
      </c>
      <c r="K118" s="45">
        <v>27919176</v>
      </c>
      <c r="L118" s="45">
        <v>183959700</v>
      </c>
      <c r="M118" s="45">
        <v>4207300</v>
      </c>
      <c r="N118" s="45">
        <v>8468080</v>
      </c>
      <c r="O118" s="45">
        <v>26029948</v>
      </c>
      <c r="P118" s="45">
        <v>21008140</v>
      </c>
      <c r="Q118" s="45">
        <v>1377844361</v>
      </c>
      <c r="R118" s="45">
        <v>261281</v>
      </c>
      <c r="S118" s="45">
        <v>61703</v>
      </c>
      <c r="T118" s="45">
        <v>188100628</v>
      </c>
      <c r="U118" s="45">
        <v>160219901</v>
      </c>
      <c r="V118" s="45">
        <v>41899867</v>
      </c>
      <c r="W118" s="45">
        <v>22675315</v>
      </c>
      <c r="X118" s="45">
        <v>413218695</v>
      </c>
      <c r="Y118" s="45">
        <v>964625666</v>
      </c>
      <c r="Z118" s="14" t="s">
        <v>411</v>
      </c>
      <c r="AA118" t="b">
        <f t="shared" si="1"/>
        <v>1</v>
      </c>
    </row>
    <row r="119" spans="1:27" ht="12.75">
      <c r="A119" t="s">
        <v>264</v>
      </c>
      <c r="B119" s="48" t="s">
        <v>265</v>
      </c>
      <c r="C119" s="45">
        <v>15014636600</v>
      </c>
      <c r="D119" s="45">
        <v>53504</v>
      </c>
      <c r="E119" s="45">
        <v>4690932000</v>
      </c>
      <c r="F119" s="45">
        <v>591560242</v>
      </c>
      <c r="G119" s="45">
        <v>12005</v>
      </c>
      <c r="H119" s="45">
        <v>4759</v>
      </c>
      <c r="I119" s="45">
        <v>600530535</v>
      </c>
      <c r="J119" s="45">
        <v>10676753</v>
      </c>
      <c r="K119" s="45">
        <v>131689891</v>
      </c>
      <c r="L119" s="45">
        <v>738668300</v>
      </c>
      <c r="M119" s="45">
        <v>27988100</v>
      </c>
      <c r="N119" s="45">
        <v>25787832</v>
      </c>
      <c r="O119" s="45">
        <v>113665956</v>
      </c>
      <c r="P119" s="45">
        <v>171104574</v>
      </c>
      <c r="Q119" s="45">
        <v>7102604183</v>
      </c>
      <c r="R119" s="45">
        <v>2253225</v>
      </c>
      <c r="S119" s="45">
        <v>764859</v>
      </c>
      <c r="T119" s="45">
        <v>766454942</v>
      </c>
      <c r="U119" s="45">
        <v>641840257</v>
      </c>
      <c r="V119" s="45">
        <v>201216252</v>
      </c>
      <c r="W119" s="45">
        <v>161153827</v>
      </c>
      <c r="X119" s="45">
        <v>1773683362</v>
      </c>
      <c r="Y119" s="45">
        <v>5328920821</v>
      </c>
      <c r="Z119" s="14" t="s">
        <v>265</v>
      </c>
      <c r="AA119" t="b">
        <f t="shared" si="1"/>
        <v>1</v>
      </c>
    </row>
    <row r="120" spans="1:27" ht="12.75">
      <c r="A120" t="s">
        <v>425</v>
      </c>
      <c r="B120" s="48" t="s">
        <v>426</v>
      </c>
      <c r="C120" s="45">
        <v>1336158000</v>
      </c>
      <c r="D120" s="45">
        <v>6120</v>
      </c>
      <c r="E120" s="45">
        <v>433043553</v>
      </c>
      <c r="F120" s="45">
        <v>18237649</v>
      </c>
      <c r="G120" s="45">
        <v>668</v>
      </c>
      <c r="H120" s="45">
        <v>158</v>
      </c>
      <c r="I120" s="45">
        <v>21323221</v>
      </c>
      <c r="J120" s="45">
        <v>317129</v>
      </c>
      <c r="K120" s="45">
        <v>12277380</v>
      </c>
      <c r="L120" s="45">
        <v>70277700</v>
      </c>
      <c r="M120" s="45">
        <v>2657100</v>
      </c>
      <c r="N120" s="45">
        <v>4003343</v>
      </c>
      <c r="O120" s="45">
        <v>11165623</v>
      </c>
      <c r="P120" s="45">
        <v>11833965</v>
      </c>
      <c r="Q120" s="45">
        <v>585136663</v>
      </c>
      <c r="R120" s="45">
        <v>121241</v>
      </c>
      <c r="S120" s="45">
        <v>33829</v>
      </c>
      <c r="T120" s="45">
        <v>72915168</v>
      </c>
      <c r="U120" s="45">
        <v>64674182</v>
      </c>
      <c r="V120" s="45">
        <v>14562458</v>
      </c>
      <c r="W120" s="45">
        <v>9370033</v>
      </c>
      <c r="X120" s="45">
        <v>161676911</v>
      </c>
      <c r="Y120" s="45">
        <v>423459752</v>
      </c>
      <c r="Z120" s="14" t="s">
        <v>426</v>
      </c>
      <c r="AA120" t="b">
        <f t="shared" si="1"/>
        <v>1</v>
      </c>
    </row>
    <row r="121" spans="1:27" ht="12.75">
      <c r="A121" t="s">
        <v>330</v>
      </c>
      <c r="B121" s="48" t="s">
        <v>331</v>
      </c>
      <c r="C121" s="45">
        <v>7685228900</v>
      </c>
      <c r="D121" s="45">
        <v>30519</v>
      </c>
      <c r="E121" s="45">
        <v>2483820483</v>
      </c>
      <c r="F121" s="45">
        <v>186568820</v>
      </c>
      <c r="G121" s="45">
        <v>5489</v>
      </c>
      <c r="H121" s="45">
        <v>1673</v>
      </c>
      <c r="I121" s="45">
        <v>223295823</v>
      </c>
      <c r="J121" s="45">
        <v>3622746</v>
      </c>
      <c r="K121" s="45">
        <v>64061470</v>
      </c>
      <c r="L121" s="45">
        <v>406309700</v>
      </c>
      <c r="M121" s="45">
        <v>13447900</v>
      </c>
      <c r="N121" s="45">
        <v>15341645</v>
      </c>
      <c r="O121" s="45">
        <v>56179662</v>
      </c>
      <c r="P121" s="45">
        <v>67913970</v>
      </c>
      <c r="Q121" s="45">
        <v>3520562219</v>
      </c>
      <c r="R121" s="45">
        <v>1189926</v>
      </c>
      <c r="S121" s="45">
        <v>499861</v>
      </c>
      <c r="T121" s="45">
        <v>419633542</v>
      </c>
      <c r="U121" s="45">
        <v>366122288</v>
      </c>
      <c r="V121" s="45">
        <v>91274597</v>
      </c>
      <c r="W121" s="45">
        <v>66176496</v>
      </c>
      <c r="X121" s="45">
        <v>944896710</v>
      </c>
      <c r="Y121" s="45">
        <v>2575665509</v>
      </c>
      <c r="Z121" s="14" t="s">
        <v>331</v>
      </c>
      <c r="AA121" t="b">
        <f t="shared" si="1"/>
        <v>1</v>
      </c>
    </row>
    <row r="122" spans="1:27" ht="12.75">
      <c r="A122" t="s">
        <v>202</v>
      </c>
      <c r="B122" s="48" t="s">
        <v>203</v>
      </c>
      <c r="C122" s="45">
        <v>5420189900</v>
      </c>
      <c r="D122" s="45">
        <v>20591</v>
      </c>
      <c r="E122" s="45">
        <v>1565916237</v>
      </c>
      <c r="F122" s="45">
        <v>156249185</v>
      </c>
      <c r="G122" s="45">
        <v>4130</v>
      </c>
      <c r="H122" s="45">
        <v>1410</v>
      </c>
      <c r="I122" s="45">
        <v>142165122</v>
      </c>
      <c r="J122" s="45">
        <v>2266567</v>
      </c>
      <c r="K122" s="45">
        <v>44183487</v>
      </c>
      <c r="L122" s="45">
        <v>285280400</v>
      </c>
      <c r="M122" s="45">
        <v>10959500</v>
      </c>
      <c r="N122" s="45">
        <v>11740913</v>
      </c>
      <c r="O122" s="45">
        <v>41812591</v>
      </c>
      <c r="P122" s="45">
        <v>62080990</v>
      </c>
      <c r="Q122" s="45">
        <v>2322654992</v>
      </c>
      <c r="R122" s="45">
        <v>537646</v>
      </c>
      <c r="S122" s="45">
        <v>204859</v>
      </c>
      <c r="T122" s="45">
        <v>296166641</v>
      </c>
      <c r="U122" s="45">
        <v>231019697</v>
      </c>
      <c r="V122" s="45">
        <v>75978602</v>
      </c>
      <c r="W122" s="45">
        <v>48306363</v>
      </c>
      <c r="X122" s="45">
        <v>652213808</v>
      </c>
      <c r="Y122" s="45">
        <v>1670441184</v>
      </c>
      <c r="Z122" s="14" t="s">
        <v>203</v>
      </c>
      <c r="AA122" t="b">
        <f t="shared" si="1"/>
        <v>1</v>
      </c>
    </row>
    <row r="123" spans="1:27" ht="12.75">
      <c r="A123" t="s">
        <v>437</v>
      </c>
      <c r="B123" s="48" t="s">
        <v>438</v>
      </c>
      <c r="C123" s="45">
        <v>3996962700</v>
      </c>
      <c r="D123" s="45">
        <v>18701</v>
      </c>
      <c r="E123" s="45">
        <v>1300558041</v>
      </c>
      <c r="F123" s="45">
        <v>48742762</v>
      </c>
      <c r="G123" s="45">
        <v>1906</v>
      </c>
      <c r="H123" s="45">
        <v>427</v>
      </c>
      <c r="I123" s="45">
        <v>59069700</v>
      </c>
      <c r="J123" s="45">
        <v>597500</v>
      </c>
      <c r="K123" s="45">
        <v>29152617</v>
      </c>
      <c r="L123" s="45">
        <v>213499100</v>
      </c>
      <c r="M123" s="45">
        <v>6268800</v>
      </c>
      <c r="N123" s="45">
        <v>7574419</v>
      </c>
      <c r="O123" s="45">
        <v>31325827</v>
      </c>
      <c r="P123" s="45">
        <v>29909083</v>
      </c>
      <c r="Q123" s="45">
        <v>1726697849</v>
      </c>
      <c r="R123" s="45">
        <v>288151</v>
      </c>
      <c r="S123" s="45">
        <v>202771</v>
      </c>
      <c r="T123" s="45">
        <v>219711693</v>
      </c>
      <c r="U123" s="45">
        <v>194107633</v>
      </c>
      <c r="V123" s="45">
        <v>36481008</v>
      </c>
      <c r="W123" s="45">
        <v>25026434</v>
      </c>
      <c r="X123" s="45">
        <v>475817690</v>
      </c>
      <c r="Y123" s="45">
        <v>1250880159</v>
      </c>
      <c r="Z123" s="14" t="s">
        <v>438</v>
      </c>
      <c r="AA123" t="b">
        <f t="shared" si="1"/>
        <v>1</v>
      </c>
    </row>
    <row r="124" spans="1:27" ht="12.75">
      <c r="A124" t="s">
        <v>258</v>
      </c>
      <c r="B124" s="48" t="s">
        <v>259</v>
      </c>
      <c r="C124" s="45">
        <v>3666309100</v>
      </c>
      <c r="D124" s="45">
        <v>17846</v>
      </c>
      <c r="E124" s="45">
        <v>1117999337</v>
      </c>
      <c r="F124" s="45">
        <v>47799261</v>
      </c>
      <c r="G124" s="45">
        <v>1598</v>
      </c>
      <c r="H124" s="45">
        <v>379</v>
      </c>
      <c r="I124" s="45">
        <v>209415094</v>
      </c>
      <c r="J124" s="45">
        <v>2762645</v>
      </c>
      <c r="K124" s="45">
        <v>42706426</v>
      </c>
      <c r="L124" s="45">
        <v>194036800</v>
      </c>
      <c r="M124" s="45">
        <v>12319500</v>
      </c>
      <c r="N124" s="45">
        <v>14276937</v>
      </c>
      <c r="O124" s="45">
        <v>31077637</v>
      </c>
      <c r="P124" s="45">
        <v>60317362</v>
      </c>
      <c r="Q124" s="45">
        <v>1732710999</v>
      </c>
      <c r="R124" s="45">
        <v>819560</v>
      </c>
      <c r="S124" s="45">
        <v>175352</v>
      </c>
      <c r="T124" s="45">
        <v>206286061</v>
      </c>
      <c r="U124" s="45">
        <v>177947200</v>
      </c>
      <c r="V124" s="45">
        <v>44259800</v>
      </c>
      <c r="W124" s="45">
        <v>33560327</v>
      </c>
      <c r="X124" s="45">
        <v>463048300</v>
      </c>
      <c r="Y124" s="45">
        <v>1269662699</v>
      </c>
      <c r="Z124" s="14" t="s">
        <v>259</v>
      </c>
      <c r="AA124" t="b">
        <f t="shared" si="1"/>
        <v>1</v>
      </c>
    </row>
    <row r="125" spans="1:27" ht="12.75">
      <c r="A125" t="s">
        <v>234</v>
      </c>
      <c r="B125" s="48" t="s">
        <v>235</v>
      </c>
      <c r="C125" s="45">
        <v>6144729600</v>
      </c>
      <c r="D125" s="45">
        <v>29223</v>
      </c>
      <c r="E125" s="45">
        <v>1881933422</v>
      </c>
      <c r="F125" s="45">
        <v>97854455</v>
      </c>
      <c r="G125" s="45">
        <v>3169</v>
      </c>
      <c r="H125" s="45">
        <v>851</v>
      </c>
      <c r="I125" s="45">
        <v>134407561</v>
      </c>
      <c r="J125" s="45">
        <v>1791440</v>
      </c>
      <c r="K125" s="45">
        <v>38792016</v>
      </c>
      <c r="L125" s="45">
        <v>321080100</v>
      </c>
      <c r="M125" s="45">
        <v>10550900</v>
      </c>
      <c r="N125" s="45">
        <v>22655682</v>
      </c>
      <c r="O125" s="45">
        <v>40337924</v>
      </c>
      <c r="P125" s="45">
        <v>61084605</v>
      </c>
      <c r="Q125" s="45">
        <v>2610488105</v>
      </c>
      <c r="R125" s="45">
        <v>760230</v>
      </c>
      <c r="S125" s="45">
        <v>601797</v>
      </c>
      <c r="T125" s="45">
        <v>331492509</v>
      </c>
      <c r="U125" s="45">
        <v>275934163</v>
      </c>
      <c r="V125" s="45">
        <v>70244663</v>
      </c>
      <c r="W125" s="45">
        <v>40101735</v>
      </c>
      <c r="X125" s="45">
        <v>719135097</v>
      </c>
      <c r="Y125" s="45">
        <v>1891353008</v>
      </c>
      <c r="Z125" s="14" t="s">
        <v>235</v>
      </c>
      <c r="AA125" t="b">
        <f t="shared" si="1"/>
        <v>1</v>
      </c>
    </row>
    <row r="126" spans="1:27" ht="12.75">
      <c r="A126" t="s">
        <v>398</v>
      </c>
      <c r="B126" s="48" t="s">
        <v>399</v>
      </c>
      <c r="C126" s="45">
        <v>939886300</v>
      </c>
      <c r="D126" s="45">
        <v>4585</v>
      </c>
      <c r="E126" s="45">
        <v>312299999</v>
      </c>
      <c r="F126" s="45">
        <v>10083790</v>
      </c>
      <c r="G126" s="45">
        <v>367</v>
      </c>
      <c r="H126" s="45">
        <v>91</v>
      </c>
      <c r="I126" s="45">
        <v>13351135</v>
      </c>
      <c r="J126" s="45">
        <v>233114</v>
      </c>
      <c r="K126" s="45">
        <v>6393441</v>
      </c>
      <c r="L126" s="45">
        <v>48578300</v>
      </c>
      <c r="M126" s="45">
        <v>1617600</v>
      </c>
      <c r="N126" s="45">
        <v>4223266</v>
      </c>
      <c r="O126" s="45">
        <v>8802230</v>
      </c>
      <c r="P126" s="45">
        <v>7322892</v>
      </c>
      <c r="Q126" s="45">
        <v>412905767</v>
      </c>
      <c r="R126" s="45">
        <v>13391</v>
      </c>
      <c r="S126" s="45">
        <v>14000</v>
      </c>
      <c r="T126" s="45">
        <v>50185074</v>
      </c>
      <c r="U126" s="45">
        <v>45815329</v>
      </c>
      <c r="V126" s="45">
        <v>8558468</v>
      </c>
      <c r="W126" s="45">
        <v>6121724</v>
      </c>
      <c r="X126" s="45">
        <v>110707986</v>
      </c>
      <c r="Y126" s="45">
        <v>302197781</v>
      </c>
      <c r="Z126" s="14" t="s">
        <v>399</v>
      </c>
      <c r="AA126" t="b">
        <f t="shared" si="1"/>
        <v>1</v>
      </c>
    </row>
    <row r="127" spans="1:27" ht="12.75">
      <c r="A127" t="s">
        <v>396</v>
      </c>
      <c r="B127" s="48" t="s">
        <v>397</v>
      </c>
      <c r="C127" s="45">
        <v>1150611100</v>
      </c>
      <c r="D127" s="45">
        <v>5386</v>
      </c>
      <c r="E127" s="45">
        <v>373712209</v>
      </c>
      <c r="F127" s="45">
        <v>14725278</v>
      </c>
      <c r="G127" s="45">
        <v>509</v>
      </c>
      <c r="H127" s="45">
        <v>117</v>
      </c>
      <c r="I127" s="45">
        <v>36937761</v>
      </c>
      <c r="J127" s="45">
        <v>554042</v>
      </c>
      <c r="K127" s="45">
        <v>11406480</v>
      </c>
      <c r="L127" s="45">
        <v>62895700</v>
      </c>
      <c r="M127" s="45">
        <v>3011900</v>
      </c>
      <c r="N127" s="45">
        <v>3715329</v>
      </c>
      <c r="O127" s="45">
        <v>11137957</v>
      </c>
      <c r="P127" s="45">
        <v>12714843</v>
      </c>
      <c r="Q127" s="45">
        <v>530811499</v>
      </c>
      <c r="R127" s="45">
        <v>119892</v>
      </c>
      <c r="S127" s="45">
        <v>9000</v>
      </c>
      <c r="T127" s="45">
        <v>65894502</v>
      </c>
      <c r="U127" s="45">
        <v>59511321</v>
      </c>
      <c r="V127" s="45">
        <v>12782891</v>
      </c>
      <c r="W127" s="45">
        <v>10175254</v>
      </c>
      <c r="X127" s="45">
        <v>148492860</v>
      </c>
      <c r="Y127" s="45">
        <v>382318639</v>
      </c>
      <c r="Z127" s="14" t="s">
        <v>397</v>
      </c>
      <c r="AA127" t="b">
        <f t="shared" si="1"/>
        <v>1</v>
      </c>
    </row>
    <row r="128" spans="1:27" ht="12.75">
      <c r="A128" t="s">
        <v>446</v>
      </c>
      <c r="B128" s="48" t="s">
        <v>447</v>
      </c>
      <c r="C128" s="45">
        <v>2538053000</v>
      </c>
      <c r="D128" s="45">
        <v>11926</v>
      </c>
      <c r="E128" s="45">
        <v>836274751</v>
      </c>
      <c r="F128" s="45">
        <v>37487466</v>
      </c>
      <c r="G128" s="45">
        <v>1206</v>
      </c>
      <c r="H128" s="45">
        <v>310</v>
      </c>
      <c r="I128" s="45">
        <v>77853683</v>
      </c>
      <c r="J128" s="45">
        <v>1620894</v>
      </c>
      <c r="K128" s="45">
        <v>28969792</v>
      </c>
      <c r="L128" s="45">
        <v>130384000</v>
      </c>
      <c r="M128" s="45">
        <v>4675700</v>
      </c>
      <c r="N128" s="45">
        <v>7915628</v>
      </c>
      <c r="O128" s="45">
        <v>28812506</v>
      </c>
      <c r="P128" s="45">
        <v>27942651</v>
      </c>
      <c r="Q128" s="45">
        <v>1181937071</v>
      </c>
      <c r="R128" s="45">
        <v>564323</v>
      </c>
      <c r="S128" s="45">
        <v>61976</v>
      </c>
      <c r="T128" s="45">
        <v>134989963</v>
      </c>
      <c r="U128" s="45">
        <v>123624183</v>
      </c>
      <c r="V128" s="45">
        <v>24199256</v>
      </c>
      <c r="W128" s="45">
        <v>27660876</v>
      </c>
      <c r="X128" s="45">
        <v>311100577</v>
      </c>
      <c r="Y128" s="45">
        <v>870836494</v>
      </c>
      <c r="Z128" s="14" t="s">
        <v>447</v>
      </c>
      <c r="AA128" t="b">
        <f t="shared" si="1"/>
        <v>1</v>
      </c>
    </row>
    <row r="129" spans="1:27" ht="12.75">
      <c r="A129" t="s">
        <v>290</v>
      </c>
      <c r="B129" s="48" t="s">
        <v>291</v>
      </c>
      <c r="C129" s="45">
        <v>7266122000</v>
      </c>
      <c r="D129" s="45">
        <v>27243</v>
      </c>
      <c r="E129" s="45">
        <v>2290931082</v>
      </c>
      <c r="F129" s="45">
        <v>213907065</v>
      </c>
      <c r="G129" s="45">
        <v>5553</v>
      </c>
      <c r="H129" s="45">
        <v>1943</v>
      </c>
      <c r="I129" s="45">
        <v>244720545</v>
      </c>
      <c r="J129" s="45">
        <v>3478711</v>
      </c>
      <c r="K129" s="45">
        <v>71509518</v>
      </c>
      <c r="L129" s="45">
        <v>379047200</v>
      </c>
      <c r="M129" s="45">
        <v>12881100</v>
      </c>
      <c r="N129" s="45">
        <v>11857130</v>
      </c>
      <c r="O129" s="45">
        <v>55228496</v>
      </c>
      <c r="P129" s="45">
        <v>76821344</v>
      </c>
      <c r="Q129" s="45">
        <v>3360382191</v>
      </c>
      <c r="R129" s="45">
        <v>966026</v>
      </c>
      <c r="S129" s="45">
        <v>362672</v>
      </c>
      <c r="T129" s="45">
        <v>391830831</v>
      </c>
      <c r="U129" s="45">
        <v>333527180</v>
      </c>
      <c r="V129" s="45">
        <v>101986678</v>
      </c>
      <c r="W129" s="45">
        <v>80983889</v>
      </c>
      <c r="X129" s="45">
        <v>909657276</v>
      </c>
      <c r="Y129" s="45">
        <v>2450724915</v>
      </c>
      <c r="Z129" s="14" t="s">
        <v>291</v>
      </c>
      <c r="AA129" t="b">
        <f t="shared" si="1"/>
        <v>1</v>
      </c>
    </row>
    <row r="130" spans="1:27" ht="12.75">
      <c r="A130" t="s">
        <v>138</v>
      </c>
      <c r="B130" s="48" t="s">
        <v>139</v>
      </c>
      <c r="C130" s="45">
        <v>1223809700</v>
      </c>
      <c r="D130" s="45">
        <v>6004</v>
      </c>
      <c r="E130" s="45">
        <v>395965799</v>
      </c>
      <c r="F130" s="45">
        <v>10889640</v>
      </c>
      <c r="G130" s="45">
        <v>516</v>
      </c>
      <c r="H130" s="45">
        <v>101</v>
      </c>
      <c r="I130" s="45">
        <v>20522754</v>
      </c>
      <c r="J130" s="45">
        <v>339224</v>
      </c>
      <c r="K130" s="45">
        <v>9308205</v>
      </c>
      <c r="L130" s="45">
        <v>67945200</v>
      </c>
      <c r="M130" s="45">
        <v>1793800</v>
      </c>
      <c r="N130" s="45">
        <v>3299488</v>
      </c>
      <c r="O130" s="45">
        <v>12781995</v>
      </c>
      <c r="P130" s="45">
        <v>10989774</v>
      </c>
      <c r="Q130" s="45">
        <v>533835879</v>
      </c>
      <c r="R130" s="45">
        <v>31533</v>
      </c>
      <c r="S130" s="45">
        <v>0</v>
      </c>
      <c r="T130" s="45">
        <v>69718360</v>
      </c>
      <c r="U130" s="45">
        <v>62529556</v>
      </c>
      <c r="V130" s="45">
        <v>11015052</v>
      </c>
      <c r="W130" s="45">
        <v>10877298</v>
      </c>
      <c r="X130" s="45">
        <v>154171799</v>
      </c>
      <c r="Y130" s="45">
        <v>379664080</v>
      </c>
      <c r="Z130" s="14" t="s">
        <v>139</v>
      </c>
      <c r="AA130" t="b">
        <f t="shared" si="1"/>
        <v>1</v>
      </c>
    </row>
    <row r="131" spans="1:27" ht="12.75">
      <c r="A131" t="s">
        <v>42</v>
      </c>
      <c r="B131" s="48" t="s">
        <v>43</v>
      </c>
      <c r="C131" s="45">
        <v>11841474700</v>
      </c>
      <c r="D131" s="45">
        <v>31171</v>
      </c>
      <c r="E131" s="45">
        <v>3665918256</v>
      </c>
      <c r="F131" s="45">
        <v>971273683</v>
      </c>
      <c r="G131" s="45">
        <v>10355</v>
      </c>
      <c r="H131" s="45">
        <v>5615</v>
      </c>
      <c r="I131" s="45">
        <v>977658250</v>
      </c>
      <c r="J131" s="45">
        <v>13481482</v>
      </c>
      <c r="K131" s="45">
        <v>69568844</v>
      </c>
      <c r="L131" s="45">
        <v>432375200</v>
      </c>
      <c r="M131" s="45">
        <v>16277300</v>
      </c>
      <c r="N131" s="45">
        <v>10567276</v>
      </c>
      <c r="O131" s="45">
        <v>56571981</v>
      </c>
      <c r="P131" s="45">
        <v>143331094</v>
      </c>
      <c r="Q131" s="45">
        <v>6357023366</v>
      </c>
      <c r="R131" s="45">
        <v>291895</v>
      </c>
      <c r="S131" s="45">
        <v>157538</v>
      </c>
      <c r="T131" s="45">
        <v>448528652</v>
      </c>
      <c r="U131" s="45">
        <v>372323691</v>
      </c>
      <c r="V131" s="45">
        <v>110517421</v>
      </c>
      <c r="W131" s="45">
        <v>152953064</v>
      </c>
      <c r="X131" s="45">
        <v>1084772261</v>
      </c>
      <c r="Y131" s="45">
        <v>5272251105</v>
      </c>
      <c r="Z131" s="14" t="s">
        <v>43</v>
      </c>
      <c r="AA131" t="b">
        <f t="shared" si="1"/>
        <v>1</v>
      </c>
    </row>
    <row r="132" spans="1:27" ht="12.75">
      <c r="A132" t="s">
        <v>352</v>
      </c>
      <c r="B132" s="48" t="s">
        <v>353</v>
      </c>
      <c r="C132" s="45">
        <v>6482742100</v>
      </c>
      <c r="D132" s="45">
        <v>29139</v>
      </c>
      <c r="E132" s="45">
        <v>2064001766</v>
      </c>
      <c r="F132" s="45">
        <v>107381030</v>
      </c>
      <c r="G132" s="45">
        <v>3392</v>
      </c>
      <c r="H132" s="45">
        <v>940</v>
      </c>
      <c r="I132" s="45">
        <v>242208041</v>
      </c>
      <c r="J132" s="45">
        <v>2804807</v>
      </c>
      <c r="K132" s="45">
        <v>54408867</v>
      </c>
      <c r="L132" s="45">
        <v>351322400</v>
      </c>
      <c r="M132" s="45">
        <v>13263900</v>
      </c>
      <c r="N132" s="45">
        <v>20407824</v>
      </c>
      <c r="O132" s="45">
        <v>63303390</v>
      </c>
      <c r="P132" s="45">
        <v>68977090</v>
      </c>
      <c r="Q132" s="45">
        <v>2988079115</v>
      </c>
      <c r="R132" s="45">
        <v>849383</v>
      </c>
      <c r="S132" s="45">
        <v>232886</v>
      </c>
      <c r="T132" s="45">
        <v>364485424</v>
      </c>
      <c r="U132" s="45">
        <v>320041340</v>
      </c>
      <c r="V132" s="45">
        <v>64401516</v>
      </c>
      <c r="W132" s="45">
        <v>56576763</v>
      </c>
      <c r="X132" s="45">
        <v>806587312</v>
      </c>
      <c r="Y132" s="45">
        <v>2181491803</v>
      </c>
      <c r="Z132" s="14" t="s">
        <v>353</v>
      </c>
      <c r="AA132" t="b">
        <f t="shared" si="1"/>
        <v>1</v>
      </c>
    </row>
    <row r="133" spans="1:27" ht="12.75">
      <c r="A133" t="s">
        <v>310</v>
      </c>
      <c r="B133" s="48" t="s">
        <v>311</v>
      </c>
      <c r="C133" s="45">
        <v>2064602200</v>
      </c>
      <c r="D133" s="45">
        <v>9531</v>
      </c>
      <c r="E133" s="45">
        <v>686129978</v>
      </c>
      <c r="F133" s="45">
        <v>24491139</v>
      </c>
      <c r="G133" s="45">
        <v>1079</v>
      </c>
      <c r="H133" s="45">
        <v>208</v>
      </c>
      <c r="I133" s="45">
        <v>32447848</v>
      </c>
      <c r="J133" s="45">
        <v>662732</v>
      </c>
      <c r="K133" s="45">
        <v>20791398</v>
      </c>
      <c r="L133" s="45">
        <v>115254000</v>
      </c>
      <c r="M133" s="45">
        <v>4728600</v>
      </c>
      <c r="N133" s="45">
        <v>6545750</v>
      </c>
      <c r="O133" s="45">
        <v>16124286</v>
      </c>
      <c r="P133" s="45">
        <v>24496544</v>
      </c>
      <c r="Q133" s="45">
        <v>931672275</v>
      </c>
      <c r="R133" s="45">
        <v>255390</v>
      </c>
      <c r="S133" s="45">
        <v>184493</v>
      </c>
      <c r="T133" s="45">
        <v>119932734</v>
      </c>
      <c r="U133" s="45">
        <v>106621136</v>
      </c>
      <c r="V133" s="45">
        <v>26131827</v>
      </c>
      <c r="W133" s="45">
        <v>13818762</v>
      </c>
      <c r="X133" s="45">
        <v>266944342</v>
      </c>
      <c r="Y133" s="45">
        <v>664727933</v>
      </c>
      <c r="Z133" s="14" t="s">
        <v>311</v>
      </c>
      <c r="AA133" t="b">
        <f t="shared" si="1"/>
        <v>1</v>
      </c>
    </row>
    <row r="134" spans="1:27" ht="12.75">
      <c r="A134" t="s">
        <v>418</v>
      </c>
      <c r="B134" s="48" t="s">
        <v>419</v>
      </c>
      <c r="C134" s="45">
        <v>3712070900</v>
      </c>
      <c r="D134" s="45">
        <v>17497</v>
      </c>
      <c r="E134" s="45">
        <v>1200841257</v>
      </c>
      <c r="F134" s="45">
        <v>43668634</v>
      </c>
      <c r="G134" s="45">
        <v>1826</v>
      </c>
      <c r="H134" s="45">
        <v>356</v>
      </c>
      <c r="I134" s="45">
        <v>64818026</v>
      </c>
      <c r="J134" s="45">
        <v>823036</v>
      </c>
      <c r="K134" s="45">
        <v>25593543</v>
      </c>
      <c r="L134" s="45">
        <v>198089700</v>
      </c>
      <c r="M134" s="45">
        <v>6316200</v>
      </c>
      <c r="N134" s="45">
        <v>12311922</v>
      </c>
      <c r="O134" s="45">
        <v>35260429</v>
      </c>
      <c r="P134" s="45">
        <v>34825417</v>
      </c>
      <c r="Q134" s="45">
        <v>1622548164</v>
      </c>
      <c r="R134" s="45">
        <v>83296</v>
      </c>
      <c r="S134" s="45">
        <v>46000</v>
      </c>
      <c r="T134" s="45">
        <v>204349603</v>
      </c>
      <c r="U134" s="45">
        <v>181591235</v>
      </c>
      <c r="V134" s="45">
        <v>36863866</v>
      </c>
      <c r="W134" s="45">
        <v>25165869</v>
      </c>
      <c r="X134" s="45">
        <v>448099869</v>
      </c>
      <c r="Y134" s="45">
        <v>1174448295</v>
      </c>
      <c r="Z134" s="14" t="s">
        <v>419</v>
      </c>
      <c r="AA134" t="b">
        <f t="shared" si="1"/>
        <v>1</v>
      </c>
    </row>
    <row r="135" spans="1:27" ht="12.75">
      <c r="A135" t="s">
        <v>98</v>
      </c>
      <c r="B135" s="48" t="s">
        <v>99</v>
      </c>
      <c r="C135" s="45">
        <v>25264999500</v>
      </c>
      <c r="D135" s="45">
        <v>104437</v>
      </c>
      <c r="E135" s="45">
        <v>7642371490</v>
      </c>
      <c r="F135" s="45">
        <v>673455061</v>
      </c>
      <c r="G135" s="45">
        <v>18261</v>
      </c>
      <c r="H135" s="45">
        <v>6188</v>
      </c>
      <c r="I135" s="45">
        <v>673387397</v>
      </c>
      <c r="J135" s="45">
        <v>8392608</v>
      </c>
      <c r="K135" s="45">
        <v>160556571</v>
      </c>
      <c r="L135" s="45">
        <v>1354887500</v>
      </c>
      <c r="M135" s="45">
        <v>31753100</v>
      </c>
      <c r="N135" s="45">
        <v>44499152</v>
      </c>
      <c r="O135" s="45">
        <v>216762478</v>
      </c>
      <c r="P135" s="45">
        <v>195436808</v>
      </c>
      <c r="Q135" s="45">
        <v>11001502165</v>
      </c>
      <c r="R135" s="45">
        <v>1803166</v>
      </c>
      <c r="S135" s="45">
        <v>333141</v>
      </c>
      <c r="T135" s="45">
        <v>1385962370</v>
      </c>
      <c r="U135" s="45">
        <v>1137022488</v>
      </c>
      <c r="V135" s="45">
        <v>234415002</v>
      </c>
      <c r="W135" s="45">
        <v>201804600</v>
      </c>
      <c r="X135" s="45">
        <v>2961340767</v>
      </c>
      <c r="Y135" s="45">
        <v>8040161398</v>
      </c>
      <c r="Z135" s="14" t="s">
        <v>99</v>
      </c>
      <c r="AA135" t="b">
        <f t="shared" si="1"/>
        <v>1</v>
      </c>
    </row>
    <row r="136" spans="1:27" ht="12.75">
      <c r="A136" t="s">
        <v>150</v>
      </c>
      <c r="B136" s="48" t="s">
        <v>151</v>
      </c>
      <c r="C136" s="45">
        <v>4479485800</v>
      </c>
      <c r="D136" s="45">
        <v>21096</v>
      </c>
      <c r="E136" s="45">
        <v>1415874228</v>
      </c>
      <c r="F136" s="45">
        <v>60182536</v>
      </c>
      <c r="G136" s="45">
        <v>1928</v>
      </c>
      <c r="H136" s="45">
        <v>476</v>
      </c>
      <c r="I136" s="45">
        <v>118886830</v>
      </c>
      <c r="J136" s="45">
        <v>1422095</v>
      </c>
      <c r="K136" s="45">
        <v>43735373</v>
      </c>
      <c r="L136" s="45">
        <v>245816000</v>
      </c>
      <c r="M136" s="45">
        <v>9779500</v>
      </c>
      <c r="N136" s="45">
        <v>14908106</v>
      </c>
      <c r="O136" s="45">
        <v>38991080</v>
      </c>
      <c r="P136" s="45">
        <v>52789762</v>
      </c>
      <c r="Q136" s="45">
        <v>2002385510</v>
      </c>
      <c r="R136" s="45">
        <v>616347</v>
      </c>
      <c r="S136" s="45">
        <v>105004</v>
      </c>
      <c r="T136" s="45">
        <v>255524695</v>
      </c>
      <c r="U136" s="45">
        <v>227094258</v>
      </c>
      <c r="V136" s="45">
        <v>45016466</v>
      </c>
      <c r="W136" s="45">
        <v>42310279</v>
      </c>
      <c r="X136" s="45">
        <v>570667049</v>
      </c>
      <c r="Y136" s="45">
        <v>1431718461</v>
      </c>
      <c r="Z136" s="14" t="s">
        <v>151</v>
      </c>
      <c r="AA136" t="b">
        <f t="shared" si="1"/>
        <v>1</v>
      </c>
    </row>
    <row r="137" spans="1:27" ht="12.75">
      <c r="A137" t="s">
        <v>478</v>
      </c>
      <c r="B137" s="48" t="s">
        <v>479</v>
      </c>
      <c r="C137" s="45">
        <v>2878572200</v>
      </c>
      <c r="D137" s="45">
        <v>14840</v>
      </c>
      <c r="E137" s="45">
        <v>966299266</v>
      </c>
      <c r="F137" s="45">
        <v>25881766</v>
      </c>
      <c r="G137" s="45">
        <v>1000</v>
      </c>
      <c r="H137" s="45">
        <v>230</v>
      </c>
      <c r="I137" s="45">
        <v>55721200</v>
      </c>
      <c r="J137" s="45">
        <v>896091</v>
      </c>
      <c r="K137" s="45">
        <v>20320413</v>
      </c>
      <c r="L137" s="45">
        <v>148864100</v>
      </c>
      <c r="M137" s="45">
        <v>8621200</v>
      </c>
      <c r="N137" s="45">
        <v>9033524</v>
      </c>
      <c r="O137" s="45">
        <v>25635112</v>
      </c>
      <c r="P137" s="45">
        <v>38534918</v>
      </c>
      <c r="Q137" s="45">
        <v>1299807590</v>
      </c>
      <c r="R137" s="45">
        <v>82899</v>
      </c>
      <c r="S137" s="45">
        <v>79917</v>
      </c>
      <c r="T137" s="45">
        <v>157423380</v>
      </c>
      <c r="U137" s="45">
        <v>147607790</v>
      </c>
      <c r="V137" s="45">
        <v>27352709</v>
      </c>
      <c r="W137" s="45">
        <v>28566474</v>
      </c>
      <c r="X137" s="45">
        <v>361113169</v>
      </c>
      <c r="Y137" s="45">
        <v>938694421</v>
      </c>
      <c r="Z137" s="14" t="s">
        <v>479</v>
      </c>
      <c r="AA137" t="b">
        <f t="shared" si="1"/>
        <v>1</v>
      </c>
    </row>
    <row r="138" spans="1:27" ht="12.75">
      <c r="A138" t="s">
        <v>406</v>
      </c>
      <c r="B138" s="48" t="s">
        <v>407</v>
      </c>
      <c r="C138" s="45">
        <v>742573700</v>
      </c>
      <c r="D138" s="45">
        <v>3962</v>
      </c>
      <c r="E138" s="45">
        <v>238345106</v>
      </c>
      <c r="F138" s="45">
        <v>5095407</v>
      </c>
      <c r="G138" s="45">
        <v>238</v>
      </c>
      <c r="H138" s="45">
        <v>48</v>
      </c>
      <c r="I138" s="45">
        <v>10788161</v>
      </c>
      <c r="J138" s="45">
        <v>271575</v>
      </c>
      <c r="K138" s="45">
        <v>3169439</v>
      </c>
      <c r="L138" s="45">
        <v>36829800</v>
      </c>
      <c r="M138" s="45">
        <v>919700</v>
      </c>
      <c r="N138" s="45">
        <v>2964258</v>
      </c>
      <c r="O138" s="45">
        <v>6404566</v>
      </c>
      <c r="P138" s="45">
        <v>6723821</v>
      </c>
      <c r="Q138" s="45">
        <v>311511833</v>
      </c>
      <c r="R138" s="45">
        <v>4434</v>
      </c>
      <c r="S138" s="45">
        <v>14000</v>
      </c>
      <c r="T138" s="45">
        <v>37737870</v>
      </c>
      <c r="U138" s="45">
        <v>33644707</v>
      </c>
      <c r="V138" s="45">
        <v>7053100</v>
      </c>
      <c r="W138" s="45">
        <v>4137764</v>
      </c>
      <c r="X138" s="45">
        <v>82591875</v>
      </c>
      <c r="Y138" s="45">
        <v>228919958</v>
      </c>
      <c r="Z138" s="14" t="s">
        <v>407</v>
      </c>
      <c r="AA138" t="b">
        <f t="shared" si="1"/>
        <v>1</v>
      </c>
    </row>
    <row r="139" spans="1:27" ht="12.75">
      <c r="A139" t="s">
        <v>204</v>
      </c>
      <c r="B139" s="48" t="s">
        <v>205</v>
      </c>
      <c r="C139" s="45">
        <v>4804229700</v>
      </c>
      <c r="D139" s="45">
        <v>14874</v>
      </c>
      <c r="E139" s="45">
        <v>1423039189</v>
      </c>
      <c r="F139" s="45">
        <v>260191624</v>
      </c>
      <c r="G139" s="45">
        <v>4430</v>
      </c>
      <c r="H139" s="45">
        <v>2135</v>
      </c>
      <c r="I139" s="45">
        <v>198199196</v>
      </c>
      <c r="J139" s="45">
        <v>2258314</v>
      </c>
      <c r="K139" s="45">
        <v>38236334</v>
      </c>
      <c r="L139" s="45">
        <v>211396900</v>
      </c>
      <c r="M139" s="45">
        <v>5946500</v>
      </c>
      <c r="N139" s="45">
        <v>8596336</v>
      </c>
      <c r="O139" s="45">
        <v>29819851</v>
      </c>
      <c r="P139" s="45">
        <v>39805010</v>
      </c>
      <c r="Q139" s="45">
        <v>2217489254</v>
      </c>
      <c r="R139" s="45">
        <v>478726</v>
      </c>
      <c r="S139" s="45">
        <v>91548</v>
      </c>
      <c r="T139" s="45">
        <v>217294536</v>
      </c>
      <c r="U139" s="45">
        <v>171705686</v>
      </c>
      <c r="V139" s="45">
        <v>56067073</v>
      </c>
      <c r="W139" s="45">
        <v>59196487</v>
      </c>
      <c r="X139" s="45">
        <v>504834056</v>
      </c>
      <c r="Y139" s="45">
        <v>1712655198</v>
      </c>
      <c r="Z139" s="14" t="s">
        <v>205</v>
      </c>
      <c r="AA139" t="b">
        <f t="shared" si="1"/>
        <v>1</v>
      </c>
    </row>
    <row r="140" spans="1:27" ht="12.75">
      <c r="A140" t="s">
        <v>468</v>
      </c>
      <c r="B140" s="48" t="s">
        <v>469</v>
      </c>
      <c r="C140" s="45">
        <v>4318698700</v>
      </c>
      <c r="D140" s="45">
        <v>19942</v>
      </c>
      <c r="E140" s="45">
        <v>1433683350</v>
      </c>
      <c r="F140" s="45">
        <v>63745672</v>
      </c>
      <c r="G140" s="45">
        <v>2081</v>
      </c>
      <c r="H140" s="45">
        <v>600</v>
      </c>
      <c r="I140" s="45">
        <v>68176548</v>
      </c>
      <c r="J140" s="45">
        <v>718294</v>
      </c>
      <c r="K140" s="45">
        <v>26017447</v>
      </c>
      <c r="L140" s="45">
        <v>225955800</v>
      </c>
      <c r="M140" s="45">
        <v>4563400</v>
      </c>
      <c r="N140" s="45">
        <v>14554890</v>
      </c>
      <c r="O140" s="45">
        <v>37371189</v>
      </c>
      <c r="P140" s="45">
        <v>25573762</v>
      </c>
      <c r="Q140" s="45">
        <v>1900360352</v>
      </c>
      <c r="R140" s="45">
        <v>139293</v>
      </c>
      <c r="S140" s="45">
        <v>75482</v>
      </c>
      <c r="T140" s="45">
        <v>230457048</v>
      </c>
      <c r="U140" s="45">
        <v>209555515</v>
      </c>
      <c r="V140" s="45">
        <v>35537310</v>
      </c>
      <c r="W140" s="45">
        <v>31774897</v>
      </c>
      <c r="X140" s="45">
        <v>507539545</v>
      </c>
      <c r="Y140" s="45">
        <v>1392820807</v>
      </c>
      <c r="Z140" s="14" t="s">
        <v>469</v>
      </c>
      <c r="AA140" t="b">
        <f aca="true" t="shared" si="2" ref="AA140:AA203">EXACT(B140,Z140)</f>
        <v>1</v>
      </c>
    </row>
    <row r="141" spans="1:27" ht="12.75">
      <c r="A141" t="s">
        <v>568</v>
      </c>
      <c r="B141" s="49" t="s">
        <v>569</v>
      </c>
      <c r="C141" s="45">
        <v>13242982000</v>
      </c>
      <c r="D141" s="45">
        <v>56523</v>
      </c>
      <c r="E141" s="45">
        <v>4327572595</v>
      </c>
      <c r="F141" s="45">
        <v>234653566</v>
      </c>
      <c r="G141" s="45">
        <v>8240</v>
      </c>
      <c r="H141" s="45">
        <v>2146</v>
      </c>
      <c r="I141" s="45">
        <v>274532727</v>
      </c>
      <c r="J141" s="45">
        <v>3473860</v>
      </c>
      <c r="K141" s="45">
        <v>90353193</v>
      </c>
      <c r="L141" s="45">
        <v>722074700</v>
      </c>
      <c r="M141" s="45">
        <v>13341800</v>
      </c>
      <c r="N141" s="45">
        <v>22621381</v>
      </c>
      <c r="O141" s="45">
        <v>97628623</v>
      </c>
      <c r="P141" s="45">
        <v>84980292</v>
      </c>
      <c r="Q141" s="45">
        <v>5871232737</v>
      </c>
      <c r="R141" s="45">
        <v>725925</v>
      </c>
      <c r="S141" s="45">
        <v>201975</v>
      </c>
      <c r="T141" s="45">
        <v>735125764</v>
      </c>
      <c r="U141" s="45">
        <v>649573383</v>
      </c>
      <c r="V141" s="45">
        <v>122480838</v>
      </c>
      <c r="W141" s="45">
        <v>90989611</v>
      </c>
      <c r="X141" s="45">
        <v>1599097496</v>
      </c>
      <c r="Y141" s="45">
        <v>4272135241</v>
      </c>
      <c r="Z141" s="31" t="s">
        <v>569</v>
      </c>
      <c r="AA141" t="b">
        <f t="shared" si="2"/>
        <v>1</v>
      </c>
    </row>
    <row r="142" spans="1:27" ht="12.75">
      <c r="A142" t="s">
        <v>232</v>
      </c>
      <c r="B142" s="48" t="s">
        <v>233</v>
      </c>
      <c r="C142" s="45">
        <v>19957460200</v>
      </c>
      <c r="D142" s="45">
        <v>77263</v>
      </c>
      <c r="E142" s="45">
        <v>6231986524</v>
      </c>
      <c r="F142" s="45">
        <v>721545361</v>
      </c>
      <c r="G142" s="45">
        <v>16442</v>
      </c>
      <c r="H142" s="45">
        <v>6373</v>
      </c>
      <c r="I142" s="45">
        <v>775159631</v>
      </c>
      <c r="J142" s="45">
        <v>9658465</v>
      </c>
      <c r="K142" s="45">
        <v>114428891</v>
      </c>
      <c r="L142" s="45">
        <v>1033238500</v>
      </c>
      <c r="M142" s="45">
        <v>28977700</v>
      </c>
      <c r="N142" s="45">
        <v>37785271</v>
      </c>
      <c r="O142" s="45">
        <v>135141196</v>
      </c>
      <c r="P142" s="45">
        <v>204627980</v>
      </c>
      <c r="Q142" s="45">
        <v>9292549519</v>
      </c>
      <c r="R142" s="45">
        <v>1077754</v>
      </c>
      <c r="S142" s="45">
        <v>345453</v>
      </c>
      <c r="T142" s="45">
        <v>1061703499</v>
      </c>
      <c r="U142" s="45">
        <v>906094308</v>
      </c>
      <c r="V142" s="45">
        <v>184604132</v>
      </c>
      <c r="W142" s="45">
        <v>183396753</v>
      </c>
      <c r="X142" s="45">
        <v>2337221899</v>
      </c>
      <c r="Y142" s="45">
        <v>6955327620</v>
      </c>
      <c r="Z142" s="14" t="s">
        <v>233</v>
      </c>
      <c r="AA142" t="b">
        <f t="shared" si="2"/>
        <v>1</v>
      </c>
    </row>
    <row r="143" spans="1:27" ht="12.75">
      <c r="A143" t="s">
        <v>546</v>
      </c>
      <c r="B143" s="48" t="s">
        <v>547</v>
      </c>
      <c r="C143" s="45">
        <v>2008586400</v>
      </c>
      <c r="D143" s="45">
        <v>9702</v>
      </c>
      <c r="E143" s="45">
        <v>669829219</v>
      </c>
      <c r="F143" s="45">
        <v>20102932</v>
      </c>
      <c r="G143" s="45">
        <v>791</v>
      </c>
      <c r="H143" s="45">
        <v>183</v>
      </c>
      <c r="I143" s="45">
        <v>32395560</v>
      </c>
      <c r="J143" s="45">
        <v>258086</v>
      </c>
      <c r="K143" s="45">
        <v>8754950</v>
      </c>
      <c r="L143" s="45">
        <v>108529200</v>
      </c>
      <c r="M143" s="45">
        <v>2224000</v>
      </c>
      <c r="N143" s="45">
        <v>6416626</v>
      </c>
      <c r="O143" s="45">
        <v>18686996</v>
      </c>
      <c r="P143" s="45">
        <v>16335697</v>
      </c>
      <c r="Q143" s="45">
        <v>883533266</v>
      </c>
      <c r="R143" s="45">
        <v>7099</v>
      </c>
      <c r="S143" s="45">
        <v>23000</v>
      </c>
      <c r="T143" s="45">
        <v>110718300</v>
      </c>
      <c r="U143" s="45">
        <v>103059809</v>
      </c>
      <c r="V143" s="45">
        <v>14663837</v>
      </c>
      <c r="W143" s="45">
        <v>12206595</v>
      </c>
      <c r="X143" s="45">
        <v>240678640</v>
      </c>
      <c r="Y143" s="45">
        <v>642854626</v>
      </c>
      <c r="Z143" s="14" t="s">
        <v>547</v>
      </c>
      <c r="AA143" t="b">
        <f t="shared" si="2"/>
        <v>1</v>
      </c>
    </row>
    <row r="144" spans="1:27" ht="12.75">
      <c r="A144" t="s">
        <v>332</v>
      </c>
      <c r="B144" s="48" t="s">
        <v>333</v>
      </c>
      <c r="C144" s="45">
        <v>2471323300</v>
      </c>
      <c r="D144" s="45">
        <v>11399</v>
      </c>
      <c r="E144" s="45">
        <v>814037358</v>
      </c>
      <c r="F144" s="45">
        <v>41256590</v>
      </c>
      <c r="G144" s="45">
        <v>1444</v>
      </c>
      <c r="H144" s="45">
        <v>330</v>
      </c>
      <c r="I144" s="45">
        <v>66696495</v>
      </c>
      <c r="J144" s="45">
        <v>1095220</v>
      </c>
      <c r="K144" s="45">
        <v>24570560</v>
      </c>
      <c r="L144" s="45">
        <v>123781100</v>
      </c>
      <c r="M144" s="45">
        <v>4500600</v>
      </c>
      <c r="N144" s="45">
        <v>9361975</v>
      </c>
      <c r="O144" s="45">
        <v>20573821</v>
      </c>
      <c r="P144" s="45">
        <v>23470577</v>
      </c>
      <c r="Q144" s="45">
        <v>1129344296</v>
      </c>
      <c r="R144" s="45">
        <v>696233</v>
      </c>
      <c r="S144" s="45">
        <v>255547</v>
      </c>
      <c r="T144" s="45">
        <v>128236822</v>
      </c>
      <c r="U144" s="45">
        <v>116538926</v>
      </c>
      <c r="V144" s="45">
        <v>25213016</v>
      </c>
      <c r="W144" s="45">
        <v>21497915</v>
      </c>
      <c r="X144" s="45">
        <v>292438459</v>
      </c>
      <c r="Y144" s="45">
        <v>836905837</v>
      </c>
      <c r="Z144" s="14" t="s">
        <v>333</v>
      </c>
      <c r="AA144" t="b">
        <f t="shared" si="2"/>
        <v>1</v>
      </c>
    </row>
    <row r="145" spans="1:27" ht="12.75">
      <c r="A145" t="s">
        <v>230</v>
      </c>
      <c r="B145" s="48" t="s">
        <v>231</v>
      </c>
      <c r="C145" s="45">
        <v>44515303200</v>
      </c>
      <c r="D145" s="45">
        <v>197903</v>
      </c>
      <c r="E145" s="45">
        <v>13899418598</v>
      </c>
      <c r="F145" s="45">
        <v>1127364163</v>
      </c>
      <c r="G145" s="45">
        <v>27336</v>
      </c>
      <c r="H145" s="45">
        <v>8974</v>
      </c>
      <c r="I145" s="45">
        <v>1361984914</v>
      </c>
      <c r="J145" s="45">
        <v>20827611</v>
      </c>
      <c r="K145" s="45">
        <v>177886038</v>
      </c>
      <c r="L145" s="45">
        <v>2347574700</v>
      </c>
      <c r="M145" s="45">
        <v>74314100</v>
      </c>
      <c r="N145" s="45">
        <v>88399452</v>
      </c>
      <c r="O145" s="45">
        <v>213591045</v>
      </c>
      <c r="P145" s="45">
        <v>480550621</v>
      </c>
      <c r="Q145" s="45">
        <v>19791911242</v>
      </c>
      <c r="R145" s="45">
        <v>2335124</v>
      </c>
      <c r="S145" s="45">
        <v>2835784</v>
      </c>
      <c r="T145" s="45">
        <v>2420681982</v>
      </c>
      <c r="U145" s="45">
        <v>2058528399</v>
      </c>
      <c r="V145" s="45">
        <v>485335224</v>
      </c>
      <c r="W145" s="45">
        <v>290698751</v>
      </c>
      <c r="X145" s="45">
        <v>5260415264</v>
      </c>
      <c r="Y145" s="45">
        <v>14531495978</v>
      </c>
      <c r="Z145" s="14" t="s">
        <v>231</v>
      </c>
      <c r="AA145" t="b">
        <f t="shared" si="2"/>
        <v>1</v>
      </c>
    </row>
    <row r="146" spans="1:27" ht="12.75">
      <c r="A146" t="s">
        <v>443</v>
      </c>
      <c r="B146" s="48" t="s">
        <v>581</v>
      </c>
      <c r="C146" s="45">
        <v>1594708600</v>
      </c>
      <c r="D146" s="45">
        <v>8144</v>
      </c>
      <c r="E146" s="45">
        <v>529402473</v>
      </c>
      <c r="F146" s="45">
        <v>12924034</v>
      </c>
      <c r="G146" s="45">
        <v>597</v>
      </c>
      <c r="H146" s="45">
        <v>122</v>
      </c>
      <c r="I146" s="45">
        <v>46845462</v>
      </c>
      <c r="J146" s="45">
        <v>912816</v>
      </c>
      <c r="K146" s="45">
        <v>13709899</v>
      </c>
      <c r="L146" s="45">
        <v>84958700</v>
      </c>
      <c r="M146" s="45">
        <v>3764800</v>
      </c>
      <c r="N146" s="45">
        <v>6435499</v>
      </c>
      <c r="O146" s="45">
        <v>17582380</v>
      </c>
      <c r="P146" s="45">
        <v>23906505</v>
      </c>
      <c r="Q146" s="45">
        <v>740442568</v>
      </c>
      <c r="R146" s="45">
        <v>60240</v>
      </c>
      <c r="S146" s="45">
        <v>50782</v>
      </c>
      <c r="T146" s="45">
        <v>88678322</v>
      </c>
      <c r="U146" s="45">
        <v>84498721</v>
      </c>
      <c r="V146" s="45">
        <v>13286524</v>
      </c>
      <c r="W146" s="45">
        <v>14273155</v>
      </c>
      <c r="X146" s="45">
        <v>200847744</v>
      </c>
      <c r="Y146" s="45">
        <v>539594824</v>
      </c>
      <c r="Z146" s="14" t="s">
        <v>581</v>
      </c>
      <c r="AA146" t="b">
        <f t="shared" si="2"/>
        <v>1</v>
      </c>
    </row>
    <row r="147" spans="1:27" ht="12.75">
      <c r="A147" t="s">
        <v>530</v>
      </c>
      <c r="B147" s="48" t="s">
        <v>531</v>
      </c>
      <c r="C147" s="45">
        <v>536534700</v>
      </c>
      <c r="D147" s="45">
        <v>2577</v>
      </c>
      <c r="E147" s="45">
        <v>180541797</v>
      </c>
      <c r="F147" s="45">
        <v>4347615</v>
      </c>
      <c r="G147" s="45">
        <v>248</v>
      </c>
      <c r="H147" s="45">
        <v>29</v>
      </c>
      <c r="I147" s="45">
        <v>6891042</v>
      </c>
      <c r="J147" s="45">
        <v>45978</v>
      </c>
      <c r="K147" s="45">
        <v>1660580</v>
      </c>
      <c r="L147" s="45">
        <v>28812500</v>
      </c>
      <c r="M147" s="45">
        <v>618400</v>
      </c>
      <c r="N147" s="45">
        <v>2036306</v>
      </c>
      <c r="O147" s="45">
        <v>4616674</v>
      </c>
      <c r="P147" s="45">
        <v>3808992</v>
      </c>
      <c r="Q147" s="45">
        <v>233379884</v>
      </c>
      <c r="R147" s="45">
        <v>0</v>
      </c>
      <c r="S147" s="45">
        <v>0</v>
      </c>
      <c r="T147" s="45">
        <v>29423465</v>
      </c>
      <c r="U147" s="45">
        <v>27095168</v>
      </c>
      <c r="V147" s="45">
        <v>3749593</v>
      </c>
      <c r="W147" s="45">
        <v>2551806</v>
      </c>
      <c r="X147" s="45">
        <v>62820032</v>
      </c>
      <c r="Y147" s="45">
        <v>170559852</v>
      </c>
      <c r="Z147" s="14" t="s">
        <v>531</v>
      </c>
      <c r="AA147" t="b">
        <f t="shared" si="2"/>
        <v>1</v>
      </c>
    </row>
    <row r="148" spans="1:27" ht="12.75">
      <c r="A148" t="s">
        <v>350</v>
      </c>
      <c r="B148" s="48" t="s">
        <v>351</v>
      </c>
      <c r="C148" s="45">
        <v>3829163200</v>
      </c>
      <c r="D148" s="45">
        <v>18384</v>
      </c>
      <c r="E148" s="45">
        <v>1230631988</v>
      </c>
      <c r="F148" s="45">
        <v>43554472</v>
      </c>
      <c r="G148" s="45">
        <v>1625</v>
      </c>
      <c r="H148" s="45">
        <v>386</v>
      </c>
      <c r="I148" s="45">
        <v>82351674</v>
      </c>
      <c r="J148" s="45">
        <v>1386196</v>
      </c>
      <c r="K148" s="45">
        <v>29942030</v>
      </c>
      <c r="L148" s="45">
        <v>201395700</v>
      </c>
      <c r="M148" s="45">
        <v>7408700</v>
      </c>
      <c r="N148" s="45">
        <v>13495637</v>
      </c>
      <c r="O148" s="45">
        <v>34055518</v>
      </c>
      <c r="P148" s="45">
        <v>34787003</v>
      </c>
      <c r="Q148" s="45">
        <v>1679008918</v>
      </c>
      <c r="R148" s="45">
        <v>286411</v>
      </c>
      <c r="S148" s="45">
        <v>75271</v>
      </c>
      <c r="T148" s="45">
        <v>208738862</v>
      </c>
      <c r="U148" s="45">
        <v>185414792</v>
      </c>
      <c r="V148" s="45">
        <v>35465176</v>
      </c>
      <c r="W148" s="45">
        <v>25707940</v>
      </c>
      <c r="X148" s="45">
        <v>455688452</v>
      </c>
      <c r="Y148" s="45">
        <v>1223320466</v>
      </c>
      <c r="Z148" s="14" t="s">
        <v>351</v>
      </c>
      <c r="AA148" t="b">
        <f t="shared" si="2"/>
        <v>1</v>
      </c>
    </row>
    <row r="149" spans="1:27" ht="12.75">
      <c r="A149" t="s">
        <v>312</v>
      </c>
      <c r="B149" s="48" t="s">
        <v>313</v>
      </c>
      <c r="C149" s="45">
        <v>5366994800</v>
      </c>
      <c r="D149" s="45">
        <v>25441</v>
      </c>
      <c r="E149" s="45">
        <v>1722231715</v>
      </c>
      <c r="F149" s="45">
        <v>66021772</v>
      </c>
      <c r="G149" s="45">
        <v>2459</v>
      </c>
      <c r="H149" s="45">
        <v>560</v>
      </c>
      <c r="I149" s="45">
        <v>132396048</v>
      </c>
      <c r="J149" s="45">
        <v>1959537</v>
      </c>
      <c r="K149" s="45">
        <v>53340996</v>
      </c>
      <c r="L149" s="45">
        <v>293455000</v>
      </c>
      <c r="M149" s="45">
        <v>11993900</v>
      </c>
      <c r="N149" s="45">
        <v>15027853</v>
      </c>
      <c r="O149" s="45">
        <v>49867521</v>
      </c>
      <c r="P149" s="45">
        <v>62077404</v>
      </c>
      <c r="Q149" s="45">
        <v>2408371746</v>
      </c>
      <c r="R149" s="45">
        <v>856777</v>
      </c>
      <c r="S149" s="45">
        <v>255725</v>
      </c>
      <c r="T149" s="45">
        <v>305375953</v>
      </c>
      <c r="U149" s="45">
        <v>272252706</v>
      </c>
      <c r="V149" s="45">
        <v>61024752</v>
      </c>
      <c r="W149" s="45">
        <v>55423495</v>
      </c>
      <c r="X149" s="45">
        <v>695189408</v>
      </c>
      <c r="Y149" s="45">
        <v>1713182338</v>
      </c>
      <c r="Z149" s="14" t="s">
        <v>313</v>
      </c>
      <c r="AA149" t="b">
        <f t="shared" si="2"/>
        <v>1</v>
      </c>
    </row>
    <row r="150" spans="1:27" ht="12.75">
      <c r="A150" t="s">
        <v>146</v>
      </c>
      <c r="B150" s="48" t="s">
        <v>147</v>
      </c>
      <c r="C150" s="45">
        <v>1422901400</v>
      </c>
      <c r="D150" s="45">
        <v>7211</v>
      </c>
      <c r="E150" s="45">
        <v>450316816</v>
      </c>
      <c r="F150" s="45">
        <v>13765463</v>
      </c>
      <c r="G150" s="45">
        <v>514</v>
      </c>
      <c r="H150" s="45">
        <v>114</v>
      </c>
      <c r="I150" s="45">
        <v>46668869</v>
      </c>
      <c r="J150" s="45">
        <v>576882</v>
      </c>
      <c r="K150" s="45">
        <v>13397947</v>
      </c>
      <c r="L150" s="45">
        <v>76003900</v>
      </c>
      <c r="M150" s="45">
        <v>3441600</v>
      </c>
      <c r="N150" s="45">
        <v>4083761</v>
      </c>
      <c r="O150" s="45">
        <v>12958920</v>
      </c>
      <c r="P150" s="45">
        <v>17965657</v>
      </c>
      <c r="Q150" s="45">
        <v>639179815</v>
      </c>
      <c r="R150" s="45">
        <v>141583</v>
      </c>
      <c r="S150" s="45">
        <v>2980</v>
      </c>
      <c r="T150" s="45">
        <v>79412224</v>
      </c>
      <c r="U150" s="45">
        <v>71394700</v>
      </c>
      <c r="V150" s="45">
        <v>13936463</v>
      </c>
      <c r="W150" s="45">
        <v>14933861</v>
      </c>
      <c r="X150" s="45">
        <v>179821811</v>
      </c>
      <c r="Y150" s="45">
        <v>459358004</v>
      </c>
      <c r="Z150" s="14" t="s">
        <v>147</v>
      </c>
      <c r="AA150" t="b">
        <f t="shared" si="2"/>
        <v>1</v>
      </c>
    </row>
    <row r="151" spans="1:27" ht="12.75">
      <c r="A151" t="s">
        <v>308</v>
      </c>
      <c r="B151" s="48" t="s">
        <v>309</v>
      </c>
      <c r="C151" s="45">
        <v>1281338500</v>
      </c>
      <c r="D151" s="45">
        <v>6979</v>
      </c>
      <c r="E151" s="45">
        <v>424599584</v>
      </c>
      <c r="F151" s="45">
        <v>10397825</v>
      </c>
      <c r="G151" s="45">
        <v>432</v>
      </c>
      <c r="H151" s="45">
        <v>83</v>
      </c>
      <c r="I151" s="45">
        <v>28259338</v>
      </c>
      <c r="J151" s="45">
        <v>748376</v>
      </c>
      <c r="K151" s="45">
        <v>11369194</v>
      </c>
      <c r="L151" s="45">
        <v>65269100</v>
      </c>
      <c r="M151" s="45">
        <v>4362500</v>
      </c>
      <c r="N151" s="45">
        <v>5178395</v>
      </c>
      <c r="O151" s="45">
        <v>13107288</v>
      </c>
      <c r="P151" s="45">
        <v>17970012</v>
      </c>
      <c r="Q151" s="45">
        <v>581261612</v>
      </c>
      <c r="R151" s="45">
        <v>76960</v>
      </c>
      <c r="S151" s="45">
        <v>80777</v>
      </c>
      <c r="T151" s="45">
        <v>69591146</v>
      </c>
      <c r="U151" s="45">
        <v>63399149</v>
      </c>
      <c r="V151" s="45">
        <v>12981295</v>
      </c>
      <c r="W151" s="45">
        <v>11273885</v>
      </c>
      <c r="X151" s="45">
        <v>157403212</v>
      </c>
      <c r="Y151" s="45">
        <v>423858400</v>
      </c>
      <c r="Z151" s="14" t="s">
        <v>309</v>
      </c>
      <c r="AA151" t="b">
        <f t="shared" si="2"/>
        <v>1</v>
      </c>
    </row>
    <row r="152" spans="1:27" ht="12.75">
      <c r="A152" t="s">
        <v>108</v>
      </c>
      <c r="B152" s="48" t="s">
        <v>109</v>
      </c>
      <c r="C152" s="45">
        <v>4109460200</v>
      </c>
      <c r="D152" s="45">
        <v>19398</v>
      </c>
      <c r="E152" s="45">
        <v>1273917170</v>
      </c>
      <c r="F152" s="45">
        <v>49365390</v>
      </c>
      <c r="G152" s="45">
        <v>1890</v>
      </c>
      <c r="H152" s="45">
        <v>439</v>
      </c>
      <c r="I152" s="45">
        <v>89540129</v>
      </c>
      <c r="J152" s="45">
        <v>1067505</v>
      </c>
      <c r="K152" s="45">
        <v>36602544</v>
      </c>
      <c r="L152" s="45">
        <v>226243500</v>
      </c>
      <c r="M152" s="45">
        <v>7551300</v>
      </c>
      <c r="N152" s="45">
        <v>12859585</v>
      </c>
      <c r="O152" s="45">
        <v>35851940</v>
      </c>
      <c r="P152" s="45">
        <v>40433716</v>
      </c>
      <c r="Q152" s="45">
        <v>1773432779</v>
      </c>
      <c r="R152" s="45">
        <v>484395</v>
      </c>
      <c r="S152" s="45">
        <v>57204</v>
      </c>
      <c r="T152" s="45">
        <v>233708341</v>
      </c>
      <c r="U152" s="45">
        <v>200397258</v>
      </c>
      <c r="V152" s="45">
        <v>46717719</v>
      </c>
      <c r="W152" s="45">
        <v>33409966</v>
      </c>
      <c r="X152" s="45">
        <v>514774883</v>
      </c>
      <c r="Y152" s="45">
        <v>1258657896</v>
      </c>
      <c r="Z152" s="14" t="s">
        <v>109</v>
      </c>
      <c r="AA152" t="b">
        <f t="shared" si="2"/>
        <v>1</v>
      </c>
    </row>
    <row r="153" spans="1:27" ht="12.75">
      <c r="A153" t="s">
        <v>456</v>
      </c>
      <c r="B153" s="48" t="s">
        <v>457</v>
      </c>
      <c r="C153" s="45">
        <v>3250036000</v>
      </c>
      <c r="D153" s="45">
        <v>15618</v>
      </c>
      <c r="E153" s="45">
        <v>1090993008</v>
      </c>
      <c r="F153" s="45">
        <v>36552854</v>
      </c>
      <c r="G153" s="45">
        <v>1322</v>
      </c>
      <c r="H153" s="45">
        <v>320</v>
      </c>
      <c r="I153" s="45">
        <v>87233010</v>
      </c>
      <c r="J153" s="45">
        <v>1679945</v>
      </c>
      <c r="K153" s="45">
        <v>32625386</v>
      </c>
      <c r="L153" s="45">
        <v>175767900</v>
      </c>
      <c r="M153" s="45">
        <v>4353000</v>
      </c>
      <c r="N153" s="45">
        <v>10043337</v>
      </c>
      <c r="O153" s="45">
        <v>28541778</v>
      </c>
      <c r="P153" s="45">
        <v>33384424</v>
      </c>
      <c r="Q153" s="45">
        <v>1501174642</v>
      </c>
      <c r="R153" s="45">
        <v>440373</v>
      </c>
      <c r="S153" s="45">
        <v>47059</v>
      </c>
      <c r="T153" s="45">
        <v>180084184</v>
      </c>
      <c r="U153" s="45">
        <v>169963923</v>
      </c>
      <c r="V153" s="45">
        <v>29959197</v>
      </c>
      <c r="W153" s="45">
        <v>34165809</v>
      </c>
      <c r="X153" s="45">
        <v>414660545</v>
      </c>
      <c r="Y153" s="45">
        <v>1086514097</v>
      </c>
      <c r="Z153" s="14" t="s">
        <v>457</v>
      </c>
      <c r="AA153" t="b">
        <f t="shared" si="2"/>
        <v>1</v>
      </c>
    </row>
    <row r="154" spans="1:27" ht="12.75">
      <c r="A154" t="s">
        <v>104</v>
      </c>
      <c r="B154" s="48" t="s">
        <v>105</v>
      </c>
      <c r="C154" s="45">
        <v>6625124200</v>
      </c>
      <c r="D154" s="45">
        <v>31448</v>
      </c>
      <c r="E154" s="45">
        <v>2070266919</v>
      </c>
      <c r="F154" s="45">
        <v>85959385</v>
      </c>
      <c r="G154" s="45">
        <v>3018</v>
      </c>
      <c r="H154" s="45">
        <v>780</v>
      </c>
      <c r="I154" s="45">
        <v>112731340</v>
      </c>
      <c r="J154" s="45">
        <v>1779210</v>
      </c>
      <c r="K154" s="45">
        <v>55894763</v>
      </c>
      <c r="L154" s="45">
        <v>354708700</v>
      </c>
      <c r="M154" s="45">
        <v>10390600</v>
      </c>
      <c r="N154" s="45">
        <v>16388222</v>
      </c>
      <c r="O154" s="45">
        <v>51387985</v>
      </c>
      <c r="P154" s="45">
        <v>60653018</v>
      </c>
      <c r="Q154" s="45">
        <v>2820160142</v>
      </c>
      <c r="R154" s="45">
        <v>725250</v>
      </c>
      <c r="S154" s="45">
        <v>117429</v>
      </c>
      <c r="T154" s="45">
        <v>364974960</v>
      </c>
      <c r="U154" s="45">
        <v>308743309</v>
      </c>
      <c r="V154" s="45">
        <v>74776245</v>
      </c>
      <c r="W154" s="45">
        <v>49493604</v>
      </c>
      <c r="X154" s="45">
        <v>798830797</v>
      </c>
      <c r="Y154" s="45">
        <v>2021329345</v>
      </c>
      <c r="Z154" s="14" t="s">
        <v>105</v>
      </c>
      <c r="AA154" t="b">
        <f t="shared" si="2"/>
        <v>1</v>
      </c>
    </row>
    <row r="155" spans="1:27" ht="12.75">
      <c r="A155" t="s">
        <v>114</v>
      </c>
      <c r="B155" s="48" t="s">
        <v>115</v>
      </c>
      <c r="C155" s="45">
        <v>1122382800</v>
      </c>
      <c r="D155" s="45">
        <v>5274</v>
      </c>
      <c r="E155" s="45">
        <v>366453628</v>
      </c>
      <c r="F155" s="45">
        <v>12239720</v>
      </c>
      <c r="G155" s="45">
        <v>455</v>
      </c>
      <c r="H155" s="45">
        <v>107</v>
      </c>
      <c r="I155" s="45">
        <v>21417111</v>
      </c>
      <c r="J155" s="45">
        <v>248463</v>
      </c>
      <c r="K155" s="45">
        <v>9832592</v>
      </c>
      <c r="L155" s="45">
        <v>62885800</v>
      </c>
      <c r="M155" s="45">
        <v>1749400</v>
      </c>
      <c r="N155" s="45">
        <v>3584514</v>
      </c>
      <c r="O155" s="45">
        <v>10314778</v>
      </c>
      <c r="P155" s="45">
        <v>10633886</v>
      </c>
      <c r="Q155" s="45">
        <v>499359892</v>
      </c>
      <c r="R155" s="45">
        <v>72469</v>
      </c>
      <c r="S155" s="45">
        <v>13449</v>
      </c>
      <c r="T155" s="45">
        <v>64606048</v>
      </c>
      <c r="U155" s="45">
        <v>59097866</v>
      </c>
      <c r="V155" s="45">
        <v>12415522</v>
      </c>
      <c r="W155" s="45">
        <v>9186236</v>
      </c>
      <c r="X155" s="45">
        <v>145391590</v>
      </c>
      <c r="Y155" s="45">
        <v>353968302</v>
      </c>
      <c r="Z155" s="14" t="s">
        <v>115</v>
      </c>
      <c r="AA155" t="b">
        <f t="shared" si="2"/>
        <v>1</v>
      </c>
    </row>
    <row r="156" spans="1:27" ht="12.75">
      <c r="A156" t="s">
        <v>280</v>
      </c>
      <c r="B156" s="48" t="s">
        <v>281</v>
      </c>
      <c r="C156" s="45">
        <v>1555466200</v>
      </c>
      <c r="D156" s="45">
        <v>7961</v>
      </c>
      <c r="E156" s="45">
        <v>516537990</v>
      </c>
      <c r="F156" s="45">
        <v>14577055</v>
      </c>
      <c r="G156" s="45">
        <v>688</v>
      </c>
      <c r="H156" s="45">
        <v>126</v>
      </c>
      <c r="I156" s="45">
        <v>36590393</v>
      </c>
      <c r="J156" s="45">
        <v>674634</v>
      </c>
      <c r="K156" s="45">
        <v>16046680</v>
      </c>
      <c r="L156" s="45">
        <v>82313800</v>
      </c>
      <c r="M156" s="45">
        <v>4122200</v>
      </c>
      <c r="N156" s="45">
        <v>5402925</v>
      </c>
      <c r="O156" s="45">
        <v>13453014</v>
      </c>
      <c r="P156" s="45">
        <v>18703561</v>
      </c>
      <c r="Q156" s="45">
        <v>708422252</v>
      </c>
      <c r="R156" s="45">
        <v>156754</v>
      </c>
      <c r="S156" s="45">
        <v>74449</v>
      </c>
      <c r="T156" s="45">
        <v>86414556</v>
      </c>
      <c r="U156" s="45">
        <v>81107938</v>
      </c>
      <c r="V156" s="45">
        <v>16719241</v>
      </c>
      <c r="W156" s="45">
        <v>12137708</v>
      </c>
      <c r="X156" s="45">
        <v>196610646</v>
      </c>
      <c r="Y156" s="45">
        <v>511811606</v>
      </c>
      <c r="Z156" s="14" t="s">
        <v>281</v>
      </c>
      <c r="AA156" t="b">
        <f t="shared" si="2"/>
        <v>1</v>
      </c>
    </row>
    <row r="157" spans="1:27" ht="12.75">
      <c r="A157" t="s">
        <v>374</v>
      </c>
      <c r="B157" s="48" t="s">
        <v>375</v>
      </c>
      <c r="C157" s="45">
        <v>549303500</v>
      </c>
      <c r="D157" s="45">
        <v>2912</v>
      </c>
      <c r="E157" s="45">
        <v>182641837</v>
      </c>
      <c r="F157" s="45">
        <v>2849915</v>
      </c>
      <c r="G157" s="45">
        <v>160</v>
      </c>
      <c r="H157" s="45">
        <v>23</v>
      </c>
      <c r="I157" s="45">
        <v>8337883</v>
      </c>
      <c r="J157" s="45">
        <v>103734</v>
      </c>
      <c r="K157" s="45">
        <v>2954888</v>
      </c>
      <c r="L157" s="45">
        <v>28903300</v>
      </c>
      <c r="M157" s="45">
        <v>566000</v>
      </c>
      <c r="N157" s="45">
        <v>2357655</v>
      </c>
      <c r="O157" s="45">
        <v>4934169</v>
      </c>
      <c r="P157" s="45">
        <v>3026387</v>
      </c>
      <c r="Q157" s="45">
        <v>236675768</v>
      </c>
      <c r="R157" s="45">
        <v>2263</v>
      </c>
      <c r="S157" s="45">
        <v>1504</v>
      </c>
      <c r="T157" s="45">
        <v>29457977</v>
      </c>
      <c r="U157" s="45">
        <v>27016141</v>
      </c>
      <c r="V157" s="45">
        <v>4527890</v>
      </c>
      <c r="W157" s="45">
        <v>3874882</v>
      </c>
      <c r="X157" s="45">
        <v>64880657</v>
      </c>
      <c r="Y157" s="45">
        <v>171795111</v>
      </c>
      <c r="Z157" s="14" t="s">
        <v>375</v>
      </c>
      <c r="AA157" t="b">
        <f t="shared" si="2"/>
        <v>1</v>
      </c>
    </row>
    <row r="158" spans="1:27" ht="12.75">
      <c r="A158" t="s">
        <v>328</v>
      </c>
      <c r="B158" s="48" t="s">
        <v>329</v>
      </c>
      <c r="C158" s="45">
        <v>11846570400</v>
      </c>
      <c r="D158" s="45">
        <v>44384</v>
      </c>
      <c r="E158" s="45">
        <v>3706490047</v>
      </c>
      <c r="F158" s="45">
        <v>356762052</v>
      </c>
      <c r="G158" s="45">
        <v>9232</v>
      </c>
      <c r="H158" s="45">
        <v>3288</v>
      </c>
      <c r="I158" s="45">
        <v>309959715</v>
      </c>
      <c r="J158" s="45">
        <v>3363153</v>
      </c>
      <c r="K158" s="45">
        <v>78842521</v>
      </c>
      <c r="L158" s="45">
        <v>632361900</v>
      </c>
      <c r="M158" s="45">
        <v>16149400</v>
      </c>
      <c r="N158" s="45">
        <v>18076898</v>
      </c>
      <c r="O158" s="45">
        <v>62810829</v>
      </c>
      <c r="P158" s="45">
        <v>96563381</v>
      </c>
      <c r="Q158" s="45">
        <v>5281379896</v>
      </c>
      <c r="R158" s="45">
        <v>1010567</v>
      </c>
      <c r="S158" s="45">
        <v>848931</v>
      </c>
      <c r="T158" s="45">
        <v>648280873</v>
      </c>
      <c r="U158" s="45">
        <v>543588387</v>
      </c>
      <c r="V158" s="45">
        <v>132710819</v>
      </c>
      <c r="W158" s="45">
        <v>109394188</v>
      </c>
      <c r="X158" s="45">
        <v>1435833765</v>
      </c>
      <c r="Y158" s="45">
        <v>3845546131</v>
      </c>
      <c r="Z158" s="14" t="s">
        <v>329</v>
      </c>
      <c r="AA158" t="b">
        <f t="shared" si="2"/>
        <v>1</v>
      </c>
    </row>
    <row r="159" spans="1:27" ht="12.75">
      <c r="A159" t="s">
        <v>160</v>
      </c>
      <c r="B159" s="48" t="s">
        <v>161</v>
      </c>
      <c r="C159" s="45">
        <v>2146915300</v>
      </c>
      <c r="D159" s="45">
        <v>10133</v>
      </c>
      <c r="E159" s="45">
        <v>687637358</v>
      </c>
      <c r="F159" s="45">
        <v>25500321</v>
      </c>
      <c r="G159" s="45">
        <v>1114</v>
      </c>
      <c r="H159" s="45">
        <v>210</v>
      </c>
      <c r="I159" s="45">
        <v>63725107</v>
      </c>
      <c r="J159" s="45">
        <v>703657</v>
      </c>
      <c r="K159" s="45">
        <v>17731855</v>
      </c>
      <c r="L159" s="45">
        <v>114326700</v>
      </c>
      <c r="M159" s="45">
        <v>4128900</v>
      </c>
      <c r="N159" s="45">
        <v>6105683</v>
      </c>
      <c r="O159" s="45">
        <v>17694688</v>
      </c>
      <c r="P159" s="45">
        <v>23676632</v>
      </c>
      <c r="Q159" s="45">
        <v>961230901</v>
      </c>
      <c r="R159" s="45">
        <v>123521</v>
      </c>
      <c r="S159" s="45">
        <v>374307</v>
      </c>
      <c r="T159" s="45">
        <v>118428648</v>
      </c>
      <c r="U159" s="45">
        <v>104402460</v>
      </c>
      <c r="V159" s="45">
        <v>22462093</v>
      </c>
      <c r="W159" s="45">
        <v>18509762</v>
      </c>
      <c r="X159" s="45">
        <v>264300791</v>
      </c>
      <c r="Y159" s="45">
        <v>696930110</v>
      </c>
      <c r="Z159" s="14" t="s">
        <v>161</v>
      </c>
      <c r="AA159" t="b">
        <f t="shared" si="2"/>
        <v>1</v>
      </c>
    </row>
    <row r="160" spans="1:27" ht="12.75">
      <c r="A160" t="s">
        <v>156</v>
      </c>
      <c r="B160" s="48" t="s">
        <v>157</v>
      </c>
      <c r="C160" s="45">
        <v>2280731300</v>
      </c>
      <c r="D160" s="45">
        <v>10705</v>
      </c>
      <c r="E160" s="45">
        <v>730413693</v>
      </c>
      <c r="F160" s="45">
        <v>28855032</v>
      </c>
      <c r="G160" s="45">
        <v>1127</v>
      </c>
      <c r="H160" s="45">
        <v>249</v>
      </c>
      <c r="I160" s="45">
        <v>64821827</v>
      </c>
      <c r="J160" s="45">
        <v>1122455</v>
      </c>
      <c r="K160" s="45">
        <v>28047164</v>
      </c>
      <c r="L160" s="45">
        <v>117918600</v>
      </c>
      <c r="M160" s="45">
        <v>6818300</v>
      </c>
      <c r="N160" s="45">
        <v>7273679</v>
      </c>
      <c r="O160" s="45">
        <v>27870867</v>
      </c>
      <c r="P160" s="45">
        <v>35940681</v>
      </c>
      <c r="Q160" s="45">
        <v>1049082298</v>
      </c>
      <c r="R160" s="45">
        <v>735161</v>
      </c>
      <c r="S160" s="45">
        <v>233855</v>
      </c>
      <c r="T160" s="45">
        <v>124706512</v>
      </c>
      <c r="U160" s="45">
        <v>112561031</v>
      </c>
      <c r="V160" s="45">
        <v>29968961</v>
      </c>
      <c r="W160" s="45">
        <v>22329267</v>
      </c>
      <c r="X160" s="45">
        <v>290534787</v>
      </c>
      <c r="Y160" s="45">
        <v>758547511</v>
      </c>
      <c r="Z160" s="14" t="s">
        <v>157</v>
      </c>
      <c r="AA160" t="b">
        <f t="shared" si="2"/>
        <v>1</v>
      </c>
    </row>
    <row r="161" spans="1:27" ht="12.75">
      <c r="A161" t="s">
        <v>36</v>
      </c>
      <c r="B161" s="48" t="s">
        <v>37</v>
      </c>
      <c r="C161" s="45">
        <v>20477766000</v>
      </c>
      <c r="D161" s="45">
        <v>61943</v>
      </c>
      <c r="E161" s="45">
        <v>6215157990</v>
      </c>
      <c r="F161" s="45">
        <v>1212119060</v>
      </c>
      <c r="G161" s="45">
        <v>18724</v>
      </c>
      <c r="H161" s="45">
        <v>8878</v>
      </c>
      <c r="I161" s="45">
        <v>1096519419</v>
      </c>
      <c r="J161" s="45">
        <v>12554690</v>
      </c>
      <c r="K161" s="45">
        <v>113843211</v>
      </c>
      <c r="L161" s="45">
        <v>920752000</v>
      </c>
      <c r="M161" s="45">
        <v>38122300</v>
      </c>
      <c r="N161" s="45">
        <v>29177162</v>
      </c>
      <c r="O161" s="45">
        <v>96509070</v>
      </c>
      <c r="P161" s="45">
        <v>277296481</v>
      </c>
      <c r="Q161" s="45">
        <v>10012051383</v>
      </c>
      <c r="R161" s="45">
        <v>652282</v>
      </c>
      <c r="S161" s="45">
        <v>486959</v>
      </c>
      <c r="T161" s="45">
        <v>958628866</v>
      </c>
      <c r="U161" s="45">
        <v>772874151</v>
      </c>
      <c r="V161" s="45">
        <v>225859093</v>
      </c>
      <c r="W161" s="45">
        <v>226676959</v>
      </c>
      <c r="X161" s="45">
        <v>2185178310</v>
      </c>
      <c r="Y161" s="45">
        <v>7826873073</v>
      </c>
      <c r="Z161" s="14" t="s">
        <v>37</v>
      </c>
      <c r="AA161" t="b">
        <f t="shared" si="2"/>
        <v>1</v>
      </c>
    </row>
    <row r="162" spans="1:27" ht="12.75">
      <c r="A162" t="s">
        <v>416</v>
      </c>
      <c r="B162" s="48" t="s">
        <v>417</v>
      </c>
      <c r="C162" s="45">
        <v>1716529600</v>
      </c>
      <c r="D162" s="45">
        <v>7816</v>
      </c>
      <c r="E162" s="45">
        <v>563011517</v>
      </c>
      <c r="F162" s="45">
        <v>25309864</v>
      </c>
      <c r="G162" s="45">
        <v>938</v>
      </c>
      <c r="H162" s="45">
        <v>243</v>
      </c>
      <c r="I162" s="45">
        <v>30023667</v>
      </c>
      <c r="J162" s="45">
        <v>479476</v>
      </c>
      <c r="K162" s="45">
        <v>13166970</v>
      </c>
      <c r="L162" s="45">
        <v>89049800</v>
      </c>
      <c r="M162" s="45">
        <v>3128700</v>
      </c>
      <c r="N162" s="45">
        <v>5994268</v>
      </c>
      <c r="O162" s="45">
        <v>16242622</v>
      </c>
      <c r="P162" s="45">
        <v>17280267</v>
      </c>
      <c r="Q162" s="45">
        <v>763687151</v>
      </c>
      <c r="R162" s="45">
        <v>77084</v>
      </c>
      <c r="S162" s="45">
        <v>8111</v>
      </c>
      <c r="T162" s="45">
        <v>92157338</v>
      </c>
      <c r="U162" s="45">
        <v>82726350</v>
      </c>
      <c r="V162" s="45">
        <v>17690854</v>
      </c>
      <c r="W162" s="45">
        <v>13733164</v>
      </c>
      <c r="X162" s="45">
        <v>206392901</v>
      </c>
      <c r="Y162" s="45">
        <v>557294250</v>
      </c>
      <c r="Z162" s="14" t="s">
        <v>417</v>
      </c>
      <c r="AA162" t="b">
        <f t="shared" si="2"/>
        <v>1</v>
      </c>
    </row>
    <row r="163" spans="1:27" ht="12.75">
      <c r="A163" t="s">
        <v>429</v>
      </c>
      <c r="B163" s="48" t="s">
        <v>430</v>
      </c>
      <c r="C163" s="45">
        <v>929256800</v>
      </c>
      <c r="D163" s="45">
        <v>4387</v>
      </c>
      <c r="E163" s="45">
        <v>307023019</v>
      </c>
      <c r="F163" s="45">
        <v>10056846</v>
      </c>
      <c r="G163" s="45">
        <v>414</v>
      </c>
      <c r="H163" s="45">
        <v>72</v>
      </c>
      <c r="I163" s="45">
        <v>14815575</v>
      </c>
      <c r="J163" s="45">
        <v>193498</v>
      </c>
      <c r="K163" s="45">
        <v>5819262</v>
      </c>
      <c r="L163" s="45">
        <v>48797500</v>
      </c>
      <c r="M163" s="45">
        <v>1942300</v>
      </c>
      <c r="N163" s="45">
        <v>3056065</v>
      </c>
      <c r="O163" s="45">
        <v>9159047</v>
      </c>
      <c r="P163" s="45">
        <v>11150474</v>
      </c>
      <c r="Q163" s="45">
        <v>412013586</v>
      </c>
      <c r="R163" s="45">
        <v>24154</v>
      </c>
      <c r="S163" s="45">
        <v>0</v>
      </c>
      <c r="T163" s="45">
        <v>50722198</v>
      </c>
      <c r="U163" s="45">
        <v>46225546</v>
      </c>
      <c r="V163" s="45">
        <v>9172202</v>
      </c>
      <c r="W163" s="45">
        <v>7595702</v>
      </c>
      <c r="X163" s="45">
        <v>113739802</v>
      </c>
      <c r="Y163" s="45">
        <v>298273784</v>
      </c>
      <c r="Z163" s="14" t="s">
        <v>430</v>
      </c>
      <c r="AA163" t="b">
        <f t="shared" si="2"/>
        <v>1</v>
      </c>
    </row>
    <row r="164" spans="1:27" ht="12.75">
      <c r="A164" t="s">
        <v>476</v>
      </c>
      <c r="B164" s="48" t="s">
        <v>477</v>
      </c>
      <c r="C164" s="45">
        <v>1430604500</v>
      </c>
      <c r="D164" s="45">
        <v>7430</v>
      </c>
      <c r="E164" s="45">
        <v>480216274</v>
      </c>
      <c r="F164" s="45">
        <v>10094108</v>
      </c>
      <c r="G164" s="45">
        <v>493</v>
      </c>
      <c r="H164" s="45">
        <v>89</v>
      </c>
      <c r="I164" s="45">
        <v>29649638</v>
      </c>
      <c r="J164" s="45">
        <v>337428</v>
      </c>
      <c r="K164" s="45">
        <v>8856997</v>
      </c>
      <c r="L164" s="45">
        <v>75960500</v>
      </c>
      <c r="M164" s="45">
        <v>3018100</v>
      </c>
      <c r="N164" s="45">
        <v>6005063</v>
      </c>
      <c r="O164" s="45">
        <v>14135047</v>
      </c>
      <c r="P164" s="45">
        <v>17914098</v>
      </c>
      <c r="Q164" s="45">
        <v>646187253</v>
      </c>
      <c r="R164" s="45">
        <v>15358</v>
      </c>
      <c r="S164" s="45">
        <v>89811</v>
      </c>
      <c r="T164" s="45">
        <v>78952842</v>
      </c>
      <c r="U164" s="45">
        <v>73385918</v>
      </c>
      <c r="V164" s="45">
        <v>14569014</v>
      </c>
      <c r="W164" s="45">
        <v>9655677</v>
      </c>
      <c r="X164" s="45">
        <v>176668620</v>
      </c>
      <c r="Y164" s="45">
        <v>469518633</v>
      </c>
      <c r="Z164" s="14" t="s">
        <v>477</v>
      </c>
      <c r="AA164" t="b">
        <f t="shared" si="2"/>
        <v>1</v>
      </c>
    </row>
    <row r="165" spans="1:27" ht="12.75">
      <c r="A165" t="s">
        <v>520</v>
      </c>
      <c r="B165" s="48" t="s">
        <v>521</v>
      </c>
      <c r="C165" s="45">
        <v>1138562700</v>
      </c>
      <c r="D165" s="45">
        <v>5617</v>
      </c>
      <c r="E165" s="45">
        <v>381981721</v>
      </c>
      <c r="F165" s="45">
        <v>11390866</v>
      </c>
      <c r="G165" s="45">
        <v>428</v>
      </c>
      <c r="H165" s="45">
        <v>68</v>
      </c>
      <c r="I165" s="45">
        <v>18950595</v>
      </c>
      <c r="J165" s="45">
        <v>426632</v>
      </c>
      <c r="K165" s="45">
        <v>7591330</v>
      </c>
      <c r="L165" s="45">
        <v>59851200</v>
      </c>
      <c r="M165" s="45">
        <v>2166100</v>
      </c>
      <c r="N165" s="45">
        <v>3976424</v>
      </c>
      <c r="O165" s="45">
        <v>9195418</v>
      </c>
      <c r="P165" s="45">
        <v>9871150</v>
      </c>
      <c r="Q165" s="45">
        <v>505401436</v>
      </c>
      <c r="R165" s="45">
        <v>18423</v>
      </c>
      <c r="S165" s="45">
        <v>24361</v>
      </c>
      <c r="T165" s="45">
        <v>61998256</v>
      </c>
      <c r="U165" s="45">
        <v>57264026</v>
      </c>
      <c r="V165" s="45">
        <v>10169269</v>
      </c>
      <c r="W165" s="45">
        <v>6714696</v>
      </c>
      <c r="X165" s="45">
        <v>136189031</v>
      </c>
      <c r="Y165" s="45">
        <v>369212405</v>
      </c>
      <c r="Z165" s="14" t="s">
        <v>521</v>
      </c>
      <c r="AA165" t="b">
        <f t="shared" si="2"/>
        <v>1</v>
      </c>
    </row>
    <row r="166" spans="1:27" ht="12.75">
      <c r="A166" t="s">
        <v>100</v>
      </c>
      <c r="B166" s="48" t="s">
        <v>101</v>
      </c>
      <c r="C166" s="45">
        <v>21133602600</v>
      </c>
      <c r="D166" s="45">
        <v>95031</v>
      </c>
      <c r="E166" s="45">
        <v>6614567841</v>
      </c>
      <c r="F166" s="45">
        <v>373577691</v>
      </c>
      <c r="G166" s="45">
        <v>12145</v>
      </c>
      <c r="H166" s="45">
        <v>3273</v>
      </c>
      <c r="I166" s="45">
        <v>491829682</v>
      </c>
      <c r="J166" s="45">
        <v>5630223</v>
      </c>
      <c r="K166" s="45">
        <v>139824105</v>
      </c>
      <c r="L166" s="45">
        <v>1150636300</v>
      </c>
      <c r="M166" s="45">
        <v>30066100</v>
      </c>
      <c r="N166" s="45">
        <v>43447727</v>
      </c>
      <c r="O166" s="45">
        <v>154684098</v>
      </c>
      <c r="P166" s="45">
        <v>170708674</v>
      </c>
      <c r="Q166" s="45">
        <v>9174972441</v>
      </c>
      <c r="R166" s="45">
        <v>1709362</v>
      </c>
      <c r="S166" s="45">
        <v>639765</v>
      </c>
      <c r="T166" s="45">
        <v>1180254337</v>
      </c>
      <c r="U166" s="45">
        <v>1002085430</v>
      </c>
      <c r="V166" s="45">
        <v>225543605</v>
      </c>
      <c r="W166" s="45">
        <v>148492569</v>
      </c>
      <c r="X166" s="45">
        <v>2558725068</v>
      </c>
      <c r="Y166" s="45">
        <v>6616247373</v>
      </c>
      <c r="Z166" s="14" t="s">
        <v>101</v>
      </c>
      <c r="AA166" t="b">
        <f t="shared" si="2"/>
        <v>1</v>
      </c>
    </row>
    <row r="167" spans="1:27" ht="12.75">
      <c r="A167" t="s">
        <v>46</v>
      </c>
      <c r="B167" s="48" t="s">
        <v>47</v>
      </c>
      <c r="C167" s="45">
        <v>9539602500</v>
      </c>
      <c r="D167" s="45">
        <v>43376</v>
      </c>
      <c r="E167" s="45">
        <v>3073404362</v>
      </c>
      <c r="F167" s="45">
        <v>154789550</v>
      </c>
      <c r="G167" s="45">
        <v>5254</v>
      </c>
      <c r="H167" s="45">
        <v>1334</v>
      </c>
      <c r="I167" s="45">
        <v>374193522</v>
      </c>
      <c r="J167" s="45">
        <v>7734231</v>
      </c>
      <c r="K167" s="45">
        <v>97626612</v>
      </c>
      <c r="L167" s="45">
        <v>475017400</v>
      </c>
      <c r="M167" s="45">
        <v>27955100</v>
      </c>
      <c r="N167" s="45">
        <v>24243443</v>
      </c>
      <c r="O167" s="45">
        <v>74115913</v>
      </c>
      <c r="P167" s="45">
        <v>139188682</v>
      </c>
      <c r="Q167" s="45">
        <v>4448268815</v>
      </c>
      <c r="R167" s="45">
        <v>2310377</v>
      </c>
      <c r="S167" s="45">
        <v>696199</v>
      </c>
      <c r="T167" s="45">
        <v>502817708</v>
      </c>
      <c r="U167" s="45">
        <v>450826300</v>
      </c>
      <c r="V167" s="45">
        <v>121915275</v>
      </c>
      <c r="W167" s="45">
        <v>65774484</v>
      </c>
      <c r="X167" s="45">
        <v>1144340343</v>
      </c>
      <c r="Y167" s="45">
        <v>3303928472</v>
      </c>
      <c r="Z167" s="14" t="s">
        <v>47</v>
      </c>
      <c r="AA167" t="b">
        <f t="shared" si="2"/>
        <v>1</v>
      </c>
    </row>
    <row r="168" spans="1:27" ht="12.75">
      <c r="A168" t="s">
        <v>528</v>
      </c>
      <c r="B168" s="48" t="s">
        <v>529</v>
      </c>
      <c r="C168" s="45">
        <v>656055300</v>
      </c>
      <c r="D168" s="45">
        <v>3414</v>
      </c>
      <c r="E168" s="45">
        <v>220760592</v>
      </c>
      <c r="F168" s="45">
        <v>3280817</v>
      </c>
      <c r="G168" s="45">
        <v>220</v>
      </c>
      <c r="H168" s="45">
        <v>19</v>
      </c>
      <c r="I168" s="45">
        <v>8502000</v>
      </c>
      <c r="J168" s="45">
        <v>91860</v>
      </c>
      <c r="K168" s="45">
        <v>1881192</v>
      </c>
      <c r="L168" s="45">
        <v>35247100</v>
      </c>
      <c r="M168" s="45">
        <v>739000</v>
      </c>
      <c r="N168" s="45">
        <v>2619553</v>
      </c>
      <c r="O168" s="45">
        <v>5981326</v>
      </c>
      <c r="P168" s="45">
        <v>5629243</v>
      </c>
      <c r="Q168" s="45">
        <v>284732683</v>
      </c>
      <c r="R168" s="45">
        <v>0</v>
      </c>
      <c r="S168" s="45">
        <v>0</v>
      </c>
      <c r="T168" s="45">
        <v>35971808</v>
      </c>
      <c r="U168" s="45">
        <v>33427109</v>
      </c>
      <c r="V168" s="45">
        <v>4899585</v>
      </c>
      <c r="W168" s="45">
        <v>4606157</v>
      </c>
      <c r="X168" s="45">
        <v>78904659</v>
      </c>
      <c r="Y168" s="45">
        <v>205828024</v>
      </c>
      <c r="Z168" s="14" t="s">
        <v>529</v>
      </c>
      <c r="AA168" t="b">
        <f t="shared" si="2"/>
        <v>1</v>
      </c>
    </row>
    <row r="169" spans="1:27" ht="12.75">
      <c r="A169" t="s">
        <v>166</v>
      </c>
      <c r="B169" s="48" t="s">
        <v>167</v>
      </c>
      <c r="C169" s="45">
        <v>2979128100</v>
      </c>
      <c r="D169" s="45">
        <v>15179</v>
      </c>
      <c r="E169" s="45">
        <v>966677386</v>
      </c>
      <c r="F169" s="45">
        <v>24534180</v>
      </c>
      <c r="G169" s="45">
        <v>1060</v>
      </c>
      <c r="H169" s="45">
        <v>213</v>
      </c>
      <c r="I169" s="45">
        <v>64557950</v>
      </c>
      <c r="J169" s="45">
        <v>647830</v>
      </c>
      <c r="K169" s="45">
        <v>24538075</v>
      </c>
      <c r="L169" s="45">
        <v>158111800</v>
      </c>
      <c r="M169" s="45">
        <v>5760500</v>
      </c>
      <c r="N169" s="45">
        <v>8617483</v>
      </c>
      <c r="O169" s="45">
        <v>28162102</v>
      </c>
      <c r="P169" s="45">
        <v>41670560</v>
      </c>
      <c r="Q169" s="45">
        <v>1323277866</v>
      </c>
      <c r="R169" s="45">
        <v>152677</v>
      </c>
      <c r="S169" s="45">
        <v>192307</v>
      </c>
      <c r="T169" s="45">
        <v>163811166</v>
      </c>
      <c r="U169" s="45">
        <v>150043238</v>
      </c>
      <c r="V169" s="45">
        <v>28648669</v>
      </c>
      <c r="W169" s="45">
        <v>24450258</v>
      </c>
      <c r="X169" s="45">
        <v>367298315</v>
      </c>
      <c r="Y169" s="45">
        <v>955979551</v>
      </c>
      <c r="Z169" s="14" t="s">
        <v>167</v>
      </c>
      <c r="AA169" t="b">
        <f t="shared" si="2"/>
        <v>1</v>
      </c>
    </row>
    <row r="170" spans="1:27" ht="12.75">
      <c r="A170" t="s">
        <v>24</v>
      </c>
      <c r="B170" s="48" t="s">
        <v>25</v>
      </c>
      <c r="C170" s="45">
        <v>1832563400</v>
      </c>
      <c r="D170" s="45">
        <v>6513</v>
      </c>
      <c r="E170" s="45">
        <v>587296685</v>
      </c>
      <c r="F170" s="45">
        <v>54159254</v>
      </c>
      <c r="G170" s="45">
        <v>1514</v>
      </c>
      <c r="H170" s="45">
        <v>495</v>
      </c>
      <c r="I170" s="45">
        <v>39891735</v>
      </c>
      <c r="J170" s="45">
        <v>720841</v>
      </c>
      <c r="K170" s="45">
        <v>15511759</v>
      </c>
      <c r="L170" s="45">
        <v>97932500</v>
      </c>
      <c r="M170" s="45">
        <v>3139700</v>
      </c>
      <c r="N170" s="45">
        <v>2551828</v>
      </c>
      <c r="O170" s="45">
        <v>15397009</v>
      </c>
      <c r="P170" s="45">
        <v>16269527</v>
      </c>
      <c r="Q170" s="45">
        <v>832870838</v>
      </c>
      <c r="R170" s="45">
        <v>210187</v>
      </c>
      <c r="S170" s="45">
        <v>32178</v>
      </c>
      <c r="T170" s="45">
        <v>101055954</v>
      </c>
      <c r="U170" s="45">
        <v>86253236</v>
      </c>
      <c r="V170" s="45">
        <v>26658895</v>
      </c>
      <c r="W170" s="45">
        <v>12815989</v>
      </c>
      <c r="X170" s="45">
        <v>227026439</v>
      </c>
      <c r="Y170" s="45">
        <v>605844399</v>
      </c>
      <c r="Z170" s="14" t="s">
        <v>25</v>
      </c>
      <c r="AA170" t="b">
        <f t="shared" si="2"/>
        <v>1</v>
      </c>
    </row>
    <row r="171" spans="1:27" ht="12.75">
      <c r="A171" t="s">
        <v>70</v>
      </c>
      <c r="B171" s="48" t="s">
        <v>71</v>
      </c>
      <c r="C171" s="45">
        <v>9015851900</v>
      </c>
      <c r="D171" s="45">
        <v>39124</v>
      </c>
      <c r="E171" s="45">
        <v>2850315799</v>
      </c>
      <c r="F171" s="45">
        <v>169773828</v>
      </c>
      <c r="G171" s="45">
        <v>5093</v>
      </c>
      <c r="H171" s="45">
        <v>1529</v>
      </c>
      <c r="I171" s="45">
        <v>229632780</v>
      </c>
      <c r="J171" s="45">
        <v>3168128</v>
      </c>
      <c r="K171" s="45">
        <v>63294320</v>
      </c>
      <c r="L171" s="45">
        <v>464101100</v>
      </c>
      <c r="M171" s="45">
        <v>13490900</v>
      </c>
      <c r="N171" s="45">
        <v>23604495</v>
      </c>
      <c r="O171" s="45">
        <v>77627888</v>
      </c>
      <c r="P171" s="45">
        <v>73305711</v>
      </c>
      <c r="Q171" s="45">
        <v>3968314949</v>
      </c>
      <c r="R171" s="45">
        <v>1068533</v>
      </c>
      <c r="S171" s="45">
        <v>187502</v>
      </c>
      <c r="T171" s="45">
        <v>477469849</v>
      </c>
      <c r="U171" s="45">
        <v>416454608</v>
      </c>
      <c r="V171" s="45">
        <v>95378769</v>
      </c>
      <c r="W171" s="45">
        <v>61587730</v>
      </c>
      <c r="X171" s="45">
        <v>1052146991</v>
      </c>
      <c r="Y171" s="45">
        <v>2916167958</v>
      </c>
      <c r="Z171" s="14" t="s">
        <v>71</v>
      </c>
      <c r="AA171" t="b">
        <f t="shared" si="2"/>
        <v>1</v>
      </c>
    </row>
    <row r="172" spans="1:27" ht="12.75">
      <c r="A172" t="s">
        <v>50</v>
      </c>
      <c r="B172" s="48" t="s">
        <v>51</v>
      </c>
      <c r="C172" s="45">
        <v>4539087500</v>
      </c>
      <c r="D172" s="45">
        <v>19249</v>
      </c>
      <c r="E172" s="45">
        <v>1449322565</v>
      </c>
      <c r="F172" s="45">
        <v>91103199</v>
      </c>
      <c r="G172" s="45">
        <v>2900</v>
      </c>
      <c r="H172" s="45">
        <v>757</v>
      </c>
      <c r="I172" s="45">
        <v>90798192</v>
      </c>
      <c r="J172" s="45">
        <v>1934941</v>
      </c>
      <c r="K172" s="45">
        <v>34652309</v>
      </c>
      <c r="L172" s="45">
        <v>232246700</v>
      </c>
      <c r="M172" s="45">
        <v>11686600</v>
      </c>
      <c r="N172" s="45">
        <v>8764601</v>
      </c>
      <c r="O172" s="45">
        <v>28480829</v>
      </c>
      <c r="P172" s="45">
        <v>60222458</v>
      </c>
      <c r="Q172" s="45">
        <v>2009212394</v>
      </c>
      <c r="R172" s="45">
        <v>487034</v>
      </c>
      <c r="S172" s="45">
        <v>168336</v>
      </c>
      <c r="T172" s="45">
        <v>243845862</v>
      </c>
      <c r="U172" s="45">
        <v>212760631</v>
      </c>
      <c r="V172" s="45">
        <v>64004330</v>
      </c>
      <c r="W172" s="45">
        <v>25233894</v>
      </c>
      <c r="X172" s="45">
        <v>546500087</v>
      </c>
      <c r="Y172" s="45">
        <v>1462712307</v>
      </c>
      <c r="Z172" s="14" t="s">
        <v>51</v>
      </c>
      <c r="AA172" t="b">
        <f t="shared" si="2"/>
        <v>1</v>
      </c>
    </row>
    <row r="173" spans="1:27" ht="12.75">
      <c r="A173" t="s">
        <v>124</v>
      </c>
      <c r="B173" s="48" t="s">
        <v>125</v>
      </c>
      <c r="C173" s="45">
        <v>4678973500</v>
      </c>
      <c r="D173" s="45">
        <v>22281</v>
      </c>
      <c r="E173" s="45">
        <v>1518273951</v>
      </c>
      <c r="F173" s="45">
        <v>53857714</v>
      </c>
      <c r="G173" s="45">
        <v>2110</v>
      </c>
      <c r="H173" s="45">
        <v>445</v>
      </c>
      <c r="I173" s="45">
        <v>112350932</v>
      </c>
      <c r="J173" s="45">
        <v>1130254</v>
      </c>
      <c r="K173" s="45">
        <v>36843443</v>
      </c>
      <c r="L173" s="45">
        <v>257736600</v>
      </c>
      <c r="M173" s="45">
        <v>8533200</v>
      </c>
      <c r="N173" s="45">
        <v>13924397</v>
      </c>
      <c r="O173" s="45">
        <v>39132519</v>
      </c>
      <c r="P173" s="45">
        <v>53139793</v>
      </c>
      <c r="Q173" s="45">
        <v>2094922803</v>
      </c>
      <c r="R173" s="45">
        <v>297634</v>
      </c>
      <c r="S173" s="45">
        <v>40009</v>
      </c>
      <c r="T173" s="45">
        <v>266178415</v>
      </c>
      <c r="U173" s="45">
        <v>240715392</v>
      </c>
      <c r="V173" s="45">
        <v>42178139</v>
      </c>
      <c r="W173" s="45">
        <v>37584702</v>
      </c>
      <c r="X173" s="45">
        <v>586994291</v>
      </c>
      <c r="Y173" s="45">
        <v>1507928512</v>
      </c>
      <c r="Z173" s="14" t="s">
        <v>125</v>
      </c>
      <c r="AA173" t="b">
        <f t="shared" si="2"/>
        <v>1</v>
      </c>
    </row>
    <row r="174" spans="1:27" ht="12.75">
      <c r="A174" t="s">
        <v>470</v>
      </c>
      <c r="B174" s="48" t="s">
        <v>471</v>
      </c>
      <c r="C174" s="45">
        <v>948047600</v>
      </c>
      <c r="D174" s="45">
        <v>4699</v>
      </c>
      <c r="E174" s="45">
        <v>322048174</v>
      </c>
      <c r="F174" s="45">
        <v>8547633</v>
      </c>
      <c r="G174" s="45">
        <v>387</v>
      </c>
      <c r="H174" s="45">
        <v>79</v>
      </c>
      <c r="I174" s="45">
        <v>16245512</v>
      </c>
      <c r="J174" s="45">
        <v>226618</v>
      </c>
      <c r="K174" s="45">
        <v>6962809</v>
      </c>
      <c r="L174" s="45">
        <v>51414400</v>
      </c>
      <c r="M174" s="45">
        <v>1917500</v>
      </c>
      <c r="N174" s="45">
        <v>3125347</v>
      </c>
      <c r="O174" s="45">
        <v>9360962</v>
      </c>
      <c r="P174" s="45">
        <v>10439924</v>
      </c>
      <c r="Q174" s="45">
        <v>430288879</v>
      </c>
      <c r="R174" s="45">
        <v>15952</v>
      </c>
      <c r="S174" s="45">
        <v>3183</v>
      </c>
      <c r="T174" s="45">
        <v>53307934</v>
      </c>
      <c r="U174" s="45">
        <v>50089411</v>
      </c>
      <c r="V174" s="45">
        <v>9107704</v>
      </c>
      <c r="W174" s="45">
        <v>8216505</v>
      </c>
      <c r="X174" s="45">
        <v>120740689</v>
      </c>
      <c r="Y174" s="45">
        <v>309548190</v>
      </c>
      <c r="Z174" s="14" t="s">
        <v>471</v>
      </c>
      <c r="AA174" t="b">
        <f t="shared" si="2"/>
        <v>1</v>
      </c>
    </row>
    <row r="175" spans="1:27" ht="12.75">
      <c r="A175" t="s">
        <v>178</v>
      </c>
      <c r="B175" s="48" t="s">
        <v>179</v>
      </c>
      <c r="C175" s="45">
        <v>2081704100</v>
      </c>
      <c r="D175" s="45">
        <v>10142</v>
      </c>
      <c r="E175" s="45">
        <v>677545511</v>
      </c>
      <c r="F175" s="45">
        <v>22827617</v>
      </c>
      <c r="G175" s="45">
        <v>787</v>
      </c>
      <c r="H175" s="45">
        <v>156</v>
      </c>
      <c r="I175" s="45">
        <v>31026932</v>
      </c>
      <c r="J175" s="45">
        <v>415147</v>
      </c>
      <c r="K175" s="45">
        <v>16099865</v>
      </c>
      <c r="L175" s="45">
        <v>106671200</v>
      </c>
      <c r="M175" s="45">
        <v>2791800</v>
      </c>
      <c r="N175" s="45">
        <v>5700943</v>
      </c>
      <c r="O175" s="45">
        <v>18332106</v>
      </c>
      <c r="P175" s="45">
        <v>17840509</v>
      </c>
      <c r="Q175" s="45">
        <v>899251630</v>
      </c>
      <c r="R175" s="45">
        <v>74746</v>
      </c>
      <c r="S175" s="45">
        <v>44504</v>
      </c>
      <c r="T175" s="45">
        <v>109429174</v>
      </c>
      <c r="U175" s="45">
        <v>96770220</v>
      </c>
      <c r="V175" s="45">
        <v>19334237</v>
      </c>
      <c r="W175" s="45">
        <v>14830519</v>
      </c>
      <c r="X175" s="45">
        <v>240483400</v>
      </c>
      <c r="Y175" s="45">
        <v>658768230</v>
      </c>
      <c r="Z175" s="14" t="s">
        <v>179</v>
      </c>
      <c r="AA175" t="b">
        <f t="shared" si="2"/>
        <v>1</v>
      </c>
    </row>
    <row r="176" spans="1:27" ht="12.75">
      <c r="A176" t="s">
        <v>450</v>
      </c>
      <c r="B176" s="48" t="s">
        <v>451</v>
      </c>
      <c r="C176" s="45">
        <v>993232200</v>
      </c>
      <c r="D176" s="45">
        <v>5223</v>
      </c>
      <c r="E176" s="45">
        <v>333224308</v>
      </c>
      <c r="F176" s="45">
        <v>9680287</v>
      </c>
      <c r="G176" s="45">
        <v>340</v>
      </c>
      <c r="H176" s="45">
        <v>65</v>
      </c>
      <c r="I176" s="45">
        <v>31380255</v>
      </c>
      <c r="J176" s="45">
        <v>330837</v>
      </c>
      <c r="K176" s="45">
        <v>8690404</v>
      </c>
      <c r="L176" s="45">
        <v>52849000</v>
      </c>
      <c r="M176" s="45">
        <v>1760900</v>
      </c>
      <c r="N176" s="45">
        <v>3956664</v>
      </c>
      <c r="O176" s="45">
        <v>8900654</v>
      </c>
      <c r="P176" s="45">
        <v>10533464</v>
      </c>
      <c r="Q176" s="45">
        <v>461306773</v>
      </c>
      <c r="R176" s="45">
        <v>63084</v>
      </c>
      <c r="S176" s="45">
        <v>18836</v>
      </c>
      <c r="T176" s="45">
        <v>54579625</v>
      </c>
      <c r="U176" s="45">
        <v>51193940</v>
      </c>
      <c r="V176" s="45">
        <v>9601178</v>
      </c>
      <c r="W176" s="45">
        <v>8492571</v>
      </c>
      <c r="X176" s="45">
        <v>123949234</v>
      </c>
      <c r="Y176" s="45">
        <v>337357539</v>
      </c>
      <c r="Z176" s="14" t="s">
        <v>451</v>
      </c>
      <c r="AA176" t="b">
        <f t="shared" si="2"/>
        <v>1</v>
      </c>
    </row>
    <row r="177" spans="1:27" ht="12.75">
      <c r="A177" t="s">
        <v>276</v>
      </c>
      <c r="B177" s="48" t="s">
        <v>277</v>
      </c>
      <c r="C177" s="45">
        <v>2643663000</v>
      </c>
      <c r="D177" s="45">
        <v>11929</v>
      </c>
      <c r="E177" s="45">
        <v>868106943</v>
      </c>
      <c r="F177" s="45">
        <v>43512419</v>
      </c>
      <c r="G177" s="45">
        <v>1565</v>
      </c>
      <c r="H177" s="45">
        <v>388</v>
      </c>
      <c r="I177" s="45">
        <v>89791005</v>
      </c>
      <c r="J177" s="45">
        <v>1929437</v>
      </c>
      <c r="K177" s="45">
        <v>32563789</v>
      </c>
      <c r="L177" s="45">
        <v>134881200</v>
      </c>
      <c r="M177" s="45">
        <v>7628600</v>
      </c>
      <c r="N177" s="45">
        <v>7910012</v>
      </c>
      <c r="O177" s="45">
        <v>25930973</v>
      </c>
      <c r="P177" s="45">
        <v>36049319</v>
      </c>
      <c r="Q177" s="45">
        <v>1248303697</v>
      </c>
      <c r="R177" s="45">
        <v>1007000</v>
      </c>
      <c r="S177" s="45">
        <v>510537</v>
      </c>
      <c r="T177" s="45">
        <v>142457943</v>
      </c>
      <c r="U177" s="45">
        <v>128843304</v>
      </c>
      <c r="V177" s="45">
        <v>31784566</v>
      </c>
      <c r="W177" s="45">
        <v>21670090</v>
      </c>
      <c r="X177" s="45">
        <v>326273440</v>
      </c>
      <c r="Y177" s="45">
        <v>922030257</v>
      </c>
      <c r="Z177" s="14" t="s">
        <v>277</v>
      </c>
      <c r="AA177" t="b">
        <f t="shared" si="2"/>
        <v>1</v>
      </c>
    </row>
    <row r="178" spans="1:27" ht="12.75">
      <c r="A178" t="s">
        <v>220</v>
      </c>
      <c r="B178" s="48" t="s">
        <v>221</v>
      </c>
      <c r="C178" s="45">
        <v>1954168100</v>
      </c>
      <c r="D178" s="45">
        <v>9529</v>
      </c>
      <c r="E178" s="45">
        <v>618426671</v>
      </c>
      <c r="F178" s="45">
        <v>22934450</v>
      </c>
      <c r="G178" s="45">
        <v>863</v>
      </c>
      <c r="H178" s="45">
        <v>202</v>
      </c>
      <c r="I178" s="45">
        <v>44935625</v>
      </c>
      <c r="J178" s="45">
        <v>793345</v>
      </c>
      <c r="K178" s="45">
        <v>15551460</v>
      </c>
      <c r="L178" s="45">
        <v>105279900</v>
      </c>
      <c r="M178" s="45">
        <v>3992700</v>
      </c>
      <c r="N178" s="45">
        <v>5283659</v>
      </c>
      <c r="O178" s="45">
        <v>14819507</v>
      </c>
      <c r="P178" s="45">
        <v>27704271</v>
      </c>
      <c r="Q178" s="45">
        <v>859721588</v>
      </c>
      <c r="R178" s="45">
        <v>70837</v>
      </c>
      <c r="S178" s="45">
        <v>90304</v>
      </c>
      <c r="T178" s="45">
        <v>109233339</v>
      </c>
      <c r="U178" s="45">
        <v>96867993</v>
      </c>
      <c r="V178" s="45">
        <v>17717235</v>
      </c>
      <c r="W178" s="45">
        <v>18387396</v>
      </c>
      <c r="X178" s="45">
        <v>242367104</v>
      </c>
      <c r="Y178" s="45">
        <v>617354484</v>
      </c>
      <c r="Z178" s="14" t="s">
        <v>221</v>
      </c>
      <c r="AA178" t="b">
        <f t="shared" si="2"/>
        <v>1</v>
      </c>
    </row>
    <row r="179" spans="1:27" ht="12.75">
      <c r="A179" t="s">
        <v>168</v>
      </c>
      <c r="B179" s="48" t="s">
        <v>169</v>
      </c>
      <c r="C179" s="45">
        <v>4693840200</v>
      </c>
      <c r="D179" s="45">
        <v>20414</v>
      </c>
      <c r="E179" s="45">
        <v>1508109654</v>
      </c>
      <c r="F179" s="45">
        <v>76666891</v>
      </c>
      <c r="G179" s="45">
        <v>2590</v>
      </c>
      <c r="H179" s="45">
        <v>664</v>
      </c>
      <c r="I179" s="45">
        <v>97496930</v>
      </c>
      <c r="J179" s="45">
        <v>880343</v>
      </c>
      <c r="K179" s="45">
        <v>35342224</v>
      </c>
      <c r="L179" s="45">
        <v>249602900</v>
      </c>
      <c r="M179" s="45">
        <v>5993700</v>
      </c>
      <c r="N179" s="45">
        <v>10638802</v>
      </c>
      <c r="O179" s="45">
        <v>36127036</v>
      </c>
      <c r="P179" s="45">
        <v>39235450</v>
      </c>
      <c r="Q179" s="45">
        <v>2060093930</v>
      </c>
      <c r="R179" s="45">
        <v>436346</v>
      </c>
      <c r="S179" s="45">
        <v>251144</v>
      </c>
      <c r="T179" s="45">
        <v>255527476</v>
      </c>
      <c r="U179" s="45">
        <v>227742513</v>
      </c>
      <c r="V179" s="45">
        <v>45910984</v>
      </c>
      <c r="W179" s="45">
        <v>41594555</v>
      </c>
      <c r="X179" s="45">
        <v>571463018</v>
      </c>
      <c r="Y179" s="45">
        <v>1488630912</v>
      </c>
      <c r="Z179" s="14" t="s">
        <v>169</v>
      </c>
      <c r="AA179" t="b">
        <f t="shared" si="2"/>
        <v>1</v>
      </c>
    </row>
    <row r="180" spans="1:27" ht="12.75">
      <c r="A180" t="s">
        <v>474</v>
      </c>
      <c r="B180" s="48" t="s">
        <v>475</v>
      </c>
      <c r="C180" s="45">
        <v>1769489000</v>
      </c>
      <c r="D180" s="45">
        <v>9056</v>
      </c>
      <c r="E180" s="45">
        <v>585161322</v>
      </c>
      <c r="F180" s="45">
        <v>13292432</v>
      </c>
      <c r="G180" s="45">
        <v>516</v>
      </c>
      <c r="H180" s="45">
        <v>97</v>
      </c>
      <c r="I180" s="45">
        <v>33821542</v>
      </c>
      <c r="J180" s="45">
        <v>349652</v>
      </c>
      <c r="K180" s="45">
        <v>11889774</v>
      </c>
      <c r="L180" s="45">
        <v>95245200</v>
      </c>
      <c r="M180" s="45">
        <v>3828500</v>
      </c>
      <c r="N180" s="45">
        <v>6529591</v>
      </c>
      <c r="O180" s="45">
        <v>15730928</v>
      </c>
      <c r="P180" s="45">
        <v>21669878</v>
      </c>
      <c r="Q180" s="45">
        <v>787518819</v>
      </c>
      <c r="R180" s="45">
        <v>23011</v>
      </c>
      <c r="S180" s="45">
        <v>34470</v>
      </c>
      <c r="T180" s="45">
        <v>99054144</v>
      </c>
      <c r="U180" s="45">
        <v>93874576</v>
      </c>
      <c r="V180" s="45">
        <v>16124902</v>
      </c>
      <c r="W180" s="45">
        <v>15189901</v>
      </c>
      <c r="X180" s="45">
        <v>224301004</v>
      </c>
      <c r="Y180" s="45">
        <v>563217815</v>
      </c>
      <c r="Z180" s="14" t="s">
        <v>475</v>
      </c>
      <c r="AA180" t="b">
        <f t="shared" si="2"/>
        <v>1</v>
      </c>
    </row>
    <row r="181" spans="1:27" ht="12.75">
      <c r="A181" t="s">
        <v>72</v>
      </c>
      <c r="B181" s="48" t="s">
        <v>73</v>
      </c>
      <c r="C181" s="45">
        <v>2017184700</v>
      </c>
      <c r="D181" s="45">
        <v>8846</v>
      </c>
      <c r="E181" s="45">
        <v>654561667</v>
      </c>
      <c r="F181" s="45">
        <v>26417513</v>
      </c>
      <c r="G181" s="45">
        <v>1070</v>
      </c>
      <c r="H181" s="45">
        <v>231</v>
      </c>
      <c r="I181" s="45">
        <v>25139858</v>
      </c>
      <c r="J181" s="45">
        <v>264155</v>
      </c>
      <c r="K181" s="45">
        <v>14398793</v>
      </c>
      <c r="L181" s="45">
        <v>99323200</v>
      </c>
      <c r="M181" s="45">
        <v>1522600</v>
      </c>
      <c r="N181" s="45">
        <v>5631557</v>
      </c>
      <c r="O181" s="45">
        <v>13715605</v>
      </c>
      <c r="P181" s="45">
        <v>8869470</v>
      </c>
      <c r="Q181" s="45">
        <v>849844418</v>
      </c>
      <c r="R181" s="45">
        <v>155687</v>
      </c>
      <c r="S181" s="45">
        <v>58165</v>
      </c>
      <c r="T181" s="45">
        <v>100819233</v>
      </c>
      <c r="U181" s="45">
        <v>89698326</v>
      </c>
      <c r="V181" s="45">
        <v>21581784</v>
      </c>
      <c r="W181" s="45">
        <v>12666106</v>
      </c>
      <c r="X181" s="45">
        <v>224979301</v>
      </c>
      <c r="Y181" s="45">
        <v>624865117</v>
      </c>
      <c r="Z181" s="14" t="s">
        <v>73</v>
      </c>
      <c r="AA181" t="b">
        <f t="shared" si="2"/>
        <v>1</v>
      </c>
    </row>
    <row r="182" spans="1:27" ht="12.75">
      <c r="A182" t="s">
        <v>562</v>
      </c>
      <c r="B182" s="48" t="s">
        <v>563</v>
      </c>
      <c r="C182" s="45">
        <v>956543700</v>
      </c>
      <c r="D182" s="45">
        <v>5138</v>
      </c>
      <c r="E182" s="45">
        <v>314502112</v>
      </c>
      <c r="F182" s="45">
        <v>7022009</v>
      </c>
      <c r="G182" s="45">
        <v>328</v>
      </c>
      <c r="H182" s="45">
        <v>44</v>
      </c>
      <c r="I182" s="45">
        <v>15894316</v>
      </c>
      <c r="J182" s="45">
        <v>200334</v>
      </c>
      <c r="K182" s="45">
        <v>3650428</v>
      </c>
      <c r="L182" s="45">
        <v>47208600</v>
      </c>
      <c r="M182" s="45">
        <v>1945400</v>
      </c>
      <c r="N182" s="45">
        <v>5024732</v>
      </c>
      <c r="O182" s="45">
        <v>10058091</v>
      </c>
      <c r="P182" s="45">
        <v>15153469</v>
      </c>
      <c r="Q182" s="45">
        <v>420659491</v>
      </c>
      <c r="R182" s="45">
        <v>247</v>
      </c>
      <c r="S182" s="45">
        <v>0</v>
      </c>
      <c r="T182" s="45">
        <v>49144111</v>
      </c>
      <c r="U182" s="45">
        <v>44294724</v>
      </c>
      <c r="V182" s="45">
        <v>6197480</v>
      </c>
      <c r="W182" s="45">
        <v>6052889</v>
      </c>
      <c r="X182" s="45">
        <v>105689451</v>
      </c>
      <c r="Y182" s="45">
        <v>314970040</v>
      </c>
      <c r="Z182" s="14" t="s">
        <v>563</v>
      </c>
      <c r="AA182" t="b">
        <f t="shared" si="2"/>
        <v>1</v>
      </c>
    </row>
    <row r="183" spans="1:27" ht="12.75">
      <c r="A183" t="s">
        <v>268</v>
      </c>
      <c r="B183" s="48" t="s">
        <v>269</v>
      </c>
      <c r="C183" s="45">
        <v>6612884500</v>
      </c>
      <c r="D183" s="45">
        <v>24819</v>
      </c>
      <c r="E183" s="45">
        <v>2045941262</v>
      </c>
      <c r="F183" s="45">
        <v>211305807</v>
      </c>
      <c r="G183" s="45">
        <v>5076</v>
      </c>
      <c r="H183" s="45">
        <v>1879</v>
      </c>
      <c r="I183" s="45">
        <v>210141859</v>
      </c>
      <c r="J183" s="45">
        <v>2247797</v>
      </c>
      <c r="K183" s="45">
        <v>47892075</v>
      </c>
      <c r="L183" s="45">
        <v>341674500</v>
      </c>
      <c r="M183" s="45">
        <v>9461300</v>
      </c>
      <c r="N183" s="45">
        <v>10519244</v>
      </c>
      <c r="O183" s="45">
        <v>44335861</v>
      </c>
      <c r="P183" s="45">
        <v>59811545</v>
      </c>
      <c r="Q183" s="45">
        <v>2983331250</v>
      </c>
      <c r="R183" s="45">
        <v>443969</v>
      </c>
      <c r="S183" s="45">
        <v>370202</v>
      </c>
      <c r="T183" s="45">
        <v>351036169</v>
      </c>
      <c r="U183" s="45">
        <v>292787884</v>
      </c>
      <c r="V183" s="45">
        <v>72962380</v>
      </c>
      <c r="W183" s="45">
        <v>68481646</v>
      </c>
      <c r="X183" s="45">
        <v>786082250</v>
      </c>
      <c r="Y183" s="45">
        <v>2197249000</v>
      </c>
      <c r="Z183" s="14" t="s">
        <v>269</v>
      </c>
      <c r="AA183" t="b">
        <f t="shared" si="2"/>
        <v>1</v>
      </c>
    </row>
    <row r="184" spans="1:27" ht="12.75">
      <c r="A184" t="s">
        <v>222</v>
      </c>
      <c r="B184" s="48" t="s">
        <v>223</v>
      </c>
      <c r="C184" s="45">
        <v>1025242900</v>
      </c>
      <c r="D184" s="45">
        <v>4996</v>
      </c>
      <c r="E184" s="45">
        <v>317297417</v>
      </c>
      <c r="F184" s="45">
        <v>16860763</v>
      </c>
      <c r="G184" s="45">
        <v>517</v>
      </c>
      <c r="H184" s="45">
        <v>123</v>
      </c>
      <c r="I184" s="45">
        <v>20013906</v>
      </c>
      <c r="J184" s="45">
        <v>231429</v>
      </c>
      <c r="K184" s="45">
        <v>7470029</v>
      </c>
      <c r="L184" s="45">
        <v>52929000</v>
      </c>
      <c r="M184" s="45">
        <v>1743600</v>
      </c>
      <c r="N184" s="45">
        <v>3270062</v>
      </c>
      <c r="O184" s="45">
        <v>8125181</v>
      </c>
      <c r="P184" s="45">
        <v>11369181</v>
      </c>
      <c r="Q184" s="45">
        <v>439310568</v>
      </c>
      <c r="R184" s="45">
        <v>39514</v>
      </c>
      <c r="S184" s="45">
        <v>18460</v>
      </c>
      <c r="T184" s="45">
        <v>54659872</v>
      </c>
      <c r="U184" s="45">
        <v>46453254</v>
      </c>
      <c r="V184" s="45">
        <v>9914949</v>
      </c>
      <c r="W184" s="45">
        <v>6975510</v>
      </c>
      <c r="X184" s="45">
        <v>118061559</v>
      </c>
      <c r="Y184" s="45">
        <v>321249009</v>
      </c>
      <c r="Z184" s="14" t="s">
        <v>223</v>
      </c>
      <c r="AA184" t="b">
        <f t="shared" si="2"/>
        <v>1</v>
      </c>
    </row>
    <row r="185" spans="1:27" ht="12.75">
      <c r="A185" t="s">
        <v>570</v>
      </c>
      <c r="B185" s="48" t="s">
        <v>571</v>
      </c>
      <c r="C185" s="45">
        <v>7092005600</v>
      </c>
      <c r="D185" s="45">
        <v>31639</v>
      </c>
      <c r="E185" s="45">
        <v>2299871544</v>
      </c>
      <c r="F185" s="45">
        <v>96442944</v>
      </c>
      <c r="G185" s="45">
        <v>3774</v>
      </c>
      <c r="H185" s="45">
        <v>780</v>
      </c>
      <c r="I185" s="45">
        <v>115485051</v>
      </c>
      <c r="J185" s="45">
        <v>2086490</v>
      </c>
      <c r="K185" s="45">
        <v>52859647</v>
      </c>
      <c r="L185" s="45">
        <v>381084600</v>
      </c>
      <c r="M185" s="45">
        <v>7897000</v>
      </c>
      <c r="N185" s="45">
        <v>23049365</v>
      </c>
      <c r="O185" s="45">
        <v>55337447</v>
      </c>
      <c r="P185" s="45">
        <v>49083594</v>
      </c>
      <c r="Q185" s="45">
        <v>3083197682</v>
      </c>
      <c r="R185" s="45">
        <v>245800</v>
      </c>
      <c r="S185" s="45">
        <v>113737</v>
      </c>
      <c r="T185" s="45">
        <v>388890667</v>
      </c>
      <c r="U185" s="45">
        <v>341982000</v>
      </c>
      <c r="V185" s="45">
        <v>64999965</v>
      </c>
      <c r="W185" s="45">
        <v>52406207</v>
      </c>
      <c r="X185" s="45">
        <v>848638376</v>
      </c>
      <c r="Y185" s="45">
        <v>2234559306</v>
      </c>
      <c r="Z185" s="14" t="s">
        <v>571</v>
      </c>
      <c r="AA185" t="b">
        <f t="shared" si="2"/>
        <v>1</v>
      </c>
    </row>
    <row r="186" spans="1:27" ht="12.75">
      <c r="A186" t="s">
        <v>504</v>
      </c>
      <c r="B186" s="48" t="s">
        <v>505</v>
      </c>
      <c r="C186" s="45">
        <v>835846300</v>
      </c>
      <c r="D186" s="45">
        <v>4475</v>
      </c>
      <c r="E186" s="45">
        <v>285504057</v>
      </c>
      <c r="F186" s="45">
        <v>6180501</v>
      </c>
      <c r="G186" s="45">
        <v>320</v>
      </c>
      <c r="H186" s="45">
        <v>48</v>
      </c>
      <c r="I186" s="45">
        <v>18842539</v>
      </c>
      <c r="J186" s="45">
        <v>396766</v>
      </c>
      <c r="K186" s="45">
        <v>3003577</v>
      </c>
      <c r="L186" s="45">
        <v>42353100</v>
      </c>
      <c r="M186" s="45">
        <v>2170700</v>
      </c>
      <c r="N186" s="45">
        <v>4482868</v>
      </c>
      <c r="O186" s="45">
        <v>8017335</v>
      </c>
      <c r="P186" s="45">
        <v>15562535</v>
      </c>
      <c r="Q186" s="45">
        <v>386513978</v>
      </c>
      <c r="R186" s="45">
        <v>0</v>
      </c>
      <c r="S186" s="45">
        <v>28719</v>
      </c>
      <c r="T186" s="45">
        <v>44499712</v>
      </c>
      <c r="U186" s="45">
        <v>41544850</v>
      </c>
      <c r="V186" s="45">
        <v>6420754</v>
      </c>
      <c r="W186" s="45">
        <v>5016938</v>
      </c>
      <c r="X186" s="45">
        <v>97510973</v>
      </c>
      <c r="Y186" s="45">
        <v>289003005</v>
      </c>
      <c r="Z186" s="14" t="s">
        <v>505</v>
      </c>
      <c r="AA186" t="b">
        <f t="shared" si="2"/>
        <v>1</v>
      </c>
    </row>
    <row r="187" spans="1:27" ht="12.75">
      <c r="A187" t="s">
        <v>526</v>
      </c>
      <c r="B187" s="48" t="s">
        <v>527</v>
      </c>
      <c r="C187" s="45">
        <v>1059557500</v>
      </c>
      <c r="D187" s="45">
        <v>5344</v>
      </c>
      <c r="E187" s="45">
        <v>348588956</v>
      </c>
      <c r="F187" s="45">
        <v>8236732</v>
      </c>
      <c r="G187" s="45">
        <v>332</v>
      </c>
      <c r="H187" s="45">
        <v>70</v>
      </c>
      <c r="I187" s="45">
        <v>18294393</v>
      </c>
      <c r="J187" s="45">
        <v>335611</v>
      </c>
      <c r="K187" s="45">
        <v>6149380</v>
      </c>
      <c r="L187" s="45">
        <v>56970700</v>
      </c>
      <c r="M187" s="45">
        <v>2571000</v>
      </c>
      <c r="N187" s="45">
        <v>3807775</v>
      </c>
      <c r="O187" s="45">
        <v>9690820</v>
      </c>
      <c r="P187" s="45">
        <v>15373669</v>
      </c>
      <c r="Q187" s="45">
        <v>470019036</v>
      </c>
      <c r="R187" s="45">
        <v>9201</v>
      </c>
      <c r="S187" s="45">
        <v>0</v>
      </c>
      <c r="T187" s="45">
        <v>59526375</v>
      </c>
      <c r="U187" s="45">
        <v>54784772</v>
      </c>
      <c r="V187" s="45">
        <v>8980867</v>
      </c>
      <c r="W187" s="45">
        <v>7041084</v>
      </c>
      <c r="X187" s="45">
        <v>130342299</v>
      </c>
      <c r="Y187" s="45">
        <v>339676737</v>
      </c>
      <c r="Z187" s="14" t="s">
        <v>527</v>
      </c>
      <c r="AA187" t="b">
        <f t="shared" si="2"/>
        <v>1</v>
      </c>
    </row>
    <row r="188" spans="1:27" ht="12.75">
      <c r="A188" t="s">
        <v>182</v>
      </c>
      <c r="B188" s="48" t="s">
        <v>183</v>
      </c>
      <c r="C188" s="45">
        <v>4505935700</v>
      </c>
      <c r="D188" s="45">
        <v>21514</v>
      </c>
      <c r="E188" s="45">
        <v>1475616249</v>
      </c>
      <c r="F188" s="45">
        <v>55796258</v>
      </c>
      <c r="G188" s="45">
        <v>2070</v>
      </c>
      <c r="H188" s="45">
        <v>483</v>
      </c>
      <c r="I188" s="45">
        <v>83634933</v>
      </c>
      <c r="J188" s="45">
        <v>1857307</v>
      </c>
      <c r="K188" s="45">
        <v>44680658</v>
      </c>
      <c r="L188" s="45">
        <v>238331500</v>
      </c>
      <c r="M188" s="45">
        <v>7172300</v>
      </c>
      <c r="N188" s="45">
        <v>14689542</v>
      </c>
      <c r="O188" s="45">
        <v>40397403</v>
      </c>
      <c r="P188" s="45">
        <v>44557937</v>
      </c>
      <c r="Q188" s="45">
        <v>2006734087</v>
      </c>
      <c r="R188" s="45">
        <v>562070</v>
      </c>
      <c r="S188" s="45">
        <v>225068</v>
      </c>
      <c r="T188" s="45">
        <v>245431688</v>
      </c>
      <c r="U188" s="45">
        <v>220320536</v>
      </c>
      <c r="V188" s="45">
        <v>53583075</v>
      </c>
      <c r="W188" s="45">
        <v>35284134</v>
      </c>
      <c r="X188" s="45">
        <v>555406571</v>
      </c>
      <c r="Y188" s="45">
        <v>1451327516</v>
      </c>
      <c r="Z188" s="14" t="s">
        <v>183</v>
      </c>
      <c r="AA188" t="b">
        <f t="shared" si="2"/>
        <v>1</v>
      </c>
    </row>
    <row r="189" spans="1:27" ht="12.75">
      <c r="A189" t="s">
        <v>448</v>
      </c>
      <c r="B189" s="48" t="s">
        <v>449</v>
      </c>
      <c r="C189" s="45">
        <v>1682263400</v>
      </c>
      <c r="D189" s="45">
        <v>8613</v>
      </c>
      <c r="E189" s="45">
        <v>554296383</v>
      </c>
      <c r="F189" s="45">
        <v>18124277</v>
      </c>
      <c r="G189" s="45">
        <v>614</v>
      </c>
      <c r="H189" s="45">
        <v>159</v>
      </c>
      <c r="I189" s="45">
        <v>47680494</v>
      </c>
      <c r="J189" s="45">
        <v>1105577</v>
      </c>
      <c r="K189" s="45">
        <v>16636262</v>
      </c>
      <c r="L189" s="45">
        <v>83452000</v>
      </c>
      <c r="M189" s="45">
        <v>3427100</v>
      </c>
      <c r="N189" s="45">
        <v>6627271</v>
      </c>
      <c r="O189" s="45">
        <v>18341045</v>
      </c>
      <c r="P189" s="45">
        <v>19642810</v>
      </c>
      <c r="Q189" s="45">
        <v>769333219</v>
      </c>
      <c r="R189" s="45">
        <v>273323</v>
      </c>
      <c r="S189" s="45">
        <v>18754</v>
      </c>
      <c r="T189" s="45">
        <v>86823012</v>
      </c>
      <c r="U189" s="45">
        <v>81088055</v>
      </c>
      <c r="V189" s="45">
        <v>14727267</v>
      </c>
      <c r="W189" s="45">
        <v>18790616</v>
      </c>
      <c r="X189" s="45">
        <v>201721027</v>
      </c>
      <c r="Y189" s="45">
        <v>567612192</v>
      </c>
      <c r="Z189" s="14" t="s">
        <v>449</v>
      </c>
      <c r="AA189" t="b">
        <f t="shared" si="2"/>
        <v>1</v>
      </c>
    </row>
    <row r="190" spans="1:27" ht="12.75">
      <c r="A190" t="s">
        <v>433</v>
      </c>
      <c r="B190" s="48" t="s">
        <v>434</v>
      </c>
      <c r="C190" s="45">
        <v>3435911800</v>
      </c>
      <c r="D190" s="45">
        <v>16438</v>
      </c>
      <c r="E190" s="45">
        <v>1123166683</v>
      </c>
      <c r="F190" s="45">
        <v>41768607</v>
      </c>
      <c r="G190" s="45">
        <v>1521</v>
      </c>
      <c r="H190" s="45">
        <v>357</v>
      </c>
      <c r="I190" s="45">
        <v>82189338</v>
      </c>
      <c r="J190" s="45">
        <v>1425235</v>
      </c>
      <c r="K190" s="45">
        <v>30583262</v>
      </c>
      <c r="L190" s="45">
        <v>183269900</v>
      </c>
      <c r="M190" s="45">
        <v>9001300</v>
      </c>
      <c r="N190" s="45">
        <v>8303058</v>
      </c>
      <c r="O190" s="45">
        <v>31279291</v>
      </c>
      <c r="P190" s="45">
        <v>43590856</v>
      </c>
      <c r="Q190" s="45">
        <v>1554577530</v>
      </c>
      <c r="R190" s="45">
        <v>337525</v>
      </c>
      <c r="S190" s="45">
        <v>44257</v>
      </c>
      <c r="T190" s="45">
        <v>192220295</v>
      </c>
      <c r="U190" s="45">
        <v>174879115</v>
      </c>
      <c r="V190" s="45">
        <v>34123205</v>
      </c>
      <c r="W190" s="45">
        <v>26453001</v>
      </c>
      <c r="X190" s="45">
        <v>428057398</v>
      </c>
      <c r="Y190" s="45">
        <v>1126520132</v>
      </c>
      <c r="Z190" s="14" t="s">
        <v>434</v>
      </c>
      <c r="AA190" t="b">
        <f t="shared" si="2"/>
        <v>1</v>
      </c>
    </row>
    <row r="191" spans="1:27" ht="12.75">
      <c r="A191" t="s">
        <v>16</v>
      </c>
      <c r="B191" s="48" t="s">
        <v>17</v>
      </c>
      <c r="C191" s="45">
        <v>2996037200</v>
      </c>
      <c r="D191" s="45">
        <v>10643</v>
      </c>
      <c r="E191" s="45">
        <v>958424333</v>
      </c>
      <c r="F191" s="45">
        <v>98104450</v>
      </c>
      <c r="G191" s="45">
        <v>2503</v>
      </c>
      <c r="H191" s="45">
        <v>917</v>
      </c>
      <c r="I191" s="45">
        <v>55858398</v>
      </c>
      <c r="J191" s="45">
        <v>1072358</v>
      </c>
      <c r="K191" s="45">
        <v>20378322</v>
      </c>
      <c r="L191" s="45">
        <v>153515200</v>
      </c>
      <c r="M191" s="45">
        <v>4768000</v>
      </c>
      <c r="N191" s="45">
        <v>3583949</v>
      </c>
      <c r="O191" s="45">
        <v>18349377</v>
      </c>
      <c r="P191" s="45">
        <v>26342633</v>
      </c>
      <c r="Q191" s="45">
        <v>1340397020</v>
      </c>
      <c r="R191" s="45">
        <v>154835</v>
      </c>
      <c r="S191" s="45">
        <v>31043</v>
      </c>
      <c r="T191" s="45">
        <v>158243069</v>
      </c>
      <c r="U191" s="45">
        <v>136250633</v>
      </c>
      <c r="V191" s="45">
        <v>39717670</v>
      </c>
      <c r="W191" s="45">
        <v>21708062</v>
      </c>
      <c r="X191" s="45">
        <v>356105312</v>
      </c>
      <c r="Y191" s="45">
        <v>984291708</v>
      </c>
      <c r="Z191" s="14" t="s">
        <v>17</v>
      </c>
      <c r="AA191" t="b">
        <f t="shared" si="2"/>
        <v>1</v>
      </c>
    </row>
    <row r="192" spans="1:27" ht="12.75">
      <c r="A192" t="s">
        <v>482</v>
      </c>
      <c r="B192" s="48" t="s">
        <v>483</v>
      </c>
      <c r="C192" s="45">
        <v>6344756400</v>
      </c>
      <c r="D192" s="45">
        <v>28114</v>
      </c>
      <c r="E192" s="45">
        <v>2082294129</v>
      </c>
      <c r="F192" s="45">
        <v>105936872</v>
      </c>
      <c r="G192" s="45">
        <v>3267</v>
      </c>
      <c r="H192" s="45">
        <v>813</v>
      </c>
      <c r="I192" s="45">
        <v>109350583</v>
      </c>
      <c r="J192" s="45">
        <v>1285528</v>
      </c>
      <c r="K192" s="45">
        <v>47615552</v>
      </c>
      <c r="L192" s="45">
        <v>331367400</v>
      </c>
      <c r="M192" s="45">
        <v>7329900</v>
      </c>
      <c r="N192" s="45">
        <v>15525331</v>
      </c>
      <c r="O192" s="45">
        <v>53154768</v>
      </c>
      <c r="P192" s="45">
        <v>43090201</v>
      </c>
      <c r="Q192" s="45">
        <v>2796950264</v>
      </c>
      <c r="R192" s="45">
        <v>328568</v>
      </c>
      <c r="S192" s="45">
        <v>151445</v>
      </c>
      <c r="T192" s="45">
        <v>338583053</v>
      </c>
      <c r="U192" s="45">
        <v>301990401</v>
      </c>
      <c r="V192" s="45">
        <v>61873619</v>
      </c>
      <c r="W192" s="45">
        <v>52045317</v>
      </c>
      <c r="X192" s="45">
        <v>754972403</v>
      </c>
      <c r="Y192" s="45">
        <v>2041977861</v>
      </c>
      <c r="Z192" s="14" t="s">
        <v>483</v>
      </c>
      <c r="AA192" t="b">
        <f t="shared" si="2"/>
        <v>1</v>
      </c>
    </row>
    <row r="193" spans="1:27" ht="12.75">
      <c r="A193" t="s">
        <v>48</v>
      </c>
      <c r="B193" s="48" t="s">
        <v>49</v>
      </c>
      <c r="C193" s="45">
        <v>7133209900</v>
      </c>
      <c r="D193" s="45">
        <v>28039</v>
      </c>
      <c r="E193" s="45">
        <v>2287766292</v>
      </c>
      <c r="F193" s="45">
        <v>216965363</v>
      </c>
      <c r="G193" s="45">
        <v>4888</v>
      </c>
      <c r="H193" s="45">
        <v>1647</v>
      </c>
      <c r="I193" s="45">
        <v>181932738</v>
      </c>
      <c r="J193" s="45">
        <v>2543678</v>
      </c>
      <c r="K193" s="45">
        <v>38864085</v>
      </c>
      <c r="L193" s="45">
        <v>371588200</v>
      </c>
      <c r="M193" s="45">
        <v>12075900</v>
      </c>
      <c r="N193" s="45">
        <v>9813712</v>
      </c>
      <c r="O193" s="45">
        <v>46423827</v>
      </c>
      <c r="P193" s="45">
        <v>72663281</v>
      </c>
      <c r="Q193" s="45">
        <v>3240637076</v>
      </c>
      <c r="R193" s="45">
        <v>517247</v>
      </c>
      <c r="S193" s="45">
        <v>118596</v>
      </c>
      <c r="T193" s="45">
        <v>383554276</v>
      </c>
      <c r="U193" s="45">
        <v>335049859</v>
      </c>
      <c r="V193" s="45">
        <v>86057168</v>
      </c>
      <c r="W193" s="45">
        <v>52282490</v>
      </c>
      <c r="X193" s="45">
        <v>857579636</v>
      </c>
      <c r="Y193" s="45">
        <v>2383057440</v>
      </c>
      <c r="Z193" s="14" t="s">
        <v>49</v>
      </c>
      <c r="AA193" t="b">
        <f t="shared" si="2"/>
        <v>1</v>
      </c>
    </row>
    <row r="194" spans="1:27" ht="12.75">
      <c r="A194" t="s">
        <v>248</v>
      </c>
      <c r="B194" s="48" t="s">
        <v>249</v>
      </c>
      <c r="C194" s="45">
        <v>3065747500</v>
      </c>
      <c r="D194" s="45">
        <v>15257</v>
      </c>
      <c r="E194" s="45">
        <v>947195808</v>
      </c>
      <c r="F194" s="45">
        <v>52959253</v>
      </c>
      <c r="G194" s="45">
        <v>1382</v>
      </c>
      <c r="H194" s="45">
        <v>405</v>
      </c>
      <c r="I194" s="45">
        <v>146933454</v>
      </c>
      <c r="J194" s="45">
        <v>2738242</v>
      </c>
      <c r="K194" s="45">
        <v>35803039</v>
      </c>
      <c r="L194" s="45">
        <v>137888100</v>
      </c>
      <c r="M194" s="45">
        <v>10483800</v>
      </c>
      <c r="N194" s="45">
        <v>14302696</v>
      </c>
      <c r="O194" s="45">
        <v>30478653</v>
      </c>
      <c r="P194" s="45">
        <v>55464452</v>
      </c>
      <c r="Q194" s="45">
        <v>1434247497</v>
      </c>
      <c r="R194" s="45">
        <v>1079687</v>
      </c>
      <c r="S194" s="45">
        <v>293183</v>
      </c>
      <c r="T194" s="45">
        <v>148308262</v>
      </c>
      <c r="U194" s="45">
        <v>131677965</v>
      </c>
      <c r="V194" s="45">
        <v>32753988</v>
      </c>
      <c r="W194" s="45">
        <v>32079032</v>
      </c>
      <c r="X194" s="45">
        <v>346192117</v>
      </c>
      <c r="Y194" s="45">
        <v>1088055380</v>
      </c>
      <c r="Z194" s="14" t="s">
        <v>249</v>
      </c>
      <c r="AA194" t="b">
        <f t="shared" si="2"/>
        <v>1</v>
      </c>
    </row>
    <row r="195" spans="1:27" ht="12.75">
      <c r="A195" t="s">
        <v>210</v>
      </c>
      <c r="B195" s="48" t="s">
        <v>211</v>
      </c>
      <c r="C195" s="45">
        <v>2810303900</v>
      </c>
      <c r="D195" s="45">
        <v>13577</v>
      </c>
      <c r="E195" s="45">
        <v>865663532</v>
      </c>
      <c r="F195" s="45">
        <v>33968434</v>
      </c>
      <c r="G195" s="45">
        <v>1315</v>
      </c>
      <c r="H195" s="45">
        <v>272</v>
      </c>
      <c r="I195" s="45">
        <v>93038851</v>
      </c>
      <c r="J195" s="45">
        <v>2055288</v>
      </c>
      <c r="K195" s="45">
        <v>30554151</v>
      </c>
      <c r="L195" s="45">
        <v>150740500</v>
      </c>
      <c r="M195" s="45">
        <v>11509400</v>
      </c>
      <c r="N195" s="45">
        <v>11947604</v>
      </c>
      <c r="O195" s="45">
        <v>23683922</v>
      </c>
      <c r="P195" s="45">
        <v>53126921</v>
      </c>
      <c r="Q195" s="45">
        <v>1276288603</v>
      </c>
      <c r="R195" s="45">
        <v>510362</v>
      </c>
      <c r="S195" s="45">
        <v>154998</v>
      </c>
      <c r="T195" s="45">
        <v>162180814</v>
      </c>
      <c r="U195" s="45">
        <v>138590380</v>
      </c>
      <c r="V195" s="45">
        <v>41457564</v>
      </c>
      <c r="W195" s="45">
        <v>20056877</v>
      </c>
      <c r="X195" s="45">
        <v>362950995</v>
      </c>
      <c r="Y195" s="45">
        <v>913337608</v>
      </c>
      <c r="Z195" s="14" t="s">
        <v>211</v>
      </c>
      <c r="AA195" t="b">
        <f t="shared" si="2"/>
        <v>1</v>
      </c>
    </row>
    <row r="196" spans="1:27" ht="12.75">
      <c r="A196" t="s">
        <v>354</v>
      </c>
      <c r="B196" s="48" t="s">
        <v>355</v>
      </c>
      <c r="C196" s="45">
        <v>3047212000</v>
      </c>
      <c r="D196" s="45">
        <v>14127</v>
      </c>
      <c r="E196" s="45">
        <v>958320205</v>
      </c>
      <c r="F196" s="45">
        <v>43492989</v>
      </c>
      <c r="G196" s="45">
        <v>1458</v>
      </c>
      <c r="H196" s="45">
        <v>361</v>
      </c>
      <c r="I196" s="45">
        <v>73720855</v>
      </c>
      <c r="J196" s="45">
        <v>1512008</v>
      </c>
      <c r="K196" s="45">
        <v>24514092</v>
      </c>
      <c r="L196" s="45">
        <v>165073100</v>
      </c>
      <c r="M196" s="45">
        <v>5667800</v>
      </c>
      <c r="N196" s="45">
        <v>11254630</v>
      </c>
      <c r="O196" s="45">
        <v>27315478</v>
      </c>
      <c r="P196" s="45">
        <v>31768802</v>
      </c>
      <c r="Q196" s="45">
        <v>1342639959</v>
      </c>
      <c r="R196" s="45">
        <v>269534</v>
      </c>
      <c r="S196" s="45">
        <v>55923</v>
      </c>
      <c r="T196" s="45">
        <v>170667349</v>
      </c>
      <c r="U196" s="45">
        <v>148875680</v>
      </c>
      <c r="V196" s="45">
        <v>28189846</v>
      </c>
      <c r="W196" s="45">
        <v>27247532</v>
      </c>
      <c r="X196" s="45">
        <v>375305864</v>
      </c>
      <c r="Y196" s="45">
        <v>967334095</v>
      </c>
      <c r="Z196" s="14" t="s">
        <v>355</v>
      </c>
      <c r="AA196" t="b">
        <f t="shared" si="2"/>
        <v>1</v>
      </c>
    </row>
    <row r="197" spans="1:27" ht="12.75">
      <c r="A197" t="s">
        <v>548</v>
      </c>
      <c r="B197" s="48" t="s">
        <v>549</v>
      </c>
      <c r="C197" s="45">
        <v>12044614900</v>
      </c>
      <c r="D197" s="45">
        <v>55465</v>
      </c>
      <c r="E197" s="45">
        <v>3962624950</v>
      </c>
      <c r="F197" s="45">
        <v>145666864</v>
      </c>
      <c r="G197" s="45">
        <v>5754</v>
      </c>
      <c r="H197" s="45">
        <v>1295</v>
      </c>
      <c r="I197" s="45">
        <v>254329313</v>
      </c>
      <c r="J197" s="45">
        <v>2415347</v>
      </c>
      <c r="K197" s="45">
        <v>75589631</v>
      </c>
      <c r="L197" s="45">
        <v>655506900</v>
      </c>
      <c r="M197" s="45">
        <v>9209000</v>
      </c>
      <c r="N197" s="45">
        <v>35392086</v>
      </c>
      <c r="O197" s="45">
        <v>105592374</v>
      </c>
      <c r="P197" s="45">
        <v>67532906</v>
      </c>
      <c r="Q197" s="45">
        <v>5313859371</v>
      </c>
      <c r="R197" s="45">
        <v>464055</v>
      </c>
      <c r="S197" s="45">
        <v>91100</v>
      </c>
      <c r="T197" s="45">
        <v>664541701</v>
      </c>
      <c r="U197" s="45">
        <v>599441402</v>
      </c>
      <c r="V197" s="45">
        <v>88379144</v>
      </c>
      <c r="W197" s="45">
        <v>99166847</v>
      </c>
      <c r="X197" s="45">
        <v>1452084249</v>
      </c>
      <c r="Y197" s="45">
        <v>3861775122</v>
      </c>
      <c r="Z197" s="14" t="s">
        <v>549</v>
      </c>
      <c r="AA197" t="b">
        <f t="shared" si="2"/>
        <v>1</v>
      </c>
    </row>
    <row r="198" spans="1:27" ht="12.75">
      <c r="A198" t="s">
        <v>420</v>
      </c>
      <c r="B198" s="48" t="s">
        <v>421</v>
      </c>
      <c r="C198" s="45">
        <v>719969300</v>
      </c>
      <c r="D198" s="45">
        <v>3572</v>
      </c>
      <c r="E198" s="45">
        <v>236795234</v>
      </c>
      <c r="F198" s="45">
        <v>6649028</v>
      </c>
      <c r="G198" s="45">
        <v>276</v>
      </c>
      <c r="H198" s="45">
        <v>48</v>
      </c>
      <c r="I198" s="45">
        <v>13119202</v>
      </c>
      <c r="J198" s="45">
        <v>157959</v>
      </c>
      <c r="K198" s="45">
        <v>4428787</v>
      </c>
      <c r="L198" s="45">
        <v>36698100</v>
      </c>
      <c r="M198" s="45">
        <v>1760300</v>
      </c>
      <c r="N198" s="45">
        <v>1939873</v>
      </c>
      <c r="O198" s="45">
        <v>6799394</v>
      </c>
      <c r="P198" s="45">
        <v>9319050</v>
      </c>
      <c r="Q198" s="45">
        <v>317666927</v>
      </c>
      <c r="R198" s="45">
        <v>13212</v>
      </c>
      <c r="S198" s="45">
        <v>19510</v>
      </c>
      <c r="T198" s="45">
        <v>38447379</v>
      </c>
      <c r="U198" s="45">
        <v>34757228</v>
      </c>
      <c r="V198" s="45">
        <v>7220958</v>
      </c>
      <c r="W198" s="45">
        <v>4332228</v>
      </c>
      <c r="X198" s="45">
        <v>84790515</v>
      </c>
      <c r="Y198" s="45">
        <v>232876412</v>
      </c>
      <c r="Z198" s="14" t="s">
        <v>421</v>
      </c>
      <c r="AA198" t="b">
        <f t="shared" si="2"/>
        <v>1</v>
      </c>
    </row>
    <row r="199" spans="1:27" ht="12.75">
      <c r="A199" t="s">
        <v>208</v>
      </c>
      <c r="B199" s="48" t="s">
        <v>209</v>
      </c>
      <c r="C199" s="45">
        <v>2324764800</v>
      </c>
      <c r="D199" s="45">
        <v>10652</v>
      </c>
      <c r="E199" s="45">
        <v>708342254</v>
      </c>
      <c r="F199" s="45">
        <v>37723116</v>
      </c>
      <c r="G199" s="45">
        <v>1219</v>
      </c>
      <c r="H199" s="45">
        <v>321</v>
      </c>
      <c r="I199" s="45">
        <v>63270011</v>
      </c>
      <c r="J199" s="45">
        <v>1288743</v>
      </c>
      <c r="K199" s="45">
        <v>25960130</v>
      </c>
      <c r="L199" s="45">
        <v>126044600</v>
      </c>
      <c r="M199" s="45">
        <v>6739000</v>
      </c>
      <c r="N199" s="45">
        <v>9685210</v>
      </c>
      <c r="O199" s="45">
        <v>20943182</v>
      </c>
      <c r="P199" s="45">
        <v>34085739</v>
      </c>
      <c r="Q199" s="45">
        <v>1034081985</v>
      </c>
      <c r="R199" s="45">
        <v>512073</v>
      </c>
      <c r="S199" s="45">
        <v>182011</v>
      </c>
      <c r="T199" s="45">
        <v>132743406</v>
      </c>
      <c r="U199" s="45">
        <v>110957879</v>
      </c>
      <c r="V199" s="45">
        <v>33921584</v>
      </c>
      <c r="W199" s="45">
        <v>16838294</v>
      </c>
      <c r="X199" s="45">
        <v>295155247</v>
      </c>
      <c r="Y199" s="45">
        <v>738926738</v>
      </c>
      <c r="Z199" s="14" t="s">
        <v>209</v>
      </c>
      <c r="AA199" t="b">
        <f t="shared" si="2"/>
        <v>1</v>
      </c>
    </row>
    <row r="200" spans="1:27" ht="12.75">
      <c r="A200" t="s">
        <v>356</v>
      </c>
      <c r="B200" s="48" t="s">
        <v>357</v>
      </c>
      <c r="C200" s="45">
        <v>8788557600</v>
      </c>
      <c r="D200" s="45">
        <v>38832</v>
      </c>
      <c r="E200" s="45">
        <v>2763122268</v>
      </c>
      <c r="F200" s="45">
        <v>138438830</v>
      </c>
      <c r="G200" s="45">
        <v>4821</v>
      </c>
      <c r="H200" s="45">
        <v>1182</v>
      </c>
      <c r="I200" s="45">
        <v>163266944</v>
      </c>
      <c r="J200" s="45">
        <v>2154489</v>
      </c>
      <c r="K200" s="45">
        <v>60518050</v>
      </c>
      <c r="L200" s="45">
        <v>488842600</v>
      </c>
      <c r="M200" s="45">
        <v>12411900</v>
      </c>
      <c r="N200" s="45">
        <v>24889755</v>
      </c>
      <c r="O200" s="45">
        <v>71077431</v>
      </c>
      <c r="P200" s="45">
        <v>63429189</v>
      </c>
      <c r="Q200" s="45">
        <v>3788151456</v>
      </c>
      <c r="R200" s="45">
        <v>640711</v>
      </c>
      <c r="S200" s="45">
        <v>115997</v>
      </c>
      <c r="T200" s="45">
        <v>501112876</v>
      </c>
      <c r="U200" s="45">
        <v>430751832</v>
      </c>
      <c r="V200" s="45">
        <v>82436513</v>
      </c>
      <c r="W200" s="45">
        <v>63624533</v>
      </c>
      <c r="X200" s="45">
        <v>1078682462</v>
      </c>
      <c r="Y200" s="45">
        <v>2709468994</v>
      </c>
      <c r="Z200" s="14" t="s">
        <v>357</v>
      </c>
      <c r="AA200" t="b">
        <f t="shared" si="2"/>
        <v>1</v>
      </c>
    </row>
    <row r="201" spans="1:27" ht="12.75">
      <c r="A201" t="s">
        <v>454</v>
      </c>
      <c r="B201" s="48" t="s">
        <v>455</v>
      </c>
      <c r="C201" s="45">
        <v>1833690400</v>
      </c>
      <c r="D201" s="45">
        <v>8442</v>
      </c>
      <c r="E201" s="45">
        <v>615896838</v>
      </c>
      <c r="F201" s="45">
        <v>24985207</v>
      </c>
      <c r="G201" s="45">
        <v>857</v>
      </c>
      <c r="H201" s="45">
        <v>198</v>
      </c>
      <c r="I201" s="45">
        <v>39512903</v>
      </c>
      <c r="J201" s="45">
        <v>498645</v>
      </c>
      <c r="K201" s="45">
        <v>13206392</v>
      </c>
      <c r="L201" s="45">
        <v>95742000</v>
      </c>
      <c r="M201" s="45">
        <v>2729000</v>
      </c>
      <c r="N201" s="45">
        <v>5171820</v>
      </c>
      <c r="O201" s="45">
        <v>17786035</v>
      </c>
      <c r="P201" s="45">
        <v>15770543</v>
      </c>
      <c r="Q201" s="45">
        <v>831299383</v>
      </c>
      <c r="R201" s="45">
        <v>44051</v>
      </c>
      <c r="S201" s="45">
        <v>34889</v>
      </c>
      <c r="T201" s="45">
        <v>98446622</v>
      </c>
      <c r="U201" s="45">
        <v>89871884</v>
      </c>
      <c r="V201" s="45">
        <v>18073822</v>
      </c>
      <c r="W201" s="45">
        <v>12636174</v>
      </c>
      <c r="X201" s="45">
        <v>219107442</v>
      </c>
      <c r="Y201" s="45">
        <v>612191941</v>
      </c>
      <c r="Z201" s="14" t="s">
        <v>455</v>
      </c>
      <c r="AA201" t="b">
        <f t="shared" si="2"/>
        <v>1</v>
      </c>
    </row>
    <row r="202" spans="1:27" ht="12.75">
      <c r="A202" t="s">
        <v>500</v>
      </c>
      <c r="B202" s="48" t="s">
        <v>501</v>
      </c>
      <c r="C202" s="45">
        <v>3131300500</v>
      </c>
      <c r="D202" s="45">
        <v>15870</v>
      </c>
      <c r="E202" s="45">
        <v>1067120000</v>
      </c>
      <c r="F202" s="45">
        <v>29409172</v>
      </c>
      <c r="G202" s="45">
        <v>1154</v>
      </c>
      <c r="H202" s="45">
        <v>230</v>
      </c>
      <c r="I202" s="45">
        <v>47836835</v>
      </c>
      <c r="J202" s="45">
        <v>578865</v>
      </c>
      <c r="K202" s="45">
        <v>12266570</v>
      </c>
      <c r="L202" s="45">
        <v>161576800</v>
      </c>
      <c r="M202" s="45">
        <v>6422000</v>
      </c>
      <c r="N202" s="45">
        <v>12223027</v>
      </c>
      <c r="O202" s="45">
        <v>35359659</v>
      </c>
      <c r="P202" s="45">
        <v>34868735</v>
      </c>
      <c r="Q202" s="45">
        <v>1407661663</v>
      </c>
      <c r="R202" s="45">
        <v>4519</v>
      </c>
      <c r="S202" s="45">
        <v>37073</v>
      </c>
      <c r="T202" s="45">
        <v>167932323</v>
      </c>
      <c r="U202" s="45">
        <v>156449953</v>
      </c>
      <c r="V202" s="45">
        <v>24174100</v>
      </c>
      <c r="W202" s="45">
        <v>21536133</v>
      </c>
      <c r="X202" s="45">
        <v>370134101</v>
      </c>
      <c r="Y202" s="45">
        <v>1037527562</v>
      </c>
      <c r="Z202" s="14" t="s">
        <v>501</v>
      </c>
      <c r="AA202" t="b">
        <f t="shared" si="2"/>
        <v>1</v>
      </c>
    </row>
    <row r="203" spans="1:27" ht="12.75">
      <c r="A203" t="s">
        <v>30</v>
      </c>
      <c r="B203" s="48" t="s">
        <v>31</v>
      </c>
      <c r="C203" s="45">
        <v>14514859400</v>
      </c>
      <c r="D203" s="45">
        <v>44539</v>
      </c>
      <c r="E203" s="45">
        <v>4397689045</v>
      </c>
      <c r="F203" s="45">
        <v>830714270</v>
      </c>
      <c r="G203" s="45">
        <v>13367</v>
      </c>
      <c r="H203" s="45">
        <v>6530</v>
      </c>
      <c r="I203" s="45">
        <v>518722072</v>
      </c>
      <c r="J203" s="45">
        <v>6346177</v>
      </c>
      <c r="K203" s="45">
        <v>86617571</v>
      </c>
      <c r="L203" s="45">
        <v>659132500</v>
      </c>
      <c r="M203" s="45">
        <v>21098800</v>
      </c>
      <c r="N203" s="45">
        <v>17309411</v>
      </c>
      <c r="O203" s="45">
        <v>77636815</v>
      </c>
      <c r="P203" s="45">
        <v>152148522</v>
      </c>
      <c r="Q203" s="45">
        <v>6767415183</v>
      </c>
      <c r="R203" s="45">
        <v>450534</v>
      </c>
      <c r="S203" s="45">
        <v>145348</v>
      </c>
      <c r="T203" s="45">
        <v>680037398</v>
      </c>
      <c r="U203" s="45">
        <v>545897310</v>
      </c>
      <c r="V203" s="45">
        <v>152362836</v>
      </c>
      <c r="W203" s="45">
        <v>164453249</v>
      </c>
      <c r="X203" s="45">
        <v>1543346675</v>
      </c>
      <c r="Y203" s="45">
        <v>5224068508</v>
      </c>
      <c r="Z203" s="14" t="s">
        <v>31</v>
      </c>
      <c r="AA203" t="b">
        <f t="shared" si="2"/>
        <v>1</v>
      </c>
    </row>
    <row r="204" spans="1:27" ht="12.75">
      <c r="A204" t="s">
        <v>40</v>
      </c>
      <c r="B204" s="48" t="s">
        <v>41</v>
      </c>
      <c r="C204" s="45">
        <v>14832842800</v>
      </c>
      <c r="D204" s="45">
        <v>52019</v>
      </c>
      <c r="E204" s="45">
        <v>4333609886</v>
      </c>
      <c r="F204" s="45">
        <v>535499711</v>
      </c>
      <c r="G204" s="45">
        <v>13347</v>
      </c>
      <c r="H204" s="45">
        <v>4873</v>
      </c>
      <c r="I204" s="45">
        <v>427463903</v>
      </c>
      <c r="J204" s="45">
        <v>4312760</v>
      </c>
      <c r="K204" s="45">
        <v>29724138</v>
      </c>
      <c r="L204" s="45">
        <v>757040600</v>
      </c>
      <c r="M204" s="45">
        <v>22835400</v>
      </c>
      <c r="N204" s="45">
        <v>16148497</v>
      </c>
      <c r="O204" s="45">
        <v>62483043</v>
      </c>
      <c r="P204" s="45">
        <v>158752577</v>
      </c>
      <c r="Q204" s="45">
        <v>6347870515</v>
      </c>
      <c r="R204" s="45">
        <v>13703</v>
      </c>
      <c r="S204" s="45">
        <v>383301</v>
      </c>
      <c r="T204" s="45">
        <v>779647979</v>
      </c>
      <c r="U204" s="45">
        <v>607621336</v>
      </c>
      <c r="V204" s="45">
        <v>148840725</v>
      </c>
      <c r="W204" s="45">
        <v>85354984</v>
      </c>
      <c r="X204" s="45">
        <v>1621862028</v>
      </c>
      <c r="Y204" s="45">
        <v>4726008487</v>
      </c>
      <c r="Z204" s="14" t="s">
        <v>41</v>
      </c>
      <c r="AA204" t="b">
        <f aca="true" t="shared" si="3" ref="AA204:AA267">EXACT(B204,Z204)</f>
        <v>1</v>
      </c>
    </row>
    <row r="205" spans="1:27" ht="12.75">
      <c r="A205" t="s">
        <v>534</v>
      </c>
      <c r="B205" s="48" t="s">
        <v>535</v>
      </c>
      <c r="C205" s="45">
        <v>396905600</v>
      </c>
      <c r="D205" s="45">
        <v>2138</v>
      </c>
      <c r="E205" s="45">
        <v>132565311</v>
      </c>
      <c r="F205" s="45">
        <v>2370510</v>
      </c>
      <c r="G205" s="45">
        <v>116</v>
      </c>
      <c r="H205" s="45">
        <v>14</v>
      </c>
      <c r="I205" s="45">
        <v>6903985</v>
      </c>
      <c r="J205" s="45">
        <v>62231</v>
      </c>
      <c r="K205" s="45">
        <v>1444429</v>
      </c>
      <c r="L205" s="45">
        <v>20560800</v>
      </c>
      <c r="M205" s="45">
        <v>706600</v>
      </c>
      <c r="N205" s="45">
        <v>2059907</v>
      </c>
      <c r="O205" s="45">
        <v>3423710</v>
      </c>
      <c r="P205" s="45">
        <v>4104529</v>
      </c>
      <c r="Q205" s="45">
        <v>174202012</v>
      </c>
      <c r="R205" s="45">
        <v>232</v>
      </c>
      <c r="S205" s="45">
        <v>0</v>
      </c>
      <c r="T205" s="45">
        <v>21263445</v>
      </c>
      <c r="U205" s="45">
        <v>20230925</v>
      </c>
      <c r="V205" s="45">
        <v>3023927</v>
      </c>
      <c r="W205" s="45">
        <v>2343362</v>
      </c>
      <c r="X205" s="45">
        <v>46861891</v>
      </c>
      <c r="Y205" s="45">
        <v>127340121</v>
      </c>
      <c r="Z205" s="14" t="s">
        <v>535</v>
      </c>
      <c r="AA205" t="b">
        <f t="shared" si="3"/>
        <v>1</v>
      </c>
    </row>
    <row r="206" spans="1:27" ht="12.75">
      <c r="A206" t="s">
        <v>278</v>
      </c>
      <c r="B206" s="48" t="s">
        <v>279</v>
      </c>
      <c r="C206" s="45">
        <v>1597169800</v>
      </c>
      <c r="D206" s="45">
        <v>7326</v>
      </c>
      <c r="E206" s="45">
        <v>514119722</v>
      </c>
      <c r="F206" s="45">
        <v>28488295</v>
      </c>
      <c r="G206" s="45">
        <v>812</v>
      </c>
      <c r="H206" s="45">
        <v>230</v>
      </c>
      <c r="I206" s="45">
        <v>63916839</v>
      </c>
      <c r="J206" s="45">
        <v>1081134</v>
      </c>
      <c r="K206" s="45">
        <v>18207554</v>
      </c>
      <c r="L206" s="45">
        <v>76584300</v>
      </c>
      <c r="M206" s="45">
        <v>3387800</v>
      </c>
      <c r="N206" s="45">
        <v>5676789</v>
      </c>
      <c r="O206" s="45">
        <v>15590968</v>
      </c>
      <c r="P206" s="45">
        <v>18456013</v>
      </c>
      <c r="Q206" s="45">
        <v>745509414</v>
      </c>
      <c r="R206" s="45">
        <v>745128</v>
      </c>
      <c r="S206" s="45">
        <v>315479</v>
      </c>
      <c r="T206" s="45">
        <v>79943481</v>
      </c>
      <c r="U206" s="45">
        <v>72353162</v>
      </c>
      <c r="V206" s="45">
        <v>17367814</v>
      </c>
      <c r="W206" s="45">
        <v>17688262</v>
      </c>
      <c r="X206" s="45">
        <v>188413326</v>
      </c>
      <c r="Y206" s="45">
        <v>557096088</v>
      </c>
      <c r="Z206" s="14" t="s">
        <v>279</v>
      </c>
      <c r="AA206" t="b">
        <f t="shared" si="3"/>
        <v>1</v>
      </c>
    </row>
    <row r="207" spans="1:27" ht="12.75">
      <c r="A207" t="s">
        <v>190</v>
      </c>
      <c r="B207" s="48" t="s">
        <v>191</v>
      </c>
      <c r="C207" s="45">
        <v>4102798600</v>
      </c>
      <c r="D207" s="45">
        <v>15511</v>
      </c>
      <c r="E207" s="45">
        <v>1201201186</v>
      </c>
      <c r="F207" s="45">
        <v>115631078</v>
      </c>
      <c r="G207" s="45">
        <v>3189</v>
      </c>
      <c r="H207" s="45">
        <v>1106</v>
      </c>
      <c r="I207" s="45">
        <v>146917302</v>
      </c>
      <c r="J207" s="45">
        <v>1835489</v>
      </c>
      <c r="K207" s="45">
        <v>37499277</v>
      </c>
      <c r="L207" s="45">
        <v>211320000</v>
      </c>
      <c r="M207" s="45">
        <v>7808700</v>
      </c>
      <c r="N207" s="45">
        <v>6044705</v>
      </c>
      <c r="O207" s="45">
        <v>30122865</v>
      </c>
      <c r="P207" s="45">
        <v>47617126</v>
      </c>
      <c r="Q207" s="45">
        <v>1805997728</v>
      </c>
      <c r="R207" s="45">
        <v>461745</v>
      </c>
      <c r="S207" s="45">
        <v>93112</v>
      </c>
      <c r="T207" s="45">
        <v>219059577</v>
      </c>
      <c r="U207" s="45">
        <v>174101331</v>
      </c>
      <c r="V207" s="45">
        <v>55883824</v>
      </c>
      <c r="W207" s="45">
        <v>37897265</v>
      </c>
      <c r="X207" s="45">
        <v>487496854</v>
      </c>
      <c r="Y207" s="45">
        <v>1318500874</v>
      </c>
      <c r="Z207" s="14" t="s">
        <v>191</v>
      </c>
      <c r="AA207" t="b">
        <f t="shared" si="3"/>
        <v>1</v>
      </c>
    </row>
    <row r="208" spans="1:27" ht="12.75">
      <c r="A208" t="s">
        <v>272</v>
      </c>
      <c r="B208" s="48" t="s">
        <v>273</v>
      </c>
      <c r="C208" s="45">
        <v>4500798100</v>
      </c>
      <c r="D208" s="45">
        <v>17639</v>
      </c>
      <c r="E208" s="45">
        <v>1463349639</v>
      </c>
      <c r="F208" s="45">
        <v>119414918</v>
      </c>
      <c r="G208" s="45">
        <v>3427</v>
      </c>
      <c r="H208" s="45">
        <v>1043</v>
      </c>
      <c r="I208" s="45">
        <v>174647302</v>
      </c>
      <c r="J208" s="45">
        <v>1953143</v>
      </c>
      <c r="K208" s="45">
        <v>39079270</v>
      </c>
      <c r="L208" s="45">
        <v>241201300</v>
      </c>
      <c r="M208" s="45">
        <v>7248200</v>
      </c>
      <c r="N208" s="45">
        <v>7963871</v>
      </c>
      <c r="O208" s="45">
        <v>37189331</v>
      </c>
      <c r="P208" s="45">
        <v>41336184</v>
      </c>
      <c r="Q208" s="45">
        <v>2133383158</v>
      </c>
      <c r="R208" s="45">
        <v>731152</v>
      </c>
      <c r="S208" s="45">
        <v>377421</v>
      </c>
      <c r="T208" s="45">
        <v>248371520</v>
      </c>
      <c r="U208" s="45">
        <v>215750873</v>
      </c>
      <c r="V208" s="45">
        <v>57450390</v>
      </c>
      <c r="W208" s="45">
        <v>37358135</v>
      </c>
      <c r="X208" s="45">
        <v>560039491</v>
      </c>
      <c r="Y208" s="45">
        <v>1573343667</v>
      </c>
      <c r="Z208" s="14" t="s">
        <v>273</v>
      </c>
      <c r="AA208" t="b">
        <f t="shared" si="3"/>
        <v>1</v>
      </c>
    </row>
    <row r="209" spans="1:27" ht="12.75">
      <c r="A209" t="s">
        <v>32</v>
      </c>
      <c r="B209" s="48" t="s">
        <v>33</v>
      </c>
      <c r="C209" s="45">
        <v>182180878800</v>
      </c>
      <c r="D209" s="45">
        <v>619852</v>
      </c>
      <c r="E209" s="45">
        <v>53867989907</v>
      </c>
      <c r="F209" s="45">
        <v>8453390535</v>
      </c>
      <c r="G209" s="45">
        <v>158959</v>
      </c>
      <c r="H209" s="45">
        <v>65022</v>
      </c>
      <c r="I209" s="45">
        <v>9462067480</v>
      </c>
      <c r="J209" s="45">
        <v>92285992</v>
      </c>
      <c r="K209" s="45">
        <v>621679258</v>
      </c>
      <c r="L209" s="45">
        <v>8900329300</v>
      </c>
      <c r="M209" s="45">
        <v>342715900</v>
      </c>
      <c r="N209" s="45">
        <v>125958662</v>
      </c>
      <c r="O209" s="45">
        <v>868348509</v>
      </c>
      <c r="P209" s="45">
        <v>2524356957</v>
      </c>
      <c r="Q209" s="45">
        <v>85259122500</v>
      </c>
      <c r="R209" s="45">
        <v>2278078</v>
      </c>
      <c r="S209" s="45">
        <v>4124168</v>
      </c>
      <c r="T209" s="45">
        <v>9240003413</v>
      </c>
      <c r="U209" s="45">
        <v>7292108427</v>
      </c>
      <c r="V209" s="45">
        <v>1811852363</v>
      </c>
      <c r="W209" s="45">
        <v>1555856972</v>
      </c>
      <c r="X209" s="45">
        <v>19906223421</v>
      </c>
      <c r="Y209" s="45">
        <v>65352899079</v>
      </c>
      <c r="Z209" s="14" t="s">
        <v>33</v>
      </c>
      <c r="AA209" t="b">
        <f t="shared" si="3"/>
        <v>1</v>
      </c>
    </row>
    <row r="210" spans="1:27" ht="12.75">
      <c r="A210" t="s">
        <v>370</v>
      </c>
      <c r="B210" s="48" t="s">
        <v>371</v>
      </c>
      <c r="C210" s="45">
        <v>668118200</v>
      </c>
      <c r="D210" s="45">
        <v>3257</v>
      </c>
      <c r="E210" s="45">
        <v>222139977</v>
      </c>
      <c r="F210" s="45">
        <v>7122423</v>
      </c>
      <c r="G210" s="45">
        <v>284</v>
      </c>
      <c r="H210" s="45">
        <v>68</v>
      </c>
      <c r="I210" s="45">
        <v>8723107</v>
      </c>
      <c r="J210" s="45">
        <v>146054</v>
      </c>
      <c r="K210" s="45">
        <v>4359455</v>
      </c>
      <c r="L210" s="45">
        <v>35336400</v>
      </c>
      <c r="M210" s="45">
        <v>956500</v>
      </c>
      <c r="N210" s="45">
        <v>1665972</v>
      </c>
      <c r="O210" s="45">
        <v>6554523</v>
      </c>
      <c r="P210" s="45">
        <v>4329826</v>
      </c>
      <c r="Q210" s="45">
        <v>291334237</v>
      </c>
      <c r="R210" s="45">
        <v>6277</v>
      </c>
      <c r="S210" s="45">
        <v>542</v>
      </c>
      <c r="T210" s="45">
        <v>36286256</v>
      </c>
      <c r="U210" s="45">
        <v>32382442</v>
      </c>
      <c r="V210" s="45">
        <v>7061393</v>
      </c>
      <c r="W210" s="45">
        <v>4045374</v>
      </c>
      <c r="X210" s="45">
        <v>79782284</v>
      </c>
      <c r="Y210" s="45">
        <v>211551953</v>
      </c>
      <c r="Z210" s="14" t="s">
        <v>371</v>
      </c>
      <c r="AA210" t="b">
        <f t="shared" si="3"/>
        <v>1</v>
      </c>
    </row>
    <row r="211" spans="1:27" ht="12.75">
      <c r="A211" t="s">
        <v>532</v>
      </c>
      <c r="B211" s="48" t="s">
        <v>533</v>
      </c>
      <c r="C211" s="45">
        <v>951298700</v>
      </c>
      <c r="D211" s="45">
        <v>4947</v>
      </c>
      <c r="E211" s="45">
        <v>317730498</v>
      </c>
      <c r="F211" s="45">
        <v>7296061</v>
      </c>
      <c r="G211" s="45">
        <v>359</v>
      </c>
      <c r="H211" s="45">
        <v>62</v>
      </c>
      <c r="I211" s="45">
        <v>16829167</v>
      </c>
      <c r="J211" s="45">
        <v>287234</v>
      </c>
      <c r="K211" s="45">
        <v>4807069</v>
      </c>
      <c r="L211" s="45">
        <v>49252800</v>
      </c>
      <c r="M211" s="45">
        <v>1856500</v>
      </c>
      <c r="N211" s="45">
        <v>3222356</v>
      </c>
      <c r="O211" s="45">
        <v>10114737</v>
      </c>
      <c r="P211" s="45">
        <v>11341921</v>
      </c>
      <c r="Q211" s="45">
        <v>422738343</v>
      </c>
      <c r="R211" s="45">
        <v>26307</v>
      </c>
      <c r="S211" s="45">
        <v>7681</v>
      </c>
      <c r="T211" s="45">
        <v>51090097</v>
      </c>
      <c r="U211" s="45">
        <v>47728148</v>
      </c>
      <c r="V211" s="45">
        <v>6271460</v>
      </c>
      <c r="W211" s="45">
        <v>5918410</v>
      </c>
      <c r="X211" s="45">
        <v>111042103</v>
      </c>
      <c r="Y211" s="45">
        <v>311696240</v>
      </c>
      <c r="Z211" s="14" t="s">
        <v>533</v>
      </c>
      <c r="AA211" t="b">
        <f t="shared" si="3"/>
        <v>1</v>
      </c>
    </row>
    <row r="212" spans="1:27" ht="12.75">
      <c r="A212" t="s">
        <v>80</v>
      </c>
      <c r="B212" s="48" t="s">
        <v>81</v>
      </c>
      <c r="C212" s="45">
        <v>5897509200</v>
      </c>
      <c r="D212" s="45">
        <v>23577</v>
      </c>
      <c r="E212" s="45">
        <v>1880998409</v>
      </c>
      <c r="F212" s="45">
        <v>161285201</v>
      </c>
      <c r="G212" s="45">
        <v>3968</v>
      </c>
      <c r="H212" s="45">
        <v>1399</v>
      </c>
      <c r="I212" s="45">
        <v>233770569</v>
      </c>
      <c r="J212" s="45">
        <v>3052026</v>
      </c>
      <c r="K212" s="45">
        <v>48034165</v>
      </c>
      <c r="L212" s="45">
        <v>300976200</v>
      </c>
      <c r="M212" s="45">
        <v>10958800</v>
      </c>
      <c r="N212" s="45">
        <v>15447481</v>
      </c>
      <c r="O212" s="45">
        <v>49509308</v>
      </c>
      <c r="P212" s="45">
        <v>61891326</v>
      </c>
      <c r="Q212" s="45">
        <v>2765923485</v>
      </c>
      <c r="R212" s="45">
        <v>717438</v>
      </c>
      <c r="S212" s="45">
        <v>170138</v>
      </c>
      <c r="T212" s="45">
        <v>311850614</v>
      </c>
      <c r="U212" s="45">
        <v>268506632</v>
      </c>
      <c r="V212" s="45">
        <v>73633393</v>
      </c>
      <c r="W212" s="45">
        <v>46089405</v>
      </c>
      <c r="X212" s="45">
        <v>700967620</v>
      </c>
      <c r="Y212" s="45">
        <v>2064955865</v>
      </c>
      <c r="Z212" s="14" t="s">
        <v>81</v>
      </c>
      <c r="AA212" t="b">
        <f t="shared" si="3"/>
        <v>1</v>
      </c>
    </row>
    <row r="213" spans="1:27" ht="12.75">
      <c r="A213" t="s">
        <v>336</v>
      </c>
      <c r="B213" s="48" t="s">
        <v>337</v>
      </c>
      <c r="C213" s="45">
        <v>1833553700</v>
      </c>
      <c r="D213" s="45">
        <v>8584</v>
      </c>
      <c r="E213" s="45">
        <v>600374505</v>
      </c>
      <c r="F213" s="45">
        <v>27551608</v>
      </c>
      <c r="G213" s="45">
        <v>942</v>
      </c>
      <c r="H213" s="45">
        <v>220</v>
      </c>
      <c r="I213" s="45">
        <v>77333283</v>
      </c>
      <c r="J213" s="45">
        <v>1642937</v>
      </c>
      <c r="K213" s="45">
        <v>18478530</v>
      </c>
      <c r="L213" s="45">
        <v>93684500</v>
      </c>
      <c r="M213" s="45">
        <v>4833900</v>
      </c>
      <c r="N213" s="45">
        <v>6567120</v>
      </c>
      <c r="O213" s="45">
        <v>16202626</v>
      </c>
      <c r="P213" s="45">
        <v>28254992</v>
      </c>
      <c r="Q213" s="45">
        <v>874924001</v>
      </c>
      <c r="R213" s="45">
        <v>572189</v>
      </c>
      <c r="S213" s="45">
        <v>217971</v>
      </c>
      <c r="T213" s="45">
        <v>98467313</v>
      </c>
      <c r="U213" s="45">
        <v>96046210</v>
      </c>
      <c r="V213" s="45">
        <v>21288251</v>
      </c>
      <c r="W213" s="45">
        <v>14289115</v>
      </c>
      <c r="X213" s="45">
        <v>230881049</v>
      </c>
      <c r="Y213" s="45">
        <v>644042952</v>
      </c>
      <c r="Z213" s="14" t="s">
        <v>337</v>
      </c>
      <c r="AA213" t="b">
        <f t="shared" si="3"/>
        <v>1</v>
      </c>
    </row>
    <row r="214" spans="1:27" ht="12.75">
      <c r="A214" t="s">
        <v>510</v>
      </c>
      <c r="B214" s="48" t="s">
        <v>511</v>
      </c>
      <c r="C214" s="45">
        <v>1809503100</v>
      </c>
      <c r="D214" s="45">
        <v>9666</v>
      </c>
      <c r="E214" s="45">
        <v>609253152</v>
      </c>
      <c r="F214" s="45">
        <v>13322238</v>
      </c>
      <c r="G214" s="45">
        <v>576</v>
      </c>
      <c r="H214" s="45">
        <v>96</v>
      </c>
      <c r="I214" s="45">
        <v>31839451</v>
      </c>
      <c r="J214" s="45">
        <v>374924</v>
      </c>
      <c r="K214" s="45">
        <v>7373006</v>
      </c>
      <c r="L214" s="45">
        <v>92779800</v>
      </c>
      <c r="M214" s="45">
        <v>4386400</v>
      </c>
      <c r="N214" s="45">
        <v>7050898</v>
      </c>
      <c r="O214" s="45">
        <v>21178923</v>
      </c>
      <c r="P214" s="45">
        <v>22291300</v>
      </c>
      <c r="Q214" s="45">
        <v>809850092</v>
      </c>
      <c r="R214" s="45">
        <v>0</v>
      </c>
      <c r="S214" s="45">
        <v>35715</v>
      </c>
      <c r="T214" s="45">
        <v>97133616</v>
      </c>
      <c r="U214" s="45">
        <v>91479710</v>
      </c>
      <c r="V214" s="45">
        <v>14312859</v>
      </c>
      <c r="W214" s="45">
        <v>13508295</v>
      </c>
      <c r="X214" s="45">
        <v>216470195</v>
      </c>
      <c r="Y214" s="45">
        <v>593379897</v>
      </c>
      <c r="Z214" s="14" t="s">
        <v>511</v>
      </c>
      <c r="AA214" t="b">
        <f t="shared" si="3"/>
        <v>1</v>
      </c>
    </row>
    <row r="215" spans="1:27" ht="12.75">
      <c r="A215" t="s">
        <v>38</v>
      </c>
      <c r="B215" s="48" t="s">
        <v>39</v>
      </c>
      <c r="C215" s="45">
        <v>7512250800</v>
      </c>
      <c r="D215" s="45">
        <v>28482</v>
      </c>
      <c r="E215" s="45">
        <v>2338490153</v>
      </c>
      <c r="F215" s="45">
        <v>216443457</v>
      </c>
      <c r="G215" s="45">
        <v>6097</v>
      </c>
      <c r="H215" s="45">
        <v>2003</v>
      </c>
      <c r="I215" s="45">
        <v>168218596</v>
      </c>
      <c r="J215" s="45">
        <v>1580679</v>
      </c>
      <c r="K215" s="45">
        <v>16339850</v>
      </c>
      <c r="L215" s="45">
        <v>409290800</v>
      </c>
      <c r="M215" s="45">
        <v>13441400</v>
      </c>
      <c r="N215" s="45">
        <v>10410677</v>
      </c>
      <c r="O215" s="45">
        <v>32564208</v>
      </c>
      <c r="P215" s="45">
        <v>84409879</v>
      </c>
      <c r="Q215" s="45">
        <v>3291189699</v>
      </c>
      <c r="R215" s="45">
        <v>49215</v>
      </c>
      <c r="S215" s="45">
        <v>156318</v>
      </c>
      <c r="T215" s="45">
        <v>422600608</v>
      </c>
      <c r="U215" s="45">
        <v>352440374</v>
      </c>
      <c r="V215" s="45">
        <v>72008351</v>
      </c>
      <c r="W215" s="45">
        <v>40020979</v>
      </c>
      <c r="X215" s="45">
        <v>887275845</v>
      </c>
      <c r="Y215" s="45">
        <v>2403913854</v>
      </c>
      <c r="Z215" s="14" t="s">
        <v>39</v>
      </c>
      <c r="AA215" t="b">
        <f t="shared" si="3"/>
        <v>1</v>
      </c>
    </row>
    <row r="216" spans="1:27" ht="12.75">
      <c r="A216" t="s">
        <v>496</v>
      </c>
      <c r="B216" s="48" t="s">
        <v>497</v>
      </c>
      <c r="C216" s="45">
        <v>17230900400</v>
      </c>
      <c r="D216" s="45">
        <v>72994</v>
      </c>
      <c r="E216" s="45">
        <v>5734151388</v>
      </c>
      <c r="F216" s="45">
        <v>334631801</v>
      </c>
      <c r="G216" s="45">
        <v>10810</v>
      </c>
      <c r="H216" s="45">
        <v>3000</v>
      </c>
      <c r="I216" s="45">
        <v>311778714</v>
      </c>
      <c r="J216" s="45">
        <v>4511554</v>
      </c>
      <c r="K216" s="45">
        <v>112389014</v>
      </c>
      <c r="L216" s="45">
        <v>914993000</v>
      </c>
      <c r="M216" s="45">
        <v>21384900</v>
      </c>
      <c r="N216" s="45">
        <v>51984912</v>
      </c>
      <c r="O216" s="45">
        <v>152094333</v>
      </c>
      <c r="P216" s="45">
        <v>130348815</v>
      </c>
      <c r="Q216" s="45">
        <v>7768268431</v>
      </c>
      <c r="R216" s="45">
        <v>774116</v>
      </c>
      <c r="S216" s="45">
        <v>519664</v>
      </c>
      <c r="T216" s="45">
        <v>936046235</v>
      </c>
      <c r="U216" s="45">
        <v>840177903</v>
      </c>
      <c r="V216" s="45">
        <v>159666448</v>
      </c>
      <c r="W216" s="45">
        <v>128466209</v>
      </c>
      <c r="X216" s="45">
        <v>2065650575</v>
      </c>
      <c r="Y216" s="45">
        <v>5702617856</v>
      </c>
      <c r="Z216" s="14" t="s">
        <v>497</v>
      </c>
      <c r="AA216" t="b">
        <f t="shared" si="3"/>
        <v>1</v>
      </c>
    </row>
    <row r="217" spans="1:27" ht="12.75">
      <c r="A217" t="s">
        <v>382</v>
      </c>
      <c r="B217" s="48" t="s">
        <v>383</v>
      </c>
      <c r="C217" s="45">
        <v>1982879200</v>
      </c>
      <c r="D217" s="45">
        <v>9974</v>
      </c>
      <c r="E217" s="45">
        <v>645413548</v>
      </c>
      <c r="F217" s="45">
        <v>20535859</v>
      </c>
      <c r="G217" s="45">
        <v>788</v>
      </c>
      <c r="H217" s="45">
        <v>156</v>
      </c>
      <c r="I217" s="45">
        <v>43746832</v>
      </c>
      <c r="J217" s="45">
        <v>665428</v>
      </c>
      <c r="K217" s="45">
        <v>19308399</v>
      </c>
      <c r="L217" s="45">
        <v>106323100</v>
      </c>
      <c r="M217" s="45">
        <v>4766600</v>
      </c>
      <c r="N217" s="45">
        <v>11652548</v>
      </c>
      <c r="O217" s="45">
        <v>21425986</v>
      </c>
      <c r="P217" s="45">
        <v>27221016</v>
      </c>
      <c r="Q217" s="45">
        <v>901059316</v>
      </c>
      <c r="R217" s="45">
        <v>168667</v>
      </c>
      <c r="S217" s="45">
        <v>68704</v>
      </c>
      <c r="T217" s="45">
        <v>111052891</v>
      </c>
      <c r="U217" s="45">
        <v>100914861</v>
      </c>
      <c r="V217" s="45">
        <v>19411702</v>
      </c>
      <c r="W217" s="45">
        <v>19896247</v>
      </c>
      <c r="X217" s="45">
        <v>251513072</v>
      </c>
      <c r="Y217" s="45">
        <v>649546244</v>
      </c>
      <c r="Z217" s="14" t="s">
        <v>383</v>
      </c>
      <c r="AA217" t="b">
        <f t="shared" si="3"/>
        <v>1</v>
      </c>
    </row>
    <row r="218" spans="1:27" ht="12.75">
      <c r="A218" t="s">
        <v>422</v>
      </c>
      <c r="B218" s="48" t="s">
        <v>423</v>
      </c>
      <c r="C218" s="45">
        <v>1647308900</v>
      </c>
      <c r="D218" s="45">
        <v>7565</v>
      </c>
      <c r="E218" s="45">
        <v>538467472</v>
      </c>
      <c r="F218" s="45">
        <v>17443667</v>
      </c>
      <c r="G218" s="45">
        <v>747</v>
      </c>
      <c r="H218" s="45">
        <v>165</v>
      </c>
      <c r="I218" s="45">
        <v>22171412</v>
      </c>
      <c r="J218" s="45">
        <v>289797</v>
      </c>
      <c r="K218" s="45">
        <v>14492970</v>
      </c>
      <c r="L218" s="45">
        <v>89396600</v>
      </c>
      <c r="M218" s="45">
        <v>1472900</v>
      </c>
      <c r="N218" s="45">
        <v>2885770</v>
      </c>
      <c r="O218" s="45">
        <v>13630903</v>
      </c>
      <c r="P218" s="45">
        <v>8349563</v>
      </c>
      <c r="Q218" s="45">
        <v>708601054</v>
      </c>
      <c r="R218" s="45">
        <v>104622</v>
      </c>
      <c r="S218" s="45">
        <v>57630</v>
      </c>
      <c r="T218" s="45">
        <v>90847665</v>
      </c>
      <c r="U218" s="45">
        <v>80503397</v>
      </c>
      <c r="V218" s="45">
        <v>18674427</v>
      </c>
      <c r="W218" s="45">
        <v>9951102</v>
      </c>
      <c r="X218" s="45">
        <v>200138843</v>
      </c>
      <c r="Y218" s="45">
        <v>508462211</v>
      </c>
      <c r="Z218" s="14" t="s">
        <v>423</v>
      </c>
      <c r="AA218" t="b">
        <f t="shared" si="3"/>
        <v>1</v>
      </c>
    </row>
    <row r="219" spans="1:27" ht="12.75">
      <c r="A219" t="s">
        <v>188</v>
      </c>
      <c r="B219" s="48" t="s">
        <v>189</v>
      </c>
      <c r="C219" s="45">
        <v>2038394600</v>
      </c>
      <c r="D219" s="45">
        <v>9519</v>
      </c>
      <c r="E219" s="45">
        <v>629149726</v>
      </c>
      <c r="F219" s="45">
        <v>26636815</v>
      </c>
      <c r="G219" s="45">
        <v>1057</v>
      </c>
      <c r="H219" s="45">
        <v>234</v>
      </c>
      <c r="I219" s="45">
        <v>70334985</v>
      </c>
      <c r="J219" s="45">
        <v>815148</v>
      </c>
      <c r="K219" s="45">
        <v>20475948</v>
      </c>
      <c r="L219" s="45">
        <v>111968700</v>
      </c>
      <c r="M219" s="45">
        <v>6691300</v>
      </c>
      <c r="N219" s="45">
        <v>9657938</v>
      </c>
      <c r="O219" s="45">
        <v>20489251</v>
      </c>
      <c r="P219" s="45">
        <v>34108237</v>
      </c>
      <c r="Q219" s="45">
        <v>930328048</v>
      </c>
      <c r="R219" s="45">
        <v>217597</v>
      </c>
      <c r="S219" s="45">
        <v>137733</v>
      </c>
      <c r="T219" s="45">
        <v>118617894</v>
      </c>
      <c r="U219" s="45">
        <v>101099505</v>
      </c>
      <c r="V219" s="45">
        <v>28465748</v>
      </c>
      <c r="W219" s="45">
        <v>15334967</v>
      </c>
      <c r="X219" s="45">
        <v>263873444</v>
      </c>
      <c r="Y219" s="45">
        <v>666454604</v>
      </c>
      <c r="Z219" s="14" t="s">
        <v>189</v>
      </c>
      <c r="AA219" t="b">
        <f t="shared" si="3"/>
        <v>1</v>
      </c>
    </row>
    <row r="220" spans="1:27" ht="12.75">
      <c r="A220" t="s">
        <v>206</v>
      </c>
      <c r="B220" s="48" t="s">
        <v>207</v>
      </c>
      <c r="C220" s="45">
        <v>3492973200</v>
      </c>
      <c r="D220" s="45">
        <v>13934</v>
      </c>
      <c r="E220" s="45">
        <v>1069796683</v>
      </c>
      <c r="F220" s="45">
        <v>76166548</v>
      </c>
      <c r="G220" s="45">
        <v>2332</v>
      </c>
      <c r="H220" s="45">
        <v>705</v>
      </c>
      <c r="I220" s="45">
        <v>103936999</v>
      </c>
      <c r="J220" s="45">
        <v>1876735</v>
      </c>
      <c r="K220" s="45">
        <v>32860438</v>
      </c>
      <c r="L220" s="45">
        <v>192360500</v>
      </c>
      <c r="M220" s="45">
        <v>7500100</v>
      </c>
      <c r="N220" s="45">
        <v>7402361</v>
      </c>
      <c r="O220" s="45">
        <v>25378435</v>
      </c>
      <c r="P220" s="45">
        <v>40276058</v>
      </c>
      <c r="Q220" s="45">
        <v>1557554857</v>
      </c>
      <c r="R220" s="45">
        <v>476336</v>
      </c>
      <c r="S220" s="45">
        <v>144868</v>
      </c>
      <c r="T220" s="45">
        <v>199824260</v>
      </c>
      <c r="U220" s="45">
        <v>167113919</v>
      </c>
      <c r="V220" s="45">
        <v>53010661</v>
      </c>
      <c r="W220" s="45">
        <v>26847515</v>
      </c>
      <c r="X220" s="45">
        <v>447417559</v>
      </c>
      <c r="Y220" s="45">
        <v>1110137298</v>
      </c>
      <c r="Z220" s="14" t="s">
        <v>207</v>
      </c>
      <c r="AA220" t="b">
        <f t="shared" si="3"/>
        <v>1</v>
      </c>
    </row>
    <row r="221" spans="1:27" ht="12.75">
      <c r="A221" t="s">
        <v>314</v>
      </c>
      <c r="B221" s="48" t="s">
        <v>315</v>
      </c>
      <c r="C221" s="45">
        <v>1561845800</v>
      </c>
      <c r="D221" s="45">
        <v>7844</v>
      </c>
      <c r="E221" s="45">
        <v>502124019</v>
      </c>
      <c r="F221" s="45">
        <v>14886062</v>
      </c>
      <c r="G221" s="45">
        <v>609</v>
      </c>
      <c r="H221" s="45">
        <v>130</v>
      </c>
      <c r="I221" s="45">
        <v>81483073</v>
      </c>
      <c r="J221" s="45">
        <v>769966</v>
      </c>
      <c r="K221" s="45">
        <v>13745150</v>
      </c>
      <c r="L221" s="45">
        <v>84250200</v>
      </c>
      <c r="M221" s="45">
        <v>4265100</v>
      </c>
      <c r="N221" s="45">
        <v>6145532</v>
      </c>
      <c r="O221" s="45">
        <v>18391496</v>
      </c>
      <c r="P221" s="45">
        <v>31473895</v>
      </c>
      <c r="Q221" s="45">
        <v>757534493</v>
      </c>
      <c r="R221" s="45">
        <v>61300</v>
      </c>
      <c r="S221" s="45">
        <v>113189</v>
      </c>
      <c r="T221" s="45">
        <v>88487317</v>
      </c>
      <c r="U221" s="45">
        <v>80550386</v>
      </c>
      <c r="V221" s="45">
        <v>15664487</v>
      </c>
      <c r="W221" s="45">
        <v>13029960</v>
      </c>
      <c r="X221" s="45">
        <v>197906639</v>
      </c>
      <c r="Y221" s="45">
        <v>559627854</v>
      </c>
      <c r="Z221" s="14" t="s">
        <v>315</v>
      </c>
      <c r="AA221" t="b">
        <f t="shared" si="3"/>
        <v>1</v>
      </c>
    </row>
    <row r="222" spans="1:27" ht="12.75">
      <c r="A222" t="s">
        <v>394</v>
      </c>
      <c r="B222" s="48" t="s">
        <v>395</v>
      </c>
      <c r="C222" s="45">
        <v>2346155900</v>
      </c>
      <c r="D222" s="45">
        <v>11782</v>
      </c>
      <c r="E222" s="45">
        <v>768228412</v>
      </c>
      <c r="F222" s="45">
        <v>26357231</v>
      </c>
      <c r="G222" s="45">
        <v>1011</v>
      </c>
      <c r="H222" s="45">
        <v>209</v>
      </c>
      <c r="I222" s="45">
        <v>57237218</v>
      </c>
      <c r="J222" s="45">
        <v>689816</v>
      </c>
      <c r="K222" s="45">
        <v>21702728</v>
      </c>
      <c r="L222" s="45">
        <v>120260100</v>
      </c>
      <c r="M222" s="45">
        <v>5319800</v>
      </c>
      <c r="N222" s="45">
        <v>9123661</v>
      </c>
      <c r="O222" s="45">
        <v>23501270</v>
      </c>
      <c r="P222" s="45">
        <v>24298177</v>
      </c>
      <c r="Q222" s="45">
        <v>1056718413</v>
      </c>
      <c r="R222" s="45">
        <v>158737</v>
      </c>
      <c r="S222" s="45">
        <v>56419</v>
      </c>
      <c r="T222" s="45">
        <v>125547549</v>
      </c>
      <c r="U222" s="45">
        <v>113566943</v>
      </c>
      <c r="V222" s="45">
        <v>23187891</v>
      </c>
      <c r="W222" s="45">
        <v>17649955</v>
      </c>
      <c r="X222" s="45">
        <v>280167494</v>
      </c>
      <c r="Y222" s="45">
        <v>776550919</v>
      </c>
      <c r="Z222" s="14" t="s">
        <v>395</v>
      </c>
      <c r="AA222" t="b">
        <f t="shared" si="3"/>
        <v>1</v>
      </c>
    </row>
    <row r="223" spans="1:27" ht="12.75">
      <c r="A223" t="s">
        <v>462</v>
      </c>
      <c r="B223" s="48" t="s">
        <v>463</v>
      </c>
      <c r="C223" s="45">
        <v>1797450700</v>
      </c>
      <c r="D223" s="45">
        <v>8384</v>
      </c>
      <c r="E223" s="45">
        <v>601204554</v>
      </c>
      <c r="F223" s="45">
        <v>19927887</v>
      </c>
      <c r="G223" s="45">
        <v>761</v>
      </c>
      <c r="H223" s="45">
        <v>170</v>
      </c>
      <c r="I223" s="45">
        <v>35731086</v>
      </c>
      <c r="J223" s="45">
        <v>416776</v>
      </c>
      <c r="K223" s="45">
        <v>15109445</v>
      </c>
      <c r="L223" s="45">
        <v>98792000</v>
      </c>
      <c r="M223" s="45">
        <v>3787300</v>
      </c>
      <c r="N223" s="45">
        <v>5023661</v>
      </c>
      <c r="O223" s="45">
        <v>18318950</v>
      </c>
      <c r="P223" s="45">
        <v>20063731</v>
      </c>
      <c r="Q223" s="45">
        <v>818375390</v>
      </c>
      <c r="R223" s="45">
        <v>72471</v>
      </c>
      <c r="S223" s="45">
        <v>32525</v>
      </c>
      <c r="T223" s="45">
        <v>102552447</v>
      </c>
      <c r="U223" s="45">
        <v>94676353</v>
      </c>
      <c r="V223" s="45">
        <v>17509431</v>
      </c>
      <c r="W223" s="45">
        <v>16213276</v>
      </c>
      <c r="X223" s="45">
        <v>231056503</v>
      </c>
      <c r="Y223" s="45">
        <v>587318887</v>
      </c>
      <c r="Z223" s="14" t="s">
        <v>463</v>
      </c>
      <c r="AA223" t="b">
        <f t="shared" si="3"/>
        <v>1</v>
      </c>
    </row>
    <row r="224" spans="1:27" ht="12.75">
      <c r="A224" t="s">
        <v>128</v>
      </c>
      <c r="B224" s="48" t="s">
        <v>129</v>
      </c>
      <c r="C224" s="45">
        <v>1633557900</v>
      </c>
      <c r="D224" s="45">
        <v>8159</v>
      </c>
      <c r="E224" s="45">
        <v>526817564</v>
      </c>
      <c r="F224" s="45">
        <v>14095886</v>
      </c>
      <c r="G224" s="45">
        <v>622</v>
      </c>
      <c r="H224" s="45">
        <v>121</v>
      </c>
      <c r="I224" s="45">
        <v>48726879</v>
      </c>
      <c r="J224" s="45">
        <v>351374</v>
      </c>
      <c r="K224" s="45">
        <v>11214323</v>
      </c>
      <c r="L224" s="45">
        <v>90843900</v>
      </c>
      <c r="M224" s="45">
        <v>3615100</v>
      </c>
      <c r="N224" s="45">
        <v>4889094</v>
      </c>
      <c r="O224" s="45">
        <v>16410624</v>
      </c>
      <c r="P224" s="45">
        <v>24451771</v>
      </c>
      <c r="Q224" s="45">
        <v>741416515</v>
      </c>
      <c r="R224" s="45">
        <v>56638</v>
      </c>
      <c r="S224" s="45">
        <v>42872</v>
      </c>
      <c r="T224" s="45">
        <v>94421199</v>
      </c>
      <c r="U224" s="45">
        <v>86883385</v>
      </c>
      <c r="V224" s="45">
        <v>11988341</v>
      </c>
      <c r="W224" s="45">
        <v>16692065</v>
      </c>
      <c r="X224" s="45">
        <v>210084500</v>
      </c>
      <c r="Y224" s="45">
        <v>531332015</v>
      </c>
      <c r="Z224" s="14" t="s">
        <v>129</v>
      </c>
      <c r="AA224" t="b">
        <f t="shared" si="3"/>
        <v>1</v>
      </c>
    </row>
    <row r="225" spans="1:27" ht="12.75">
      <c r="A225" t="s">
        <v>484</v>
      </c>
      <c r="B225" s="48" t="s">
        <v>485</v>
      </c>
      <c r="C225" s="45">
        <v>4081825000</v>
      </c>
      <c r="D225" s="45">
        <v>20152</v>
      </c>
      <c r="E225" s="45">
        <v>1341649438</v>
      </c>
      <c r="F225" s="45">
        <v>44164278</v>
      </c>
      <c r="G225" s="45">
        <v>1704</v>
      </c>
      <c r="H225" s="45">
        <v>364</v>
      </c>
      <c r="I225" s="45">
        <v>70595562</v>
      </c>
      <c r="J225" s="45">
        <v>805824</v>
      </c>
      <c r="K225" s="45">
        <v>29296023</v>
      </c>
      <c r="L225" s="45">
        <v>209352600</v>
      </c>
      <c r="M225" s="45">
        <v>6316400</v>
      </c>
      <c r="N225" s="45">
        <v>13568624</v>
      </c>
      <c r="O225" s="45">
        <v>32555922</v>
      </c>
      <c r="P225" s="45">
        <v>36510777</v>
      </c>
      <c r="Q225" s="45">
        <v>1784815448</v>
      </c>
      <c r="R225" s="45">
        <v>110041</v>
      </c>
      <c r="S225" s="45">
        <v>208082</v>
      </c>
      <c r="T225" s="45">
        <v>215596997</v>
      </c>
      <c r="U225" s="45">
        <v>193273197</v>
      </c>
      <c r="V225" s="45">
        <v>39777213</v>
      </c>
      <c r="W225" s="45">
        <v>32415597</v>
      </c>
      <c r="X225" s="45">
        <v>481381127</v>
      </c>
      <c r="Y225" s="45">
        <v>1303434321</v>
      </c>
      <c r="Z225" s="14" t="s">
        <v>485</v>
      </c>
      <c r="AA225" t="b">
        <f t="shared" si="3"/>
        <v>1</v>
      </c>
    </row>
    <row r="226" spans="1:27" ht="12.75">
      <c r="A226" t="s">
        <v>102</v>
      </c>
      <c r="B226" s="48" t="s">
        <v>103</v>
      </c>
      <c r="C226" s="45">
        <v>2356245700</v>
      </c>
      <c r="D226" s="45">
        <v>10620</v>
      </c>
      <c r="E226" s="45">
        <v>734829732</v>
      </c>
      <c r="F226" s="45">
        <v>38192125</v>
      </c>
      <c r="G226" s="45">
        <v>1308</v>
      </c>
      <c r="H226" s="45">
        <v>363</v>
      </c>
      <c r="I226" s="45">
        <v>67299867</v>
      </c>
      <c r="J226" s="45">
        <v>1108054</v>
      </c>
      <c r="K226" s="45">
        <v>24485990</v>
      </c>
      <c r="L226" s="45">
        <v>124073100</v>
      </c>
      <c r="M226" s="45">
        <v>5758500</v>
      </c>
      <c r="N226" s="45">
        <v>6479825</v>
      </c>
      <c r="O226" s="45">
        <v>26051566</v>
      </c>
      <c r="P226" s="45">
        <v>29893127</v>
      </c>
      <c r="Q226" s="45">
        <v>1058171886</v>
      </c>
      <c r="R226" s="45">
        <v>525315</v>
      </c>
      <c r="S226" s="45">
        <v>88881</v>
      </c>
      <c r="T226" s="45">
        <v>129787460</v>
      </c>
      <c r="U226" s="45">
        <v>112022454</v>
      </c>
      <c r="V226" s="45">
        <v>30163397</v>
      </c>
      <c r="W226" s="45">
        <v>21199511</v>
      </c>
      <c r="X226" s="45">
        <v>293787018</v>
      </c>
      <c r="Y226" s="45">
        <v>764384868</v>
      </c>
      <c r="Z226" s="14" t="s">
        <v>103</v>
      </c>
      <c r="AA226" t="b">
        <f t="shared" si="3"/>
        <v>1</v>
      </c>
    </row>
    <row r="227" spans="1:27" ht="12.75">
      <c r="A227" t="s">
        <v>34</v>
      </c>
      <c r="B227" s="48" t="s">
        <v>35</v>
      </c>
      <c r="C227" s="45">
        <v>13911530200</v>
      </c>
      <c r="D227" s="45">
        <v>60077</v>
      </c>
      <c r="E227" s="45">
        <v>4483419614</v>
      </c>
      <c r="F227" s="45">
        <v>293155376</v>
      </c>
      <c r="G227" s="45">
        <v>9064</v>
      </c>
      <c r="H227" s="45">
        <v>2597</v>
      </c>
      <c r="I227" s="45">
        <v>259632352</v>
      </c>
      <c r="J227" s="45">
        <v>4336015</v>
      </c>
      <c r="K227" s="45">
        <v>69870229</v>
      </c>
      <c r="L227" s="45">
        <v>755546400</v>
      </c>
      <c r="M227" s="45">
        <v>26667200</v>
      </c>
      <c r="N227" s="45">
        <v>25915231</v>
      </c>
      <c r="O227" s="45">
        <v>80537009</v>
      </c>
      <c r="P227" s="45">
        <v>149137465</v>
      </c>
      <c r="Q227" s="45">
        <v>6148216891</v>
      </c>
      <c r="R227" s="45">
        <v>834238</v>
      </c>
      <c r="S227" s="45">
        <v>281238</v>
      </c>
      <c r="T227" s="45">
        <v>781876881</v>
      </c>
      <c r="U227" s="45">
        <v>684398641</v>
      </c>
      <c r="V227" s="45">
        <v>145673207</v>
      </c>
      <c r="W227" s="45">
        <v>73870548</v>
      </c>
      <c r="X227" s="45">
        <v>1686934753</v>
      </c>
      <c r="Y227" s="45">
        <v>4461282138</v>
      </c>
      <c r="Z227" s="14" t="s">
        <v>35</v>
      </c>
      <c r="AA227" t="b">
        <f t="shared" si="3"/>
        <v>1</v>
      </c>
    </row>
    <row r="228" spans="1:27" ht="12.75">
      <c r="A228" t="s">
        <v>186</v>
      </c>
      <c r="B228" s="48" t="s">
        <v>187</v>
      </c>
      <c r="C228" s="45">
        <v>2686003500</v>
      </c>
      <c r="D228" s="45">
        <v>12973</v>
      </c>
      <c r="E228" s="45">
        <v>877189683</v>
      </c>
      <c r="F228" s="45">
        <v>34906487</v>
      </c>
      <c r="G228" s="45">
        <v>1342</v>
      </c>
      <c r="H228" s="45">
        <v>287</v>
      </c>
      <c r="I228" s="45">
        <v>63454250</v>
      </c>
      <c r="J228" s="45">
        <v>1329462</v>
      </c>
      <c r="K228" s="45">
        <v>28475288</v>
      </c>
      <c r="L228" s="45">
        <v>138876600</v>
      </c>
      <c r="M228" s="45">
        <v>6505400</v>
      </c>
      <c r="N228" s="45">
        <v>6798184</v>
      </c>
      <c r="O228" s="45">
        <v>22106711</v>
      </c>
      <c r="P228" s="45">
        <v>35062138</v>
      </c>
      <c r="Q228" s="45">
        <v>1214704203</v>
      </c>
      <c r="R228" s="45">
        <v>615755</v>
      </c>
      <c r="S228" s="45">
        <v>154269</v>
      </c>
      <c r="T228" s="45">
        <v>145346523</v>
      </c>
      <c r="U228" s="45">
        <v>130265060</v>
      </c>
      <c r="V228" s="45">
        <v>31321291</v>
      </c>
      <c r="W228" s="45">
        <v>24345934</v>
      </c>
      <c r="X228" s="45">
        <v>332048832</v>
      </c>
      <c r="Y228" s="45">
        <v>882655371</v>
      </c>
      <c r="Z228" s="14" t="s">
        <v>187</v>
      </c>
      <c r="AA228" t="b">
        <f t="shared" si="3"/>
        <v>1</v>
      </c>
    </row>
    <row r="229" spans="1:27" ht="12.75">
      <c r="A229" t="s">
        <v>282</v>
      </c>
      <c r="B229" s="48" t="s">
        <v>283</v>
      </c>
      <c r="C229" s="45">
        <v>1889873300</v>
      </c>
      <c r="D229" s="45">
        <v>9545</v>
      </c>
      <c r="E229" s="45">
        <v>613031088</v>
      </c>
      <c r="F229" s="45">
        <v>21045274</v>
      </c>
      <c r="G229" s="45">
        <v>818</v>
      </c>
      <c r="H229" s="45">
        <v>181</v>
      </c>
      <c r="I229" s="45">
        <v>89749609</v>
      </c>
      <c r="J229" s="45">
        <v>1907795</v>
      </c>
      <c r="K229" s="45">
        <v>22943541</v>
      </c>
      <c r="L229" s="45">
        <v>96115500</v>
      </c>
      <c r="M229" s="45">
        <v>6561400</v>
      </c>
      <c r="N229" s="45">
        <v>6664803</v>
      </c>
      <c r="O229" s="45">
        <v>21973505</v>
      </c>
      <c r="P229" s="45">
        <v>31783920</v>
      </c>
      <c r="Q229" s="45">
        <v>911776435</v>
      </c>
      <c r="R229" s="45">
        <v>675714</v>
      </c>
      <c r="S229" s="45">
        <v>408076</v>
      </c>
      <c r="T229" s="45">
        <v>102631677</v>
      </c>
      <c r="U229" s="45">
        <v>95180186</v>
      </c>
      <c r="V229" s="45">
        <v>20884075</v>
      </c>
      <c r="W229" s="45">
        <v>18148618</v>
      </c>
      <c r="X229" s="45">
        <v>237928346</v>
      </c>
      <c r="Y229" s="45">
        <v>673848089</v>
      </c>
      <c r="Z229" s="14" t="s">
        <v>283</v>
      </c>
      <c r="AA229" t="b">
        <f t="shared" si="3"/>
        <v>1</v>
      </c>
    </row>
    <row r="230" spans="1:27" ht="12.75">
      <c r="A230" t="s">
        <v>322</v>
      </c>
      <c r="B230" s="48" t="s">
        <v>323</v>
      </c>
      <c r="C230" s="45">
        <v>1623668700</v>
      </c>
      <c r="D230" s="45">
        <v>8084</v>
      </c>
      <c r="E230" s="45">
        <v>512886904</v>
      </c>
      <c r="F230" s="45">
        <v>15268906</v>
      </c>
      <c r="G230" s="45">
        <v>583</v>
      </c>
      <c r="H230" s="45">
        <v>114</v>
      </c>
      <c r="I230" s="45">
        <v>31674393</v>
      </c>
      <c r="J230" s="45">
        <v>490579</v>
      </c>
      <c r="K230" s="45">
        <v>13447064</v>
      </c>
      <c r="L230" s="45">
        <v>88249200</v>
      </c>
      <c r="M230" s="45">
        <v>3096600</v>
      </c>
      <c r="N230" s="45">
        <v>4049974</v>
      </c>
      <c r="O230" s="45">
        <v>13034940</v>
      </c>
      <c r="P230" s="45">
        <v>16523117</v>
      </c>
      <c r="Q230" s="45">
        <v>698721677</v>
      </c>
      <c r="R230" s="45">
        <v>98202</v>
      </c>
      <c r="S230" s="45">
        <v>40746</v>
      </c>
      <c r="T230" s="45">
        <v>91321806</v>
      </c>
      <c r="U230" s="45">
        <v>79657583</v>
      </c>
      <c r="V230" s="45">
        <v>15784019</v>
      </c>
      <c r="W230" s="45">
        <v>13332539</v>
      </c>
      <c r="X230" s="45">
        <v>200234895</v>
      </c>
      <c r="Y230" s="45">
        <v>498486782</v>
      </c>
      <c r="Z230" s="14" t="s">
        <v>323</v>
      </c>
      <c r="AA230" t="b">
        <f t="shared" si="3"/>
        <v>1</v>
      </c>
    </row>
    <row r="231" spans="1:27" ht="12.75">
      <c r="A231" t="s">
        <v>360</v>
      </c>
      <c r="B231" s="48" t="s">
        <v>361</v>
      </c>
      <c r="C231" s="45">
        <v>1917409300</v>
      </c>
      <c r="D231" s="45">
        <v>9623</v>
      </c>
      <c r="E231" s="45">
        <v>617365828</v>
      </c>
      <c r="F231" s="45">
        <v>14546235</v>
      </c>
      <c r="G231" s="45">
        <v>601</v>
      </c>
      <c r="H231" s="45">
        <v>118</v>
      </c>
      <c r="I231" s="45">
        <v>45030449</v>
      </c>
      <c r="J231" s="45">
        <v>574817</v>
      </c>
      <c r="K231" s="45">
        <v>15738397</v>
      </c>
      <c r="L231" s="45">
        <v>104676800</v>
      </c>
      <c r="M231" s="45">
        <v>4859200</v>
      </c>
      <c r="N231" s="45">
        <v>6885772</v>
      </c>
      <c r="O231" s="45">
        <v>17437206</v>
      </c>
      <c r="P231" s="45">
        <v>22828527</v>
      </c>
      <c r="Q231" s="45">
        <v>849943231</v>
      </c>
      <c r="R231" s="45">
        <v>109168</v>
      </c>
      <c r="S231" s="45">
        <v>17604</v>
      </c>
      <c r="T231" s="45">
        <v>109483302</v>
      </c>
      <c r="U231" s="45">
        <v>98995949</v>
      </c>
      <c r="V231" s="45">
        <v>19033257</v>
      </c>
      <c r="W231" s="45">
        <v>17536297</v>
      </c>
      <c r="X231" s="45">
        <v>245175577</v>
      </c>
      <c r="Y231" s="45">
        <v>604767654</v>
      </c>
      <c r="Z231" s="14" t="s">
        <v>361</v>
      </c>
      <c r="AA231" t="b">
        <f t="shared" si="3"/>
        <v>1</v>
      </c>
    </row>
    <row r="232" spans="1:27" ht="12.75">
      <c r="A232" t="s">
        <v>58</v>
      </c>
      <c r="B232" s="48" t="s">
        <v>59</v>
      </c>
      <c r="C232" s="45">
        <v>3062637200</v>
      </c>
      <c r="D232" s="45">
        <v>15184</v>
      </c>
      <c r="E232" s="45">
        <v>963181576</v>
      </c>
      <c r="F232" s="45">
        <v>31565168</v>
      </c>
      <c r="G232" s="45">
        <v>1259</v>
      </c>
      <c r="H232" s="45">
        <v>245</v>
      </c>
      <c r="I232" s="45">
        <v>54586038</v>
      </c>
      <c r="J232" s="45">
        <v>1003987</v>
      </c>
      <c r="K232" s="45">
        <v>28911503</v>
      </c>
      <c r="L232" s="45">
        <v>162785100</v>
      </c>
      <c r="M232" s="45">
        <v>8377200</v>
      </c>
      <c r="N232" s="45">
        <v>9871327</v>
      </c>
      <c r="O232" s="45">
        <v>33334234</v>
      </c>
      <c r="P232" s="45">
        <v>38234370</v>
      </c>
      <c r="Q232" s="45">
        <v>1331850503</v>
      </c>
      <c r="R232" s="45">
        <v>371753</v>
      </c>
      <c r="S232" s="45">
        <v>33753</v>
      </c>
      <c r="T232" s="45">
        <v>171101132</v>
      </c>
      <c r="U232" s="45">
        <v>147644137</v>
      </c>
      <c r="V232" s="45">
        <v>34114457</v>
      </c>
      <c r="W232" s="45">
        <v>22166495</v>
      </c>
      <c r="X232" s="45">
        <v>375431727</v>
      </c>
      <c r="Y232" s="45">
        <v>956418776</v>
      </c>
      <c r="Z232" s="14" t="s">
        <v>59</v>
      </c>
      <c r="AA232" t="b">
        <f t="shared" si="3"/>
        <v>1</v>
      </c>
    </row>
    <row r="233" spans="1:27" ht="12.75">
      <c r="A233" t="s">
        <v>492</v>
      </c>
      <c r="B233" s="48" t="s">
        <v>493</v>
      </c>
      <c r="C233" s="45">
        <v>2970040000</v>
      </c>
      <c r="D233" s="45">
        <v>13505</v>
      </c>
      <c r="E233" s="45">
        <v>989866372</v>
      </c>
      <c r="F233" s="45">
        <v>38813022</v>
      </c>
      <c r="G233" s="45">
        <v>1501</v>
      </c>
      <c r="H233" s="45">
        <v>333</v>
      </c>
      <c r="I233" s="45">
        <v>37283512</v>
      </c>
      <c r="J233" s="45">
        <v>491373</v>
      </c>
      <c r="K233" s="45">
        <v>19886647</v>
      </c>
      <c r="L233" s="45">
        <v>160366700</v>
      </c>
      <c r="M233" s="45">
        <v>3476400</v>
      </c>
      <c r="N233" s="45">
        <v>10868627</v>
      </c>
      <c r="O233" s="45">
        <v>31248063</v>
      </c>
      <c r="P233" s="45">
        <v>18192309</v>
      </c>
      <c r="Q233" s="45">
        <v>1310493025</v>
      </c>
      <c r="R233" s="45">
        <v>53327</v>
      </c>
      <c r="S233" s="45">
        <v>138304</v>
      </c>
      <c r="T233" s="45">
        <v>163780162</v>
      </c>
      <c r="U233" s="45">
        <v>147337400</v>
      </c>
      <c r="V233" s="45">
        <v>31143247</v>
      </c>
      <c r="W233" s="45">
        <v>15598774</v>
      </c>
      <c r="X233" s="45">
        <v>358051214</v>
      </c>
      <c r="Y233" s="45">
        <v>952441811</v>
      </c>
      <c r="Z233" s="14" t="s">
        <v>493</v>
      </c>
      <c r="AA233" t="b">
        <f t="shared" si="3"/>
        <v>1</v>
      </c>
    </row>
    <row r="234" spans="1:27" ht="12.75">
      <c r="A234" t="s">
        <v>140</v>
      </c>
      <c r="B234" s="48" t="s">
        <v>141</v>
      </c>
      <c r="C234" s="45">
        <v>1885050100</v>
      </c>
      <c r="D234" s="45">
        <v>9687</v>
      </c>
      <c r="E234" s="45">
        <v>605256790</v>
      </c>
      <c r="F234" s="45">
        <v>17227738</v>
      </c>
      <c r="G234" s="45">
        <v>721</v>
      </c>
      <c r="H234" s="45">
        <v>144</v>
      </c>
      <c r="I234" s="45">
        <v>61630013</v>
      </c>
      <c r="J234" s="45">
        <v>661026</v>
      </c>
      <c r="K234" s="45">
        <v>18468261</v>
      </c>
      <c r="L234" s="45">
        <v>99546100</v>
      </c>
      <c r="M234" s="45">
        <v>5043600</v>
      </c>
      <c r="N234" s="45">
        <v>7133706</v>
      </c>
      <c r="O234" s="45">
        <v>21515373</v>
      </c>
      <c r="P234" s="45">
        <v>38584926</v>
      </c>
      <c r="Q234" s="45">
        <v>875067533</v>
      </c>
      <c r="R234" s="45">
        <v>156874</v>
      </c>
      <c r="S234" s="45">
        <v>3374</v>
      </c>
      <c r="T234" s="45">
        <v>104559155</v>
      </c>
      <c r="U234" s="45">
        <v>96188169</v>
      </c>
      <c r="V234" s="45">
        <v>15853120</v>
      </c>
      <c r="W234" s="45">
        <v>19826443</v>
      </c>
      <c r="X234" s="45">
        <v>236587135</v>
      </c>
      <c r="Y234" s="45">
        <v>638480398</v>
      </c>
      <c r="Z234" s="14" t="s">
        <v>141</v>
      </c>
      <c r="AA234" t="b">
        <f t="shared" si="3"/>
        <v>1</v>
      </c>
    </row>
    <row r="235" spans="1:27" ht="12.75">
      <c r="A235" t="s">
        <v>274</v>
      </c>
      <c r="B235" s="48" t="s">
        <v>275</v>
      </c>
      <c r="C235" s="45">
        <v>2849568300</v>
      </c>
      <c r="D235" s="45">
        <v>11603</v>
      </c>
      <c r="E235" s="45">
        <v>914351898</v>
      </c>
      <c r="F235" s="45">
        <v>74132132</v>
      </c>
      <c r="G235" s="45">
        <v>2042</v>
      </c>
      <c r="H235" s="45">
        <v>648</v>
      </c>
      <c r="I235" s="45">
        <v>100830714</v>
      </c>
      <c r="J235" s="45">
        <v>1962949</v>
      </c>
      <c r="K235" s="45">
        <v>33412478</v>
      </c>
      <c r="L235" s="45">
        <v>142012100</v>
      </c>
      <c r="M235" s="45">
        <v>6421700</v>
      </c>
      <c r="N235" s="45">
        <v>5390936</v>
      </c>
      <c r="O235" s="45">
        <v>27848779</v>
      </c>
      <c r="P235" s="45">
        <v>32610521</v>
      </c>
      <c r="Q235" s="45">
        <v>1338974207</v>
      </c>
      <c r="R235" s="45">
        <v>1026995</v>
      </c>
      <c r="S235" s="45">
        <v>1075151</v>
      </c>
      <c r="T235" s="45">
        <v>148387828</v>
      </c>
      <c r="U235" s="45">
        <v>129607710</v>
      </c>
      <c r="V235" s="45">
        <v>33678280</v>
      </c>
      <c r="W235" s="45">
        <v>30795577</v>
      </c>
      <c r="X235" s="45">
        <v>344571541</v>
      </c>
      <c r="Y235" s="45">
        <v>994402666</v>
      </c>
      <c r="Z235" s="14" t="s">
        <v>275</v>
      </c>
      <c r="AA235" t="b">
        <f t="shared" si="3"/>
        <v>1</v>
      </c>
    </row>
    <row r="236" spans="1:27" ht="12.75">
      <c r="A236" t="s">
        <v>216</v>
      </c>
      <c r="B236" s="48" t="s">
        <v>217</v>
      </c>
      <c r="C236" s="45">
        <v>1920203400</v>
      </c>
      <c r="D236" s="45">
        <v>9933</v>
      </c>
      <c r="E236" s="45">
        <v>595190071</v>
      </c>
      <c r="F236" s="45">
        <v>19381524</v>
      </c>
      <c r="G236" s="45">
        <v>773</v>
      </c>
      <c r="H236" s="45">
        <v>146</v>
      </c>
      <c r="I236" s="45">
        <v>70037597</v>
      </c>
      <c r="J236" s="45">
        <v>996081</v>
      </c>
      <c r="K236" s="45">
        <v>19858833</v>
      </c>
      <c r="L236" s="45">
        <v>100353300</v>
      </c>
      <c r="M236" s="45">
        <v>7234500</v>
      </c>
      <c r="N236" s="45">
        <v>7900938</v>
      </c>
      <c r="O236" s="45">
        <v>19329231</v>
      </c>
      <c r="P236" s="45">
        <v>34862368</v>
      </c>
      <c r="Q236" s="45">
        <v>875144443</v>
      </c>
      <c r="R236" s="45">
        <v>280469</v>
      </c>
      <c r="S236" s="45">
        <v>56262</v>
      </c>
      <c r="T236" s="45">
        <v>107531525</v>
      </c>
      <c r="U236" s="45">
        <v>94536813</v>
      </c>
      <c r="V236" s="45">
        <v>21622533</v>
      </c>
      <c r="W236" s="45">
        <v>14113694</v>
      </c>
      <c r="X236" s="45">
        <v>238141296</v>
      </c>
      <c r="Y236" s="45">
        <v>637003147</v>
      </c>
      <c r="Z236" s="14" t="s">
        <v>217</v>
      </c>
      <c r="AA236" t="b">
        <f t="shared" si="3"/>
        <v>1</v>
      </c>
    </row>
    <row r="237" spans="1:27" ht="12.75">
      <c r="A237" t="s">
        <v>368</v>
      </c>
      <c r="B237" s="48" t="s">
        <v>369</v>
      </c>
      <c r="C237" s="45">
        <v>1842549200</v>
      </c>
      <c r="D237" s="45">
        <v>9596</v>
      </c>
      <c r="E237" s="45">
        <v>612500076</v>
      </c>
      <c r="F237" s="45">
        <v>14514002</v>
      </c>
      <c r="G237" s="45">
        <v>664</v>
      </c>
      <c r="H237" s="45">
        <v>110</v>
      </c>
      <c r="I237" s="45">
        <v>62329730</v>
      </c>
      <c r="J237" s="45">
        <v>918138</v>
      </c>
      <c r="K237" s="45">
        <v>16407399</v>
      </c>
      <c r="L237" s="45">
        <v>94440800</v>
      </c>
      <c r="M237" s="45">
        <v>2983200</v>
      </c>
      <c r="N237" s="45">
        <v>10168424</v>
      </c>
      <c r="O237" s="45">
        <v>19224978</v>
      </c>
      <c r="P237" s="45">
        <v>19340320</v>
      </c>
      <c r="Q237" s="45">
        <v>852827067</v>
      </c>
      <c r="R237" s="45">
        <v>99244</v>
      </c>
      <c r="S237" s="45">
        <v>29457</v>
      </c>
      <c r="T237" s="45">
        <v>97390031</v>
      </c>
      <c r="U237" s="45">
        <v>93070533</v>
      </c>
      <c r="V237" s="45">
        <v>16318789</v>
      </c>
      <c r="W237" s="45">
        <v>16738550</v>
      </c>
      <c r="X237" s="45">
        <v>223646604</v>
      </c>
      <c r="Y237" s="45">
        <v>629180463</v>
      </c>
      <c r="Z237" s="14" t="s">
        <v>369</v>
      </c>
      <c r="AA237" t="b">
        <f t="shared" si="3"/>
        <v>1</v>
      </c>
    </row>
    <row r="238" spans="1:27" ht="12.75">
      <c r="A238" t="s">
        <v>154</v>
      </c>
      <c r="B238" s="48" t="s">
        <v>155</v>
      </c>
      <c r="C238" s="45">
        <v>1037363900</v>
      </c>
      <c r="D238" s="45">
        <v>5356</v>
      </c>
      <c r="E238" s="45">
        <v>332469072</v>
      </c>
      <c r="F238" s="45">
        <v>10607562</v>
      </c>
      <c r="G238" s="45">
        <v>388</v>
      </c>
      <c r="H238" s="45">
        <v>86</v>
      </c>
      <c r="I238" s="45">
        <v>32527546</v>
      </c>
      <c r="J238" s="45">
        <v>593571</v>
      </c>
      <c r="K238" s="45">
        <v>8552554</v>
      </c>
      <c r="L238" s="45">
        <v>53708400</v>
      </c>
      <c r="M238" s="45">
        <v>3600500</v>
      </c>
      <c r="N238" s="45">
        <v>3307376</v>
      </c>
      <c r="O238" s="45">
        <v>11041999</v>
      </c>
      <c r="P238" s="45">
        <v>24224688</v>
      </c>
      <c r="Q238" s="45">
        <v>480633268</v>
      </c>
      <c r="R238" s="45">
        <v>38172</v>
      </c>
      <c r="S238" s="45">
        <v>115111</v>
      </c>
      <c r="T238" s="45">
        <v>57287354</v>
      </c>
      <c r="U238" s="45">
        <v>51462014</v>
      </c>
      <c r="V238" s="45">
        <v>10057548</v>
      </c>
      <c r="W238" s="45">
        <v>9890820</v>
      </c>
      <c r="X238" s="45">
        <v>128851019</v>
      </c>
      <c r="Y238" s="45">
        <v>351782249</v>
      </c>
      <c r="Z238" s="14" t="s">
        <v>155</v>
      </c>
      <c r="AA238" t="b">
        <f t="shared" si="3"/>
        <v>1</v>
      </c>
    </row>
    <row r="239" spans="1:27" ht="12.75">
      <c r="A239" t="s">
        <v>304</v>
      </c>
      <c r="B239" s="48" t="s">
        <v>305</v>
      </c>
      <c r="C239" s="45">
        <v>1872246600</v>
      </c>
      <c r="D239" s="45">
        <v>8933</v>
      </c>
      <c r="E239" s="45">
        <v>588807061</v>
      </c>
      <c r="F239" s="45">
        <v>16105139</v>
      </c>
      <c r="G239" s="45">
        <v>738</v>
      </c>
      <c r="H239" s="45">
        <v>133</v>
      </c>
      <c r="I239" s="45">
        <v>62056422</v>
      </c>
      <c r="J239" s="45">
        <v>440453</v>
      </c>
      <c r="K239" s="45">
        <v>13452392</v>
      </c>
      <c r="L239" s="45">
        <v>105092100</v>
      </c>
      <c r="M239" s="45">
        <v>4081300</v>
      </c>
      <c r="N239" s="45">
        <v>5581852</v>
      </c>
      <c r="O239" s="45">
        <v>19931900</v>
      </c>
      <c r="P239" s="45">
        <v>24605390</v>
      </c>
      <c r="Q239" s="45">
        <v>840154009</v>
      </c>
      <c r="R239" s="45">
        <v>40715</v>
      </c>
      <c r="S239" s="45">
        <v>38398</v>
      </c>
      <c r="T239" s="45">
        <v>109148477</v>
      </c>
      <c r="U239" s="45">
        <v>96964406</v>
      </c>
      <c r="V239" s="45">
        <v>15158667</v>
      </c>
      <c r="W239" s="45">
        <v>18187963</v>
      </c>
      <c r="X239" s="45">
        <v>239538626</v>
      </c>
      <c r="Y239" s="45">
        <v>600615383</v>
      </c>
      <c r="Z239" s="14" t="s">
        <v>305</v>
      </c>
      <c r="AA239" t="b">
        <f t="shared" si="3"/>
        <v>1</v>
      </c>
    </row>
    <row r="240" spans="1:27" ht="12.75">
      <c r="A240" t="s">
        <v>134</v>
      </c>
      <c r="B240" s="48" t="s">
        <v>135</v>
      </c>
      <c r="C240" s="45">
        <v>2823502800</v>
      </c>
      <c r="D240" s="45">
        <v>13608</v>
      </c>
      <c r="E240" s="45">
        <v>909684172</v>
      </c>
      <c r="F240" s="45">
        <v>37062828</v>
      </c>
      <c r="G240" s="45">
        <v>1237</v>
      </c>
      <c r="H240" s="45">
        <v>318</v>
      </c>
      <c r="I240" s="45">
        <v>63117804</v>
      </c>
      <c r="J240" s="45">
        <v>751619</v>
      </c>
      <c r="K240" s="45">
        <v>21853186</v>
      </c>
      <c r="L240" s="45">
        <v>149343800</v>
      </c>
      <c r="M240" s="45">
        <v>4582200</v>
      </c>
      <c r="N240" s="45">
        <v>6763270</v>
      </c>
      <c r="O240" s="45">
        <v>22474561</v>
      </c>
      <c r="P240" s="45">
        <v>23983808</v>
      </c>
      <c r="Q240" s="45">
        <v>1239617248</v>
      </c>
      <c r="R240" s="45">
        <v>269605</v>
      </c>
      <c r="S240" s="45">
        <v>63757</v>
      </c>
      <c r="T240" s="45">
        <v>153862023</v>
      </c>
      <c r="U240" s="45">
        <v>139882730</v>
      </c>
      <c r="V240" s="45">
        <v>25270760</v>
      </c>
      <c r="W240" s="45">
        <v>26210680</v>
      </c>
      <c r="X240" s="45">
        <v>345559555</v>
      </c>
      <c r="Y240" s="45">
        <v>894057693</v>
      </c>
      <c r="Z240" s="14" t="s">
        <v>135</v>
      </c>
      <c r="AA240" t="b">
        <f t="shared" si="3"/>
        <v>1</v>
      </c>
    </row>
    <row r="241" spans="1:27" ht="12.75">
      <c r="A241" t="s">
        <v>244</v>
      </c>
      <c r="B241" s="48" t="s">
        <v>245</v>
      </c>
      <c r="C241" s="45">
        <v>6750604700</v>
      </c>
      <c r="D241" s="45">
        <v>30815</v>
      </c>
      <c r="E241" s="45">
        <v>2075689516</v>
      </c>
      <c r="F241" s="45">
        <v>107308752</v>
      </c>
      <c r="G241" s="45">
        <v>3568</v>
      </c>
      <c r="H241" s="45">
        <v>984</v>
      </c>
      <c r="I241" s="45">
        <v>196088742</v>
      </c>
      <c r="J241" s="45">
        <v>3971311</v>
      </c>
      <c r="K241" s="45">
        <v>61086883</v>
      </c>
      <c r="L241" s="45">
        <v>359075700</v>
      </c>
      <c r="M241" s="45">
        <v>16023700</v>
      </c>
      <c r="N241" s="45">
        <v>24750796</v>
      </c>
      <c r="O241" s="45">
        <v>46351566</v>
      </c>
      <c r="P241" s="45">
        <v>85892492</v>
      </c>
      <c r="Q241" s="45">
        <v>2976239458</v>
      </c>
      <c r="R241" s="45">
        <v>1117372</v>
      </c>
      <c r="S241" s="45">
        <v>1110963</v>
      </c>
      <c r="T241" s="45">
        <v>374981029</v>
      </c>
      <c r="U241" s="45">
        <v>315741706</v>
      </c>
      <c r="V241" s="45">
        <v>96540669</v>
      </c>
      <c r="W241" s="45">
        <v>51007253</v>
      </c>
      <c r="X241" s="45">
        <v>840498992</v>
      </c>
      <c r="Y241" s="45">
        <v>2135740466</v>
      </c>
      <c r="Z241" s="14" t="s">
        <v>245</v>
      </c>
      <c r="AA241" t="b">
        <f t="shared" si="3"/>
        <v>1</v>
      </c>
    </row>
    <row r="242" spans="1:27" ht="12.75">
      <c r="A242" t="s">
        <v>340</v>
      </c>
      <c r="B242" s="48" t="s">
        <v>341</v>
      </c>
      <c r="C242" s="45">
        <v>9084180900</v>
      </c>
      <c r="D242" s="45">
        <v>39907</v>
      </c>
      <c r="E242" s="45">
        <v>2892108696</v>
      </c>
      <c r="F242" s="45">
        <v>170900001</v>
      </c>
      <c r="G242" s="45">
        <v>5540</v>
      </c>
      <c r="H242" s="45">
        <v>1523</v>
      </c>
      <c r="I242" s="45">
        <v>172121623</v>
      </c>
      <c r="J242" s="45">
        <v>2064397</v>
      </c>
      <c r="K242" s="45">
        <v>68939754</v>
      </c>
      <c r="L242" s="45">
        <v>496584100</v>
      </c>
      <c r="M242" s="45">
        <v>10310500</v>
      </c>
      <c r="N242" s="45">
        <v>24581333</v>
      </c>
      <c r="O242" s="45">
        <v>67146036</v>
      </c>
      <c r="P242" s="45">
        <v>49152376</v>
      </c>
      <c r="Q242" s="45">
        <v>3953908816</v>
      </c>
      <c r="R242" s="45">
        <v>771075</v>
      </c>
      <c r="S242" s="45">
        <v>347139</v>
      </c>
      <c r="T242" s="45">
        <v>506711937</v>
      </c>
      <c r="U242" s="45">
        <v>429816066</v>
      </c>
      <c r="V242" s="45">
        <v>89423923</v>
      </c>
      <c r="W242" s="45">
        <v>66247389</v>
      </c>
      <c r="X242" s="45">
        <v>1093317529</v>
      </c>
      <c r="Y242" s="45">
        <v>2860591287</v>
      </c>
      <c r="Z242" s="14" t="s">
        <v>341</v>
      </c>
      <c r="AA242" t="b">
        <f t="shared" si="3"/>
        <v>1</v>
      </c>
    </row>
    <row r="243" spans="1:27" ht="12.75">
      <c r="A243" t="s">
        <v>82</v>
      </c>
      <c r="B243" s="48" t="s">
        <v>83</v>
      </c>
      <c r="C243" s="45">
        <v>2243080600</v>
      </c>
      <c r="D243" s="45">
        <v>8603</v>
      </c>
      <c r="E243" s="45">
        <v>709463761</v>
      </c>
      <c r="F243" s="45">
        <v>63426653</v>
      </c>
      <c r="G243" s="45">
        <v>1604</v>
      </c>
      <c r="H243" s="45">
        <v>540</v>
      </c>
      <c r="I243" s="45">
        <v>75166638</v>
      </c>
      <c r="J243" s="45">
        <v>1894190</v>
      </c>
      <c r="K243" s="45">
        <v>20007548</v>
      </c>
      <c r="L243" s="45">
        <v>112895300</v>
      </c>
      <c r="M243" s="45">
        <v>4238600</v>
      </c>
      <c r="N243" s="45">
        <v>3800812</v>
      </c>
      <c r="O243" s="45">
        <v>16406637</v>
      </c>
      <c r="P243" s="45">
        <v>27552129</v>
      </c>
      <c r="Q243" s="45">
        <v>1034852268</v>
      </c>
      <c r="R243" s="45">
        <v>301432</v>
      </c>
      <c r="S243" s="45">
        <v>25445</v>
      </c>
      <c r="T243" s="45">
        <v>117109855</v>
      </c>
      <c r="U243" s="45">
        <v>100681771</v>
      </c>
      <c r="V243" s="45">
        <v>30370853</v>
      </c>
      <c r="W243" s="45">
        <v>19090526</v>
      </c>
      <c r="X243" s="45">
        <v>267579882</v>
      </c>
      <c r="Y243" s="45">
        <v>767272386</v>
      </c>
      <c r="Z243" s="14" t="s">
        <v>83</v>
      </c>
      <c r="AA243" t="b">
        <f t="shared" si="3"/>
        <v>1</v>
      </c>
    </row>
    <row r="244" spans="1:27" ht="12.75">
      <c r="A244" t="s">
        <v>20</v>
      </c>
      <c r="B244" s="48" t="s">
        <v>21</v>
      </c>
      <c r="C244" s="45">
        <v>8601810100</v>
      </c>
      <c r="D244" s="45">
        <v>30240</v>
      </c>
      <c r="E244" s="45">
        <v>2716273019</v>
      </c>
      <c r="F244" s="45">
        <v>315137107</v>
      </c>
      <c r="G244" s="45">
        <v>7257</v>
      </c>
      <c r="H244" s="45">
        <v>2699</v>
      </c>
      <c r="I244" s="45">
        <v>314804520</v>
      </c>
      <c r="J244" s="45">
        <v>4009267</v>
      </c>
      <c r="K244" s="45">
        <v>61081475</v>
      </c>
      <c r="L244" s="45">
        <v>429722400</v>
      </c>
      <c r="M244" s="45">
        <v>14951400</v>
      </c>
      <c r="N244" s="45">
        <v>9420234</v>
      </c>
      <c r="O244" s="45">
        <v>49481094</v>
      </c>
      <c r="P244" s="45">
        <v>91715365</v>
      </c>
      <c r="Q244" s="45">
        <v>4006595881</v>
      </c>
      <c r="R244" s="45">
        <v>488913</v>
      </c>
      <c r="S244" s="45">
        <v>148711</v>
      </c>
      <c r="T244" s="45">
        <v>444543994</v>
      </c>
      <c r="U244" s="45">
        <v>377452779</v>
      </c>
      <c r="V244" s="45">
        <v>107101378</v>
      </c>
      <c r="W244" s="45">
        <v>79575579</v>
      </c>
      <c r="X244" s="45">
        <v>1009311354</v>
      </c>
      <c r="Y244" s="45">
        <v>2997284527</v>
      </c>
      <c r="Z244" s="14" t="s">
        <v>21</v>
      </c>
      <c r="AA244" t="b">
        <f t="shared" si="3"/>
        <v>1</v>
      </c>
    </row>
    <row r="245" spans="1:27" ht="12.75">
      <c r="A245" t="s">
        <v>26</v>
      </c>
      <c r="B245" s="48" t="s">
        <v>27</v>
      </c>
      <c r="C245" s="45">
        <v>16122905800</v>
      </c>
      <c r="D245" s="45">
        <v>45380</v>
      </c>
      <c r="E245" s="45">
        <v>4792689605</v>
      </c>
      <c r="F245" s="45">
        <v>1073084600</v>
      </c>
      <c r="G245" s="45">
        <v>15562</v>
      </c>
      <c r="H245" s="45">
        <v>7995</v>
      </c>
      <c r="I245" s="45">
        <v>743718473</v>
      </c>
      <c r="J245" s="45">
        <v>7256215</v>
      </c>
      <c r="K245" s="45">
        <v>111744238</v>
      </c>
      <c r="L245" s="45">
        <v>669588900</v>
      </c>
      <c r="M245" s="45">
        <v>21895600</v>
      </c>
      <c r="N245" s="45">
        <v>26272298</v>
      </c>
      <c r="O245" s="45">
        <v>86093325</v>
      </c>
      <c r="P245" s="45">
        <v>166754550</v>
      </c>
      <c r="Q245" s="45">
        <v>7699097804</v>
      </c>
      <c r="R245" s="45">
        <v>595600</v>
      </c>
      <c r="S245" s="45">
        <v>85604</v>
      </c>
      <c r="T245" s="45">
        <v>691303699</v>
      </c>
      <c r="U245" s="45">
        <v>543933075</v>
      </c>
      <c r="V245" s="45">
        <v>170852802</v>
      </c>
      <c r="W245" s="45">
        <v>207440755</v>
      </c>
      <c r="X245" s="45">
        <v>1614211535</v>
      </c>
      <c r="Y245" s="45">
        <v>6084886269</v>
      </c>
      <c r="Z245" s="14" t="s">
        <v>27</v>
      </c>
      <c r="AA245" t="b">
        <f t="shared" si="3"/>
        <v>1</v>
      </c>
    </row>
    <row r="246" spans="1:27" ht="12.75">
      <c r="A246" t="s">
        <v>324</v>
      </c>
      <c r="B246" s="48" t="s">
        <v>325</v>
      </c>
      <c r="C246" s="45">
        <v>1324835200</v>
      </c>
      <c r="D246" s="45">
        <v>7005</v>
      </c>
      <c r="E246" s="45">
        <v>421954288</v>
      </c>
      <c r="F246" s="45">
        <v>11197634</v>
      </c>
      <c r="G246" s="45">
        <v>465</v>
      </c>
      <c r="H246" s="45">
        <v>100</v>
      </c>
      <c r="I246" s="45">
        <v>23100015</v>
      </c>
      <c r="J246" s="45">
        <v>875920</v>
      </c>
      <c r="K246" s="45">
        <v>9945789</v>
      </c>
      <c r="L246" s="45">
        <v>71412600</v>
      </c>
      <c r="M246" s="45">
        <v>3614400</v>
      </c>
      <c r="N246" s="45">
        <v>6344659</v>
      </c>
      <c r="O246" s="45">
        <v>13994962</v>
      </c>
      <c r="P246" s="45">
        <v>16616221</v>
      </c>
      <c r="Q246" s="45">
        <v>579056488</v>
      </c>
      <c r="R246" s="45">
        <v>41542</v>
      </c>
      <c r="S246" s="45">
        <v>59095</v>
      </c>
      <c r="T246" s="45">
        <v>74999429</v>
      </c>
      <c r="U246" s="45">
        <v>66471645</v>
      </c>
      <c r="V246" s="45">
        <v>12541569</v>
      </c>
      <c r="W246" s="45">
        <v>8987808</v>
      </c>
      <c r="X246" s="45">
        <v>163101088</v>
      </c>
      <c r="Y246" s="45">
        <v>415955400</v>
      </c>
      <c r="Z246" s="14" t="s">
        <v>325</v>
      </c>
      <c r="AA246" t="b">
        <f t="shared" si="3"/>
        <v>1</v>
      </c>
    </row>
    <row r="247" spans="1:27" ht="12.75">
      <c r="A247" t="s">
        <v>334</v>
      </c>
      <c r="B247" s="48" t="s">
        <v>335</v>
      </c>
      <c r="C247" s="45">
        <v>8514168500</v>
      </c>
      <c r="D247" s="45">
        <v>38833</v>
      </c>
      <c r="E247" s="45">
        <v>2770373798</v>
      </c>
      <c r="F247" s="45">
        <v>138054811</v>
      </c>
      <c r="G247" s="45">
        <v>4519</v>
      </c>
      <c r="H247" s="45">
        <v>1186</v>
      </c>
      <c r="I247" s="45">
        <v>188087403</v>
      </c>
      <c r="J247" s="45">
        <v>2792214</v>
      </c>
      <c r="K247" s="45">
        <v>70536562</v>
      </c>
      <c r="L247" s="45">
        <v>461089900</v>
      </c>
      <c r="M247" s="45">
        <v>13391100</v>
      </c>
      <c r="N247" s="45">
        <v>24964572</v>
      </c>
      <c r="O247" s="45">
        <v>69416957</v>
      </c>
      <c r="P247" s="45">
        <v>70598540</v>
      </c>
      <c r="Q247" s="45">
        <v>3809305857</v>
      </c>
      <c r="R247" s="45">
        <v>1294046</v>
      </c>
      <c r="S247" s="45">
        <v>572380</v>
      </c>
      <c r="T247" s="45">
        <v>474313690</v>
      </c>
      <c r="U247" s="45">
        <v>422452418</v>
      </c>
      <c r="V247" s="45">
        <v>87569519</v>
      </c>
      <c r="W247" s="45">
        <v>68063777</v>
      </c>
      <c r="X247" s="45">
        <v>1054265830</v>
      </c>
      <c r="Y247" s="45">
        <v>2755040027</v>
      </c>
      <c r="Z247" s="14" t="s">
        <v>335</v>
      </c>
      <c r="AA247" t="b">
        <f t="shared" si="3"/>
        <v>1</v>
      </c>
    </row>
    <row r="248" spans="1:27" ht="12.75">
      <c r="A248" t="s">
        <v>346</v>
      </c>
      <c r="B248" s="48" t="s">
        <v>347</v>
      </c>
      <c r="C248" s="45">
        <v>3658393100</v>
      </c>
      <c r="D248" s="45">
        <v>17353</v>
      </c>
      <c r="E248" s="45">
        <v>1149784953</v>
      </c>
      <c r="F248" s="45">
        <v>42838244</v>
      </c>
      <c r="G248" s="45">
        <v>1635</v>
      </c>
      <c r="H248" s="45">
        <v>372</v>
      </c>
      <c r="I248" s="45">
        <v>104705719</v>
      </c>
      <c r="J248" s="45">
        <v>1088081</v>
      </c>
      <c r="K248" s="45">
        <v>30281321</v>
      </c>
      <c r="L248" s="45">
        <v>197716900</v>
      </c>
      <c r="M248" s="45">
        <v>9045600</v>
      </c>
      <c r="N248" s="45">
        <v>10098041</v>
      </c>
      <c r="O248" s="45">
        <v>37594785</v>
      </c>
      <c r="P248" s="45">
        <v>50399064</v>
      </c>
      <c r="Q248" s="45">
        <v>1633552708</v>
      </c>
      <c r="R248" s="45">
        <v>290315</v>
      </c>
      <c r="S248" s="45">
        <v>165659</v>
      </c>
      <c r="T248" s="45">
        <v>206695706</v>
      </c>
      <c r="U248" s="45">
        <v>182524200</v>
      </c>
      <c r="V248" s="45">
        <v>32518800</v>
      </c>
      <c r="W248" s="45">
        <v>34156908</v>
      </c>
      <c r="X248" s="45">
        <v>456351588</v>
      </c>
      <c r="Y248" s="45">
        <v>1177201120</v>
      </c>
      <c r="Z248" s="14" t="s">
        <v>347</v>
      </c>
      <c r="AA248" t="b">
        <f t="shared" si="3"/>
        <v>1</v>
      </c>
    </row>
    <row r="249" spans="1:27" ht="12.75">
      <c r="A249" t="s">
        <v>544</v>
      </c>
      <c r="B249" s="48" t="s">
        <v>545</v>
      </c>
      <c r="C249" s="45">
        <v>19817672300</v>
      </c>
      <c r="D249" s="45">
        <v>85265</v>
      </c>
      <c r="E249" s="45">
        <v>6559481274</v>
      </c>
      <c r="F249" s="45">
        <v>377714754</v>
      </c>
      <c r="G249" s="45">
        <v>11772</v>
      </c>
      <c r="H249" s="45">
        <v>3346</v>
      </c>
      <c r="I249" s="45">
        <v>462732529</v>
      </c>
      <c r="J249" s="45">
        <v>7979314</v>
      </c>
      <c r="K249" s="45">
        <v>135374553</v>
      </c>
      <c r="L249" s="45">
        <v>1122909400</v>
      </c>
      <c r="M249" s="45">
        <v>16688300</v>
      </c>
      <c r="N249" s="45">
        <v>32074916</v>
      </c>
      <c r="O249" s="45">
        <v>156344363</v>
      </c>
      <c r="P249" s="45">
        <v>118825922</v>
      </c>
      <c r="Q249" s="45">
        <v>8990125325</v>
      </c>
      <c r="R249" s="45">
        <v>1349757</v>
      </c>
      <c r="S249" s="45">
        <v>265495</v>
      </c>
      <c r="T249" s="45">
        <v>1139098592</v>
      </c>
      <c r="U249" s="45">
        <v>1043540942</v>
      </c>
      <c r="V249" s="45">
        <v>184114663</v>
      </c>
      <c r="W249" s="45">
        <v>137411718</v>
      </c>
      <c r="X249" s="45">
        <v>2505781167</v>
      </c>
      <c r="Y249" s="45">
        <v>6484344158</v>
      </c>
      <c r="Z249" s="14" t="s">
        <v>545</v>
      </c>
      <c r="AA249" t="b">
        <f t="shared" si="3"/>
        <v>1</v>
      </c>
    </row>
    <row r="250" spans="1:27" ht="12.75">
      <c r="A250" t="s">
        <v>1</v>
      </c>
      <c r="B250" s="48" t="s">
        <v>0</v>
      </c>
      <c r="C250" s="45">
        <v>7443471900</v>
      </c>
      <c r="D250" s="45">
        <v>28415</v>
      </c>
      <c r="E250" s="45">
        <v>2328176720</v>
      </c>
      <c r="F250" s="45">
        <v>217412577</v>
      </c>
      <c r="G250" s="45">
        <v>5578</v>
      </c>
      <c r="H250" s="45">
        <v>1916</v>
      </c>
      <c r="I250" s="45">
        <v>170886413</v>
      </c>
      <c r="J250" s="45">
        <v>2969237</v>
      </c>
      <c r="K250" s="45">
        <v>41351778</v>
      </c>
      <c r="L250" s="45">
        <v>389079900</v>
      </c>
      <c r="M250" s="45">
        <v>12559300</v>
      </c>
      <c r="N250" s="45">
        <v>8618384</v>
      </c>
      <c r="O250" s="45">
        <v>42800352</v>
      </c>
      <c r="P250" s="45">
        <v>74491679</v>
      </c>
      <c r="Q250" s="45">
        <v>3288346340</v>
      </c>
      <c r="R250" s="45">
        <v>244397</v>
      </c>
      <c r="S250" s="45">
        <v>126982</v>
      </c>
      <c r="T250" s="45">
        <v>401520379</v>
      </c>
      <c r="U250" s="45">
        <v>340115186</v>
      </c>
      <c r="V250" s="45">
        <v>88015821</v>
      </c>
      <c r="W250" s="45">
        <v>51249055</v>
      </c>
      <c r="X250" s="45">
        <v>881271820</v>
      </c>
      <c r="Y250" s="45">
        <v>2407074520</v>
      </c>
      <c r="Z250" s="14" t="s">
        <v>0</v>
      </c>
      <c r="AA250" t="b">
        <f t="shared" si="3"/>
        <v>1</v>
      </c>
    </row>
    <row r="251" spans="1:27" ht="12.75">
      <c r="A251" t="s">
        <v>22</v>
      </c>
      <c r="B251" s="48" t="s">
        <v>23</v>
      </c>
      <c r="C251" s="45">
        <v>4230736200</v>
      </c>
      <c r="D251" s="45">
        <v>16706</v>
      </c>
      <c r="E251" s="45">
        <v>1340279878</v>
      </c>
      <c r="F251" s="45">
        <v>104659142</v>
      </c>
      <c r="G251" s="45">
        <v>3048</v>
      </c>
      <c r="H251" s="45">
        <v>945</v>
      </c>
      <c r="I251" s="45">
        <v>114600763</v>
      </c>
      <c r="J251" s="45">
        <v>1798979</v>
      </c>
      <c r="K251" s="45">
        <v>27360322</v>
      </c>
      <c r="L251" s="45">
        <v>227024600</v>
      </c>
      <c r="M251" s="45">
        <v>7938900</v>
      </c>
      <c r="N251" s="45">
        <v>8685968</v>
      </c>
      <c r="O251" s="45">
        <v>25617894</v>
      </c>
      <c r="P251" s="45">
        <v>45539191</v>
      </c>
      <c r="Q251" s="45">
        <v>1903505637</v>
      </c>
      <c r="R251" s="45">
        <v>226637</v>
      </c>
      <c r="S251" s="45">
        <v>64199</v>
      </c>
      <c r="T251" s="45">
        <v>234877804</v>
      </c>
      <c r="U251" s="45">
        <v>201796358</v>
      </c>
      <c r="V251" s="45">
        <v>55936129</v>
      </c>
      <c r="W251" s="45">
        <v>26351594</v>
      </c>
      <c r="X251" s="45">
        <v>519252721</v>
      </c>
      <c r="Y251" s="45">
        <v>1384252916</v>
      </c>
      <c r="Z251" s="14" t="s">
        <v>23</v>
      </c>
      <c r="AA251" t="b">
        <f t="shared" si="3"/>
        <v>1</v>
      </c>
    </row>
    <row r="252" spans="1:27" ht="12.75">
      <c r="A252" t="s">
        <v>60</v>
      </c>
      <c r="B252" s="48" t="s">
        <v>61</v>
      </c>
      <c r="C252" s="45">
        <v>35312941100</v>
      </c>
      <c r="D252" s="45">
        <v>141950</v>
      </c>
      <c r="E252" s="45">
        <v>11192847032</v>
      </c>
      <c r="F252" s="45">
        <v>1030020114</v>
      </c>
      <c r="G252" s="45">
        <v>25993</v>
      </c>
      <c r="H252" s="45">
        <v>9059</v>
      </c>
      <c r="I252" s="45">
        <v>1081888371</v>
      </c>
      <c r="J252" s="45">
        <v>10691063</v>
      </c>
      <c r="K252" s="45">
        <v>194392266</v>
      </c>
      <c r="L252" s="45">
        <v>1899652400</v>
      </c>
      <c r="M252" s="45">
        <v>53144400</v>
      </c>
      <c r="N252" s="45">
        <v>61060561</v>
      </c>
      <c r="O252" s="45">
        <v>241889109</v>
      </c>
      <c r="P252" s="45">
        <v>325565626</v>
      </c>
      <c r="Q252" s="45">
        <v>16091150942</v>
      </c>
      <c r="R252" s="45">
        <v>2035618</v>
      </c>
      <c r="S252" s="45">
        <v>433023</v>
      </c>
      <c r="T252" s="45">
        <v>1951924341</v>
      </c>
      <c r="U252" s="45">
        <v>1692173517</v>
      </c>
      <c r="V252" s="45">
        <v>333710351</v>
      </c>
      <c r="W252" s="45">
        <v>275377710</v>
      </c>
      <c r="X252" s="45">
        <v>4255654560</v>
      </c>
      <c r="Y252" s="45">
        <v>11835496382</v>
      </c>
      <c r="Z252" s="14" t="s">
        <v>61</v>
      </c>
      <c r="AA252" t="b">
        <f t="shared" si="3"/>
        <v>1</v>
      </c>
    </row>
    <row r="253" spans="1:27" ht="12.75">
      <c r="A253" t="s">
        <v>136</v>
      </c>
      <c r="B253" s="48" t="s">
        <v>137</v>
      </c>
      <c r="C253" s="45">
        <v>1446444900</v>
      </c>
      <c r="D253" s="45">
        <v>7105</v>
      </c>
      <c r="E253" s="45">
        <v>472250870</v>
      </c>
      <c r="F253" s="45">
        <v>12324348</v>
      </c>
      <c r="G253" s="45">
        <v>545</v>
      </c>
      <c r="H253" s="45">
        <v>101</v>
      </c>
      <c r="I253" s="45">
        <v>35734222</v>
      </c>
      <c r="J253" s="45">
        <v>397150</v>
      </c>
      <c r="K253" s="45">
        <v>10730464</v>
      </c>
      <c r="L253" s="45">
        <v>79779600</v>
      </c>
      <c r="M253" s="45">
        <v>3402200</v>
      </c>
      <c r="N253" s="45">
        <v>4887293</v>
      </c>
      <c r="O253" s="45">
        <v>13374873</v>
      </c>
      <c r="P253" s="45">
        <v>26239596</v>
      </c>
      <c r="Q253" s="45">
        <v>659120616</v>
      </c>
      <c r="R253" s="45">
        <v>34560</v>
      </c>
      <c r="S253" s="45">
        <v>31358</v>
      </c>
      <c r="T253" s="45">
        <v>83161594</v>
      </c>
      <c r="U253" s="45">
        <v>76596996</v>
      </c>
      <c r="V253" s="45">
        <v>12880061</v>
      </c>
      <c r="W253" s="45">
        <v>12935779</v>
      </c>
      <c r="X253" s="45">
        <v>185640348</v>
      </c>
      <c r="Y253" s="45">
        <v>473480268</v>
      </c>
      <c r="Z253" s="14" t="s">
        <v>137</v>
      </c>
      <c r="AA253" t="b">
        <f t="shared" si="3"/>
        <v>1</v>
      </c>
    </row>
    <row r="254" spans="1:27" ht="12.75">
      <c r="A254" t="s">
        <v>106</v>
      </c>
      <c r="B254" s="48" t="s">
        <v>107</v>
      </c>
      <c r="C254" s="45">
        <v>1251229500</v>
      </c>
      <c r="D254" s="45">
        <v>5804</v>
      </c>
      <c r="E254" s="45">
        <v>389116769</v>
      </c>
      <c r="F254" s="45">
        <v>18810208</v>
      </c>
      <c r="G254" s="45">
        <v>564</v>
      </c>
      <c r="H254" s="45">
        <v>146</v>
      </c>
      <c r="I254" s="45">
        <v>33347788</v>
      </c>
      <c r="J254" s="45">
        <v>555592</v>
      </c>
      <c r="K254" s="45">
        <v>11021975</v>
      </c>
      <c r="L254" s="45">
        <v>60649200</v>
      </c>
      <c r="M254" s="45">
        <v>2850600</v>
      </c>
      <c r="N254" s="45">
        <v>4661605</v>
      </c>
      <c r="O254" s="45">
        <v>12720714</v>
      </c>
      <c r="P254" s="45">
        <v>15051518</v>
      </c>
      <c r="Q254" s="45">
        <v>548785969</v>
      </c>
      <c r="R254" s="45">
        <v>118187</v>
      </c>
      <c r="S254" s="45">
        <v>42279</v>
      </c>
      <c r="T254" s="45">
        <v>63471465</v>
      </c>
      <c r="U254" s="45">
        <v>56292439</v>
      </c>
      <c r="V254" s="45">
        <v>14292906</v>
      </c>
      <c r="W254" s="45">
        <v>10032444</v>
      </c>
      <c r="X254" s="45">
        <v>144249720</v>
      </c>
      <c r="Y254" s="45">
        <v>404536249</v>
      </c>
      <c r="Z254" s="14" t="s">
        <v>107</v>
      </c>
      <c r="AA254" t="b">
        <f t="shared" si="3"/>
        <v>1</v>
      </c>
    </row>
    <row r="255" spans="1:27" ht="12.75">
      <c r="A255" t="s">
        <v>120</v>
      </c>
      <c r="B255" s="48" t="s">
        <v>121</v>
      </c>
      <c r="C255" s="45">
        <v>2090113800</v>
      </c>
      <c r="D255" s="45">
        <v>9700</v>
      </c>
      <c r="E255" s="45">
        <v>658381239</v>
      </c>
      <c r="F255" s="45">
        <v>22739942</v>
      </c>
      <c r="G255" s="45">
        <v>968</v>
      </c>
      <c r="H255" s="45">
        <v>192</v>
      </c>
      <c r="I255" s="45">
        <v>47767871</v>
      </c>
      <c r="J255" s="45">
        <v>523053</v>
      </c>
      <c r="K255" s="45">
        <v>18197453</v>
      </c>
      <c r="L255" s="45">
        <v>120222200</v>
      </c>
      <c r="M255" s="45">
        <v>3997100</v>
      </c>
      <c r="N255" s="45">
        <v>5562972</v>
      </c>
      <c r="O255" s="45">
        <v>17109928</v>
      </c>
      <c r="P255" s="45">
        <v>28124886</v>
      </c>
      <c r="Q255" s="45">
        <v>922626644</v>
      </c>
      <c r="R255" s="45">
        <v>211197</v>
      </c>
      <c r="S255" s="45">
        <v>23404</v>
      </c>
      <c r="T255" s="45">
        <v>124180083</v>
      </c>
      <c r="U255" s="45">
        <v>109522899</v>
      </c>
      <c r="V255" s="45">
        <v>22465526</v>
      </c>
      <c r="W255" s="45">
        <v>19627175</v>
      </c>
      <c r="X255" s="45">
        <v>276030284</v>
      </c>
      <c r="Y255" s="45">
        <v>646596360</v>
      </c>
      <c r="Z255" s="14" t="s">
        <v>121</v>
      </c>
      <c r="AA255" t="b">
        <f t="shared" si="3"/>
        <v>1</v>
      </c>
    </row>
    <row r="256" spans="1:27" ht="12.75">
      <c r="A256" t="s">
        <v>96</v>
      </c>
      <c r="B256" s="48" t="s">
        <v>97</v>
      </c>
      <c r="C256" s="45">
        <v>1210257900</v>
      </c>
      <c r="D256" s="45">
        <v>6163</v>
      </c>
      <c r="E256" s="45">
        <v>381212381</v>
      </c>
      <c r="F256" s="45">
        <v>14080896</v>
      </c>
      <c r="G256" s="45">
        <v>488</v>
      </c>
      <c r="H256" s="45">
        <v>127</v>
      </c>
      <c r="I256" s="45">
        <v>23733795</v>
      </c>
      <c r="J256" s="45">
        <v>762643</v>
      </c>
      <c r="K256" s="45">
        <v>12559298</v>
      </c>
      <c r="L256" s="45">
        <v>59066000</v>
      </c>
      <c r="M256" s="45">
        <v>4089300</v>
      </c>
      <c r="N256" s="45">
        <v>4801455</v>
      </c>
      <c r="O256" s="45">
        <v>13407861</v>
      </c>
      <c r="P256" s="45">
        <v>19399553</v>
      </c>
      <c r="Q256" s="45">
        <v>533113182</v>
      </c>
      <c r="R256" s="45">
        <v>180732</v>
      </c>
      <c r="S256" s="45">
        <v>66185</v>
      </c>
      <c r="T256" s="45">
        <v>63124339</v>
      </c>
      <c r="U256" s="45">
        <v>56397155</v>
      </c>
      <c r="V256" s="45">
        <v>13680520</v>
      </c>
      <c r="W256" s="45">
        <v>9621574</v>
      </c>
      <c r="X256" s="45">
        <v>143070505</v>
      </c>
      <c r="Y256" s="45">
        <v>390042677</v>
      </c>
      <c r="Z256" s="14" t="s">
        <v>97</v>
      </c>
      <c r="AA256" t="b">
        <f t="shared" si="3"/>
        <v>1</v>
      </c>
    </row>
    <row r="257" spans="1:27" ht="12.75">
      <c r="A257" t="s">
        <v>2</v>
      </c>
      <c r="B257" s="48" t="s">
        <v>3</v>
      </c>
      <c r="C257" s="45">
        <v>5864050300</v>
      </c>
      <c r="D257" s="45">
        <v>20586</v>
      </c>
      <c r="E257" s="45">
        <v>1822501032</v>
      </c>
      <c r="F257" s="45">
        <v>205116191</v>
      </c>
      <c r="G257" s="45">
        <v>5036</v>
      </c>
      <c r="H257" s="45">
        <v>1848</v>
      </c>
      <c r="I257" s="45">
        <v>182482128</v>
      </c>
      <c r="J257" s="45">
        <v>3368294</v>
      </c>
      <c r="K257" s="45">
        <v>44357088</v>
      </c>
      <c r="L257" s="45">
        <v>303752500</v>
      </c>
      <c r="M257" s="45">
        <v>13748400</v>
      </c>
      <c r="N257" s="45">
        <v>11328513</v>
      </c>
      <c r="O257" s="45">
        <v>38548098</v>
      </c>
      <c r="P257" s="45">
        <v>80169643</v>
      </c>
      <c r="Q257" s="45">
        <v>2705371887</v>
      </c>
      <c r="R257" s="45">
        <v>450387</v>
      </c>
      <c r="S257" s="45">
        <v>86077</v>
      </c>
      <c r="T257" s="45">
        <v>317421596</v>
      </c>
      <c r="U257" s="45">
        <v>265858602</v>
      </c>
      <c r="V257" s="45">
        <v>81672141</v>
      </c>
      <c r="W257" s="45">
        <v>54521461</v>
      </c>
      <c r="X257" s="45">
        <v>720010264</v>
      </c>
      <c r="Y257" s="45">
        <v>1985361623</v>
      </c>
      <c r="Z257" s="14" t="s">
        <v>3</v>
      </c>
      <c r="AA257" t="b">
        <f t="shared" si="3"/>
        <v>1</v>
      </c>
    </row>
    <row r="258" spans="1:27" ht="12.75">
      <c r="A258" t="s">
        <v>441</v>
      </c>
      <c r="B258" s="48" t="s">
        <v>442</v>
      </c>
      <c r="C258" s="45">
        <v>983329100</v>
      </c>
      <c r="D258" s="45">
        <v>5332</v>
      </c>
      <c r="E258" s="45">
        <v>328722274</v>
      </c>
      <c r="F258" s="45">
        <v>6770595</v>
      </c>
      <c r="G258" s="45">
        <v>321</v>
      </c>
      <c r="H258" s="45">
        <v>58</v>
      </c>
      <c r="I258" s="45">
        <v>24688742</v>
      </c>
      <c r="J258" s="45">
        <v>280555</v>
      </c>
      <c r="K258" s="45">
        <v>5645807</v>
      </c>
      <c r="L258" s="45">
        <v>52502500</v>
      </c>
      <c r="M258" s="45">
        <v>2405200</v>
      </c>
      <c r="N258" s="45">
        <v>2937674</v>
      </c>
      <c r="O258" s="45">
        <v>11578857</v>
      </c>
      <c r="P258" s="45">
        <v>17481491</v>
      </c>
      <c r="Q258" s="45">
        <v>453013695</v>
      </c>
      <c r="R258" s="45">
        <v>1961</v>
      </c>
      <c r="S258" s="45">
        <v>9000</v>
      </c>
      <c r="T258" s="45">
        <v>54891625</v>
      </c>
      <c r="U258" s="45">
        <v>51546422</v>
      </c>
      <c r="V258" s="45">
        <v>6946575</v>
      </c>
      <c r="W258" s="45">
        <v>8931357</v>
      </c>
      <c r="X258" s="45">
        <v>122326940</v>
      </c>
      <c r="Y258" s="45">
        <v>330686755</v>
      </c>
      <c r="Z258" s="14" t="s">
        <v>442</v>
      </c>
      <c r="AA258" t="b">
        <f t="shared" si="3"/>
        <v>1</v>
      </c>
    </row>
    <row r="259" spans="1:27" ht="12.75">
      <c r="A259" t="s">
        <v>318</v>
      </c>
      <c r="B259" s="48" t="s">
        <v>319</v>
      </c>
      <c r="C259" s="45">
        <v>2420498900</v>
      </c>
      <c r="D259" s="45">
        <v>12205</v>
      </c>
      <c r="E259" s="45">
        <v>766045541</v>
      </c>
      <c r="F259" s="45">
        <v>19439233</v>
      </c>
      <c r="G259" s="45">
        <v>968</v>
      </c>
      <c r="H259" s="45">
        <v>174</v>
      </c>
      <c r="I259" s="45">
        <v>78483715</v>
      </c>
      <c r="J259" s="45">
        <v>928435</v>
      </c>
      <c r="K259" s="45">
        <v>19206023</v>
      </c>
      <c r="L259" s="45">
        <v>132432400</v>
      </c>
      <c r="M259" s="45">
        <v>8289000</v>
      </c>
      <c r="N259" s="45">
        <v>9167573</v>
      </c>
      <c r="O259" s="45">
        <v>28979574</v>
      </c>
      <c r="P259" s="45">
        <v>37534770</v>
      </c>
      <c r="Q259" s="45">
        <v>1100506264</v>
      </c>
      <c r="R259" s="45">
        <v>97954</v>
      </c>
      <c r="S259" s="45">
        <v>57345</v>
      </c>
      <c r="T259" s="45">
        <v>140679973</v>
      </c>
      <c r="U259" s="45">
        <v>124465510</v>
      </c>
      <c r="V259" s="45">
        <v>21587632</v>
      </c>
      <c r="W259" s="45">
        <v>20772205</v>
      </c>
      <c r="X259" s="45">
        <v>307660619</v>
      </c>
      <c r="Y259" s="45">
        <v>792845645</v>
      </c>
      <c r="Z259" s="14" t="s">
        <v>319</v>
      </c>
      <c r="AA259" t="b">
        <f t="shared" si="3"/>
        <v>1</v>
      </c>
    </row>
    <row r="260" spans="1:27" ht="12.75">
      <c r="A260" t="s">
        <v>262</v>
      </c>
      <c r="B260" s="48" t="s">
        <v>263</v>
      </c>
      <c r="C260" s="45">
        <v>9860973400</v>
      </c>
      <c r="D260" s="45">
        <v>44044</v>
      </c>
      <c r="E260" s="45">
        <v>2982872578</v>
      </c>
      <c r="F260" s="45">
        <v>170450914</v>
      </c>
      <c r="G260" s="45">
        <v>5586</v>
      </c>
      <c r="H260" s="45">
        <v>1495</v>
      </c>
      <c r="I260" s="45">
        <v>334415991</v>
      </c>
      <c r="J260" s="45">
        <v>6951461</v>
      </c>
      <c r="K260" s="45">
        <v>84745237</v>
      </c>
      <c r="L260" s="45">
        <v>535876200</v>
      </c>
      <c r="M260" s="45">
        <v>18917100</v>
      </c>
      <c r="N260" s="45">
        <v>28799856</v>
      </c>
      <c r="O260" s="45">
        <v>74411511</v>
      </c>
      <c r="P260" s="45">
        <v>105549078</v>
      </c>
      <c r="Q260" s="45">
        <v>4342989926</v>
      </c>
      <c r="R260" s="45">
        <v>2102964</v>
      </c>
      <c r="S260" s="45">
        <v>593532</v>
      </c>
      <c r="T260" s="45">
        <v>554620541</v>
      </c>
      <c r="U260" s="45">
        <v>466244242</v>
      </c>
      <c r="V260" s="45">
        <v>99047632</v>
      </c>
      <c r="W260" s="45">
        <v>91359589</v>
      </c>
      <c r="X260" s="45">
        <v>1213968500</v>
      </c>
      <c r="Y260" s="45">
        <v>3129021426</v>
      </c>
      <c r="Z260" s="14" t="s">
        <v>263</v>
      </c>
      <c r="AA260" t="b">
        <f t="shared" si="3"/>
        <v>1</v>
      </c>
    </row>
    <row r="261" spans="1:27" ht="12.75">
      <c r="A261" t="s">
        <v>44</v>
      </c>
      <c r="B261" s="48" t="s">
        <v>45</v>
      </c>
      <c r="C261" s="45">
        <v>2442773300</v>
      </c>
      <c r="D261" s="45">
        <v>7741</v>
      </c>
      <c r="E261" s="45">
        <v>780705187</v>
      </c>
      <c r="F261" s="45">
        <v>125002249</v>
      </c>
      <c r="G261" s="45">
        <v>2232</v>
      </c>
      <c r="H261" s="45">
        <v>1013</v>
      </c>
      <c r="I261" s="45">
        <v>108294439</v>
      </c>
      <c r="J261" s="45">
        <v>2328695</v>
      </c>
      <c r="K261" s="45">
        <v>15879143</v>
      </c>
      <c r="L261" s="45">
        <v>111066600</v>
      </c>
      <c r="M261" s="45">
        <v>5678600</v>
      </c>
      <c r="N261" s="45">
        <v>2913019</v>
      </c>
      <c r="O261" s="45">
        <v>15494869</v>
      </c>
      <c r="P261" s="45">
        <v>38415328</v>
      </c>
      <c r="Q261" s="45">
        <v>1205778129</v>
      </c>
      <c r="R261" s="45">
        <v>142096</v>
      </c>
      <c r="S261" s="45">
        <v>117686</v>
      </c>
      <c r="T261" s="45">
        <v>116712365</v>
      </c>
      <c r="U261" s="45">
        <v>99933340</v>
      </c>
      <c r="V261" s="45">
        <v>35211150</v>
      </c>
      <c r="W261" s="45">
        <v>25692345</v>
      </c>
      <c r="X261" s="45">
        <v>277808982</v>
      </c>
      <c r="Y261" s="45">
        <v>927969147</v>
      </c>
      <c r="Z261" s="14" t="s">
        <v>45</v>
      </c>
      <c r="AA261" t="b">
        <f t="shared" si="3"/>
        <v>1</v>
      </c>
    </row>
    <row r="262" spans="1:27" ht="12.75">
      <c r="A262" t="s">
        <v>194</v>
      </c>
      <c r="B262" s="48" t="s">
        <v>195</v>
      </c>
      <c r="C262" s="45">
        <v>7099604200</v>
      </c>
      <c r="D262" s="45">
        <v>23680</v>
      </c>
      <c r="E262" s="45">
        <v>2050859895</v>
      </c>
      <c r="F262" s="45">
        <v>343375990</v>
      </c>
      <c r="G262" s="45">
        <v>5985</v>
      </c>
      <c r="H262" s="45">
        <v>2714</v>
      </c>
      <c r="I262" s="45">
        <v>375712007</v>
      </c>
      <c r="J262" s="45">
        <v>8140504</v>
      </c>
      <c r="K262" s="45">
        <v>67233334</v>
      </c>
      <c r="L262" s="45">
        <v>309850700</v>
      </c>
      <c r="M262" s="45">
        <v>14217000</v>
      </c>
      <c r="N262" s="45">
        <v>11764332</v>
      </c>
      <c r="O262" s="45">
        <v>51101968</v>
      </c>
      <c r="P262" s="45">
        <v>97180878</v>
      </c>
      <c r="Q262" s="45">
        <v>3329436608</v>
      </c>
      <c r="R262" s="45">
        <v>973074</v>
      </c>
      <c r="S262" s="45">
        <v>183425</v>
      </c>
      <c r="T262" s="45">
        <v>323973308</v>
      </c>
      <c r="U262" s="45">
        <v>256055481</v>
      </c>
      <c r="V262" s="45">
        <v>107028304</v>
      </c>
      <c r="W262" s="45">
        <v>84609708</v>
      </c>
      <c r="X262" s="45">
        <v>772823300</v>
      </c>
      <c r="Y262" s="45">
        <v>2556613308</v>
      </c>
      <c r="Z262" s="14" t="s">
        <v>195</v>
      </c>
      <c r="AA262" t="b">
        <f t="shared" si="3"/>
        <v>1</v>
      </c>
    </row>
    <row r="263" spans="1:27" ht="12.75">
      <c r="A263" t="s">
        <v>130</v>
      </c>
      <c r="B263" s="48" t="s">
        <v>131</v>
      </c>
      <c r="C263" s="45">
        <v>4227279200</v>
      </c>
      <c r="D263" s="45">
        <v>20125</v>
      </c>
      <c r="E263" s="45">
        <v>1368250720</v>
      </c>
      <c r="F263" s="45">
        <v>47460060</v>
      </c>
      <c r="G263" s="45">
        <v>1815</v>
      </c>
      <c r="H263" s="45">
        <v>417</v>
      </c>
      <c r="I263" s="45">
        <v>110296766</v>
      </c>
      <c r="J263" s="45">
        <v>1292317</v>
      </c>
      <c r="K263" s="45">
        <v>33996152</v>
      </c>
      <c r="L263" s="45">
        <v>233237100</v>
      </c>
      <c r="M263" s="45">
        <v>8685800</v>
      </c>
      <c r="N263" s="45">
        <v>12606372</v>
      </c>
      <c r="O263" s="45">
        <v>41455510</v>
      </c>
      <c r="P263" s="45">
        <v>55896926</v>
      </c>
      <c r="Q263" s="45">
        <v>1913177723</v>
      </c>
      <c r="R263" s="45">
        <v>202036</v>
      </c>
      <c r="S263" s="45">
        <v>67213</v>
      </c>
      <c r="T263" s="45">
        <v>241853089</v>
      </c>
      <c r="U263" s="45">
        <v>220960830</v>
      </c>
      <c r="V263" s="45">
        <v>39072415</v>
      </c>
      <c r="W263" s="45">
        <v>43759565</v>
      </c>
      <c r="X263" s="45">
        <v>545915148</v>
      </c>
      <c r="Y263" s="45">
        <v>1367262575</v>
      </c>
      <c r="Z263" s="14" t="s">
        <v>131</v>
      </c>
      <c r="AA263" t="b">
        <f t="shared" si="3"/>
        <v>1</v>
      </c>
    </row>
    <row r="264" spans="1:27" ht="12.75">
      <c r="A264" t="s">
        <v>540</v>
      </c>
      <c r="B264" s="48" t="s">
        <v>541</v>
      </c>
      <c r="C264" s="45">
        <v>1003651300</v>
      </c>
      <c r="D264" s="45">
        <v>5463</v>
      </c>
      <c r="E264" s="45">
        <v>338209708</v>
      </c>
      <c r="F264" s="45">
        <v>5424494</v>
      </c>
      <c r="G264" s="45">
        <v>295</v>
      </c>
      <c r="H264" s="45">
        <v>46</v>
      </c>
      <c r="I264" s="45">
        <v>14741963</v>
      </c>
      <c r="J264" s="45">
        <v>251013</v>
      </c>
      <c r="K264" s="45">
        <v>4820230</v>
      </c>
      <c r="L264" s="45">
        <v>53825300</v>
      </c>
      <c r="M264" s="45">
        <v>1739300</v>
      </c>
      <c r="N264" s="45">
        <v>3198587</v>
      </c>
      <c r="O264" s="45">
        <v>11266232</v>
      </c>
      <c r="P264" s="45">
        <v>11590437</v>
      </c>
      <c r="Q264" s="45">
        <v>445067264</v>
      </c>
      <c r="R264" s="45">
        <v>1076</v>
      </c>
      <c r="S264" s="45">
        <v>25084</v>
      </c>
      <c r="T264" s="45">
        <v>55539114</v>
      </c>
      <c r="U264" s="45">
        <v>51739664</v>
      </c>
      <c r="V264" s="45">
        <v>7528708</v>
      </c>
      <c r="W264" s="45">
        <v>4511923</v>
      </c>
      <c r="X264" s="45">
        <v>119345569</v>
      </c>
      <c r="Y264" s="45">
        <v>325721695</v>
      </c>
      <c r="Z264" s="14" t="s">
        <v>541</v>
      </c>
      <c r="AA264" t="b">
        <f t="shared" si="3"/>
        <v>1</v>
      </c>
    </row>
    <row r="265" spans="1:27" ht="12.75">
      <c r="A265" t="s">
        <v>172</v>
      </c>
      <c r="B265" s="48" t="s">
        <v>173</v>
      </c>
      <c r="C265" s="45">
        <v>2444979800</v>
      </c>
      <c r="D265" s="45">
        <v>12016</v>
      </c>
      <c r="E265" s="45">
        <v>794086945</v>
      </c>
      <c r="F265" s="45">
        <v>25324875</v>
      </c>
      <c r="G265" s="45">
        <v>927</v>
      </c>
      <c r="H265" s="45">
        <v>186</v>
      </c>
      <c r="I265" s="45">
        <v>62356784</v>
      </c>
      <c r="J265" s="45">
        <v>1137610</v>
      </c>
      <c r="K265" s="45">
        <v>18803003</v>
      </c>
      <c r="L265" s="45">
        <v>134060400</v>
      </c>
      <c r="M265" s="45">
        <v>5710100</v>
      </c>
      <c r="N265" s="45">
        <v>8311756</v>
      </c>
      <c r="O265" s="45">
        <v>26771201</v>
      </c>
      <c r="P265" s="45">
        <v>32095599</v>
      </c>
      <c r="Q265" s="45">
        <v>1108658273</v>
      </c>
      <c r="R265" s="45">
        <v>103160</v>
      </c>
      <c r="S265" s="45">
        <v>52414</v>
      </c>
      <c r="T265" s="45">
        <v>139719865</v>
      </c>
      <c r="U265" s="45">
        <v>129065783</v>
      </c>
      <c r="V265" s="45">
        <v>21013715</v>
      </c>
      <c r="W265" s="45">
        <v>21305736</v>
      </c>
      <c r="X265" s="45">
        <v>311260673</v>
      </c>
      <c r="Y265" s="45">
        <v>797397600</v>
      </c>
      <c r="Z265" s="14" t="s">
        <v>173</v>
      </c>
      <c r="AA265" t="b">
        <f t="shared" si="3"/>
        <v>1</v>
      </c>
    </row>
    <row r="266" spans="1:27" ht="12.75">
      <c r="A266" t="s">
        <v>524</v>
      </c>
      <c r="B266" s="48" t="s">
        <v>525</v>
      </c>
      <c r="C266" s="45">
        <v>837448900</v>
      </c>
      <c r="D266" s="45">
        <v>4377</v>
      </c>
      <c r="E266" s="45">
        <v>279705086</v>
      </c>
      <c r="F266" s="45">
        <v>5828666</v>
      </c>
      <c r="G266" s="45">
        <v>263</v>
      </c>
      <c r="H266" s="45">
        <v>53</v>
      </c>
      <c r="I266" s="45">
        <v>16353021</v>
      </c>
      <c r="J266" s="45">
        <v>165329</v>
      </c>
      <c r="K266" s="45">
        <v>4192397</v>
      </c>
      <c r="L266" s="45">
        <v>43486800</v>
      </c>
      <c r="M266" s="45">
        <v>2020400</v>
      </c>
      <c r="N266" s="45">
        <v>5530333</v>
      </c>
      <c r="O266" s="45">
        <v>7647043</v>
      </c>
      <c r="P266" s="45">
        <v>13706985</v>
      </c>
      <c r="Q266" s="45">
        <v>378636060</v>
      </c>
      <c r="R266" s="45">
        <v>1397</v>
      </c>
      <c r="S266" s="45">
        <v>15495</v>
      </c>
      <c r="T266" s="45">
        <v>45496056</v>
      </c>
      <c r="U266" s="45">
        <v>42603529</v>
      </c>
      <c r="V266" s="45">
        <v>6025337</v>
      </c>
      <c r="W266" s="45">
        <v>5260073</v>
      </c>
      <c r="X266" s="45">
        <v>99401887</v>
      </c>
      <c r="Y266" s="45">
        <v>279234173</v>
      </c>
      <c r="Z266" s="14" t="s">
        <v>525</v>
      </c>
      <c r="AA266" t="b">
        <f t="shared" si="3"/>
        <v>1</v>
      </c>
    </row>
    <row r="267" spans="1:27" ht="12.75">
      <c r="A267" t="s">
        <v>66</v>
      </c>
      <c r="B267" s="48" t="s">
        <v>67</v>
      </c>
      <c r="C267" s="45">
        <v>1363361800</v>
      </c>
      <c r="D267" s="45">
        <v>6690</v>
      </c>
      <c r="E267" s="45">
        <v>448539405</v>
      </c>
      <c r="F267" s="45">
        <v>11003930</v>
      </c>
      <c r="G267" s="45">
        <v>507</v>
      </c>
      <c r="H267" s="45">
        <v>93</v>
      </c>
      <c r="I267" s="45">
        <v>24675097</v>
      </c>
      <c r="J267" s="45">
        <v>523023</v>
      </c>
      <c r="K267" s="45">
        <v>12880842</v>
      </c>
      <c r="L267" s="45">
        <v>72791400</v>
      </c>
      <c r="M267" s="45">
        <v>2976600</v>
      </c>
      <c r="N267" s="45">
        <v>3945965</v>
      </c>
      <c r="O267" s="45">
        <v>11638307</v>
      </c>
      <c r="P267" s="45">
        <v>16430280</v>
      </c>
      <c r="Q267" s="45">
        <v>605404849</v>
      </c>
      <c r="R267" s="45">
        <v>149372</v>
      </c>
      <c r="S267" s="45">
        <v>53616</v>
      </c>
      <c r="T267" s="45">
        <v>75748839</v>
      </c>
      <c r="U267" s="45">
        <v>69405487</v>
      </c>
      <c r="V267" s="45">
        <v>15676001</v>
      </c>
      <c r="W267" s="45">
        <v>10247409</v>
      </c>
      <c r="X267" s="45">
        <v>171280724</v>
      </c>
      <c r="Y267" s="45">
        <v>434124125</v>
      </c>
      <c r="Z267" s="14" t="s">
        <v>67</v>
      </c>
      <c r="AA267" t="b">
        <f t="shared" si="3"/>
        <v>1</v>
      </c>
    </row>
    <row r="268" spans="1:27" ht="12.75">
      <c r="A268" t="s">
        <v>292</v>
      </c>
      <c r="B268" s="48" t="s">
        <v>293</v>
      </c>
      <c r="C268" s="45">
        <v>1722636600</v>
      </c>
      <c r="D268" s="45">
        <v>8178</v>
      </c>
      <c r="E268" s="45">
        <v>552785213</v>
      </c>
      <c r="F268" s="45">
        <v>17520123</v>
      </c>
      <c r="G268" s="45">
        <v>758</v>
      </c>
      <c r="H268" s="45">
        <v>142</v>
      </c>
      <c r="I268" s="45">
        <v>37696627</v>
      </c>
      <c r="J268" s="45">
        <v>602867</v>
      </c>
      <c r="K268" s="45">
        <v>17171068</v>
      </c>
      <c r="L268" s="45">
        <v>98660100</v>
      </c>
      <c r="M268" s="45">
        <v>4800800</v>
      </c>
      <c r="N268" s="45">
        <v>4987201</v>
      </c>
      <c r="O268" s="45">
        <v>15847843</v>
      </c>
      <c r="P268" s="45">
        <v>24410377</v>
      </c>
      <c r="Q268" s="45">
        <v>774482219</v>
      </c>
      <c r="R268" s="45">
        <v>240866</v>
      </c>
      <c r="S268" s="45">
        <v>52032</v>
      </c>
      <c r="T268" s="45">
        <v>103431687</v>
      </c>
      <c r="U268" s="45">
        <v>92320758</v>
      </c>
      <c r="V268" s="45">
        <v>18899267</v>
      </c>
      <c r="W268" s="45">
        <v>15062425</v>
      </c>
      <c r="X268" s="45">
        <v>230007035</v>
      </c>
      <c r="Y268" s="45">
        <v>544475184</v>
      </c>
      <c r="Z268" s="14" t="s">
        <v>293</v>
      </c>
      <c r="AA268" t="b">
        <f aca="true" t="shared" si="4" ref="AA268:AA300">EXACT(B268,Z268)</f>
        <v>1</v>
      </c>
    </row>
    <row r="269" spans="1:27" ht="12.75">
      <c r="A269" t="s">
        <v>338</v>
      </c>
      <c r="B269" s="48" t="s">
        <v>339</v>
      </c>
      <c r="C269" s="45">
        <v>6119466000</v>
      </c>
      <c r="D269" s="45">
        <v>27682</v>
      </c>
      <c r="E269" s="45">
        <v>2024878824</v>
      </c>
      <c r="F269" s="45">
        <v>96059603</v>
      </c>
      <c r="G269" s="45">
        <v>3192</v>
      </c>
      <c r="H269" s="45">
        <v>838</v>
      </c>
      <c r="I269" s="45">
        <v>125395117</v>
      </c>
      <c r="J269" s="45">
        <v>1663450</v>
      </c>
      <c r="K269" s="45">
        <v>51264041</v>
      </c>
      <c r="L269" s="45">
        <v>325810400</v>
      </c>
      <c r="M269" s="45">
        <v>9867700</v>
      </c>
      <c r="N269" s="45">
        <v>18521864</v>
      </c>
      <c r="O269" s="45">
        <v>47571989</v>
      </c>
      <c r="P269" s="45">
        <v>46266473</v>
      </c>
      <c r="Q269" s="45">
        <v>2747299461</v>
      </c>
      <c r="R269" s="45">
        <v>618611</v>
      </c>
      <c r="S269" s="45">
        <v>108739</v>
      </c>
      <c r="T269" s="45">
        <v>335572420</v>
      </c>
      <c r="U269" s="45">
        <v>302517217</v>
      </c>
      <c r="V269" s="45">
        <v>62807721</v>
      </c>
      <c r="W269" s="45">
        <v>46554503</v>
      </c>
      <c r="X269" s="45">
        <v>748179211</v>
      </c>
      <c r="Y269" s="45">
        <v>1999120250</v>
      </c>
      <c r="Z269" s="14" t="s">
        <v>339</v>
      </c>
      <c r="AA269" t="b">
        <f t="shared" si="4"/>
        <v>1</v>
      </c>
    </row>
    <row r="270" spans="1:27" ht="12.75">
      <c r="A270" t="s">
        <v>538</v>
      </c>
      <c r="B270" s="48" t="s">
        <v>539</v>
      </c>
      <c r="C270" s="45">
        <v>1333883500</v>
      </c>
      <c r="D270" s="45">
        <v>6283</v>
      </c>
      <c r="E270" s="45">
        <v>445512285</v>
      </c>
      <c r="F270" s="45">
        <v>14244057</v>
      </c>
      <c r="G270" s="45">
        <v>636</v>
      </c>
      <c r="H270" s="45">
        <v>130</v>
      </c>
      <c r="I270" s="45">
        <v>26821434</v>
      </c>
      <c r="J270" s="45">
        <v>362280</v>
      </c>
      <c r="K270" s="45">
        <v>11318212</v>
      </c>
      <c r="L270" s="45">
        <v>74286600</v>
      </c>
      <c r="M270" s="45">
        <v>2092900</v>
      </c>
      <c r="N270" s="45">
        <v>3063009</v>
      </c>
      <c r="O270" s="45">
        <v>10487462</v>
      </c>
      <c r="P270" s="45">
        <v>10305112</v>
      </c>
      <c r="Q270" s="45">
        <v>598493351</v>
      </c>
      <c r="R270" s="45">
        <v>80169</v>
      </c>
      <c r="S270" s="45">
        <v>0</v>
      </c>
      <c r="T270" s="45">
        <v>76354810</v>
      </c>
      <c r="U270" s="45">
        <v>70663474</v>
      </c>
      <c r="V270" s="45">
        <v>13317090</v>
      </c>
      <c r="W270" s="45">
        <v>10588138</v>
      </c>
      <c r="X270" s="45">
        <v>171003681</v>
      </c>
      <c r="Y270" s="45">
        <v>427489670</v>
      </c>
      <c r="Z270" s="14" t="s">
        <v>539</v>
      </c>
      <c r="AA270" t="b">
        <f t="shared" si="4"/>
        <v>1</v>
      </c>
    </row>
    <row r="271" spans="1:27" ht="12.75">
      <c r="A271" t="s">
        <v>6</v>
      </c>
      <c r="B271" s="48" t="s">
        <v>7</v>
      </c>
      <c r="C271" s="45">
        <v>7642272800</v>
      </c>
      <c r="D271" s="45">
        <v>26484</v>
      </c>
      <c r="E271" s="45">
        <v>2474437796</v>
      </c>
      <c r="F271" s="45">
        <v>296871151</v>
      </c>
      <c r="G271" s="45">
        <v>6500</v>
      </c>
      <c r="H271" s="45">
        <v>2436</v>
      </c>
      <c r="I271" s="45">
        <v>323756892</v>
      </c>
      <c r="J271" s="45">
        <v>5428290</v>
      </c>
      <c r="K271" s="45">
        <v>64182377</v>
      </c>
      <c r="L271" s="45">
        <v>385726300</v>
      </c>
      <c r="M271" s="45">
        <v>19760100</v>
      </c>
      <c r="N271" s="45">
        <v>10598133</v>
      </c>
      <c r="O271" s="45">
        <v>48457255</v>
      </c>
      <c r="P271" s="45">
        <v>124502979</v>
      </c>
      <c r="Q271" s="45">
        <v>3753721273</v>
      </c>
      <c r="R271" s="45">
        <v>851823</v>
      </c>
      <c r="S271" s="45">
        <v>323880</v>
      </c>
      <c r="T271" s="45">
        <v>405377501</v>
      </c>
      <c r="U271" s="45">
        <v>351622437</v>
      </c>
      <c r="V271" s="45">
        <v>114868997</v>
      </c>
      <c r="W271" s="45">
        <v>74550584</v>
      </c>
      <c r="X271" s="45">
        <v>947595222</v>
      </c>
      <c r="Y271" s="45">
        <v>2806126051</v>
      </c>
      <c r="Z271" s="14" t="s">
        <v>7</v>
      </c>
      <c r="AA271" t="b">
        <f t="shared" si="4"/>
        <v>1</v>
      </c>
    </row>
    <row r="272" spans="1:27" ht="12.75">
      <c r="A272" t="s">
        <v>126</v>
      </c>
      <c r="B272" s="48" t="s">
        <v>127</v>
      </c>
      <c r="C272" s="45">
        <v>5569202900</v>
      </c>
      <c r="D272" s="45">
        <v>24995</v>
      </c>
      <c r="E272" s="45">
        <v>1768200089</v>
      </c>
      <c r="F272" s="45">
        <v>86895244</v>
      </c>
      <c r="G272" s="45">
        <v>2676</v>
      </c>
      <c r="H272" s="45">
        <v>747</v>
      </c>
      <c r="I272" s="45">
        <v>173132349</v>
      </c>
      <c r="J272" s="45">
        <v>1747349</v>
      </c>
      <c r="K272" s="45">
        <v>46539874</v>
      </c>
      <c r="L272" s="45">
        <v>311917100</v>
      </c>
      <c r="M272" s="45">
        <v>7845300</v>
      </c>
      <c r="N272" s="45">
        <v>15514189</v>
      </c>
      <c r="O272" s="45">
        <v>43661143</v>
      </c>
      <c r="P272" s="45">
        <v>50092478</v>
      </c>
      <c r="Q272" s="45">
        <v>2505545115</v>
      </c>
      <c r="R272" s="45">
        <v>562019</v>
      </c>
      <c r="S272" s="45">
        <v>24865</v>
      </c>
      <c r="T272" s="45">
        <v>319659980</v>
      </c>
      <c r="U272" s="45">
        <v>283411955</v>
      </c>
      <c r="V272" s="45">
        <v>54804482</v>
      </c>
      <c r="W272" s="45">
        <v>54801851</v>
      </c>
      <c r="X272" s="45">
        <v>713265152</v>
      </c>
      <c r="Y272" s="45">
        <v>1792279963</v>
      </c>
      <c r="Z272" s="14" t="s">
        <v>127</v>
      </c>
      <c r="AA272" t="b">
        <f t="shared" si="4"/>
        <v>1</v>
      </c>
    </row>
    <row r="273" spans="1:27" ht="12.75">
      <c r="A273" t="s">
        <v>170</v>
      </c>
      <c r="B273" s="48" t="s">
        <v>171</v>
      </c>
      <c r="C273" s="45">
        <v>5783047900</v>
      </c>
      <c r="D273" s="45">
        <v>28189</v>
      </c>
      <c r="E273" s="45">
        <v>1837666737</v>
      </c>
      <c r="F273" s="45">
        <v>73454221</v>
      </c>
      <c r="G273" s="45">
        <v>2369</v>
      </c>
      <c r="H273" s="45">
        <v>606</v>
      </c>
      <c r="I273" s="45">
        <v>119960611</v>
      </c>
      <c r="J273" s="45">
        <v>1840496</v>
      </c>
      <c r="K273" s="45">
        <v>46772496</v>
      </c>
      <c r="L273" s="45">
        <v>298729300</v>
      </c>
      <c r="M273" s="45">
        <v>10372100</v>
      </c>
      <c r="N273" s="45">
        <v>18537545</v>
      </c>
      <c r="O273" s="45">
        <v>54427920</v>
      </c>
      <c r="P273" s="45">
        <v>53490442</v>
      </c>
      <c r="Q273" s="45">
        <v>2515251868</v>
      </c>
      <c r="R273" s="45">
        <v>555773</v>
      </c>
      <c r="S273" s="45">
        <v>254515</v>
      </c>
      <c r="T273" s="45">
        <v>309005566</v>
      </c>
      <c r="U273" s="45">
        <v>274639730</v>
      </c>
      <c r="V273" s="45">
        <v>56294180</v>
      </c>
      <c r="W273" s="45">
        <v>47713009</v>
      </c>
      <c r="X273" s="45">
        <v>688462773</v>
      </c>
      <c r="Y273" s="45">
        <v>1826789095</v>
      </c>
      <c r="Z273" s="14" t="s">
        <v>171</v>
      </c>
      <c r="AA273" t="b">
        <f t="shared" si="4"/>
        <v>1</v>
      </c>
    </row>
    <row r="274" spans="1:27" ht="12.75">
      <c r="A274" t="s">
        <v>431</v>
      </c>
      <c r="B274" s="48" t="s">
        <v>432</v>
      </c>
      <c r="C274" s="45">
        <v>24612622100</v>
      </c>
      <c r="D274" s="45">
        <v>100310</v>
      </c>
      <c r="E274" s="45">
        <v>7565710138</v>
      </c>
      <c r="F274" s="45">
        <v>651515451</v>
      </c>
      <c r="G274" s="45">
        <v>16764</v>
      </c>
      <c r="H274" s="45">
        <v>5862</v>
      </c>
      <c r="I274" s="45">
        <v>554153396</v>
      </c>
      <c r="J274" s="45">
        <v>5456420</v>
      </c>
      <c r="K274" s="45">
        <v>155866316</v>
      </c>
      <c r="L274" s="45">
        <v>1283841700</v>
      </c>
      <c r="M274" s="45">
        <v>27207700</v>
      </c>
      <c r="N274" s="45">
        <v>34320844</v>
      </c>
      <c r="O274" s="45">
        <v>171253868</v>
      </c>
      <c r="P274" s="45">
        <v>169163824</v>
      </c>
      <c r="Q274" s="45">
        <v>10618489657</v>
      </c>
      <c r="R274" s="45">
        <v>1969564</v>
      </c>
      <c r="S274" s="45">
        <v>620070</v>
      </c>
      <c r="T274" s="45">
        <v>1310634418</v>
      </c>
      <c r="U274" s="45">
        <v>1087375788</v>
      </c>
      <c r="V274" s="45">
        <v>268574148</v>
      </c>
      <c r="W274" s="45">
        <v>179607854</v>
      </c>
      <c r="X274" s="45">
        <v>2848781842</v>
      </c>
      <c r="Y274" s="45">
        <v>7769707815</v>
      </c>
      <c r="Z274" s="14" t="s">
        <v>432</v>
      </c>
      <c r="AA274" t="b">
        <f t="shared" si="4"/>
        <v>1</v>
      </c>
    </row>
    <row r="275" spans="1:27" ht="12.75">
      <c r="A275" t="s">
        <v>148</v>
      </c>
      <c r="B275" s="48" t="s">
        <v>149</v>
      </c>
      <c r="C275" s="45">
        <v>14089321300</v>
      </c>
      <c r="D275" s="45">
        <v>61146</v>
      </c>
      <c r="E275" s="45">
        <v>4425199642</v>
      </c>
      <c r="F275" s="45">
        <v>277190440</v>
      </c>
      <c r="G275" s="45">
        <v>8262</v>
      </c>
      <c r="H275" s="45">
        <v>2487</v>
      </c>
      <c r="I275" s="45">
        <v>418695963</v>
      </c>
      <c r="J275" s="45">
        <v>4992646</v>
      </c>
      <c r="K275" s="45">
        <v>104045925</v>
      </c>
      <c r="L275" s="45">
        <v>778334900</v>
      </c>
      <c r="M275" s="45">
        <v>20711200</v>
      </c>
      <c r="N275" s="45">
        <v>42186707</v>
      </c>
      <c r="O275" s="45">
        <v>111341645</v>
      </c>
      <c r="P275" s="45">
        <v>135552225</v>
      </c>
      <c r="Q275" s="45">
        <v>6318251293</v>
      </c>
      <c r="R275" s="45">
        <v>1180426</v>
      </c>
      <c r="S275" s="45">
        <v>184613</v>
      </c>
      <c r="T275" s="45">
        <v>798772298</v>
      </c>
      <c r="U275" s="45">
        <v>695101094</v>
      </c>
      <c r="V275" s="45">
        <v>132031542</v>
      </c>
      <c r="W275" s="45">
        <v>136666277</v>
      </c>
      <c r="X275" s="45">
        <v>1763936250</v>
      </c>
      <c r="Y275" s="45">
        <v>4554315043</v>
      </c>
      <c r="Z275" s="14" t="s">
        <v>149</v>
      </c>
      <c r="AA275" t="b">
        <f t="shared" si="4"/>
        <v>1</v>
      </c>
    </row>
    <row r="276" spans="1:27" ht="12.75">
      <c r="A276" t="s">
        <v>86</v>
      </c>
      <c r="B276" s="48" t="s">
        <v>87</v>
      </c>
      <c r="C276" s="45">
        <v>568690600</v>
      </c>
      <c r="D276" s="45">
        <v>2862</v>
      </c>
      <c r="E276" s="45">
        <v>174870694</v>
      </c>
      <c r="F276" s="45">
        <v>5118383</v>
      </c>
      <c r="G276" s="45">
        <v>210</v>
      </c>
      <c r="H276" s="45">
        <v>38</v>
      </c>
      <c r="I276" s="45">
        <v>23298612</v>
      </c>
      <c r="J276" s="45">
        <v>329790</v>
      </c>
      <c r="K276" s="45">
        <v>5059470</v>
      </c>
      <c r="L276" s="45">
        <v>29780800</v>
      </c>
      <c r="M276" s="45">
        <v>2236200</v>
      </c>
      <c r="N276" s="45">
        <v>2495619</v>
      </c>
      <c r="O276" s="45">
        <v>6969556</v>
      </c>
      <c r="P276" s="45">
        <v>16574828</v>
      </c>
      <c r="Q276" s="45">
        <v>266733952</v>
      </c>
      <c r="R276" s="45">
        <v>37315</v>
      </c>
      <c r="S276" s="45">
        <v>25430</v>
      </c>
      <c r="T276" s="45">
        <v>32007956</v>
      </c>
      <c r="U276" s="45">
        <v>28471217</v>
      </c>
      <c r="V276" s="45">
        <v>4680139</v>
      </c>
      <c r="W276" s="45">
        <v>5044573</v>
      </c>
      <c r="X276" s="45">
        <v>70266630</v>
      </c>
      <c r="Y276" s="45">
        <v>196467322</v>
      </c>
      <c r="Z276" s="14" t="s">
        <v>87</v>
      </c>
      <c r="AA276" t="b">
        <f t="shared" si="4"/>
        <v>1</v>
      </c>
    </row>
    <row r="277" spans="1:27" ht="12.75">
      <c r="A277" t="s">
        <v>242</v>
      </c>
      <c r="B277" s="48" t="s">
        <v>243</v>
      </c>
      <c r="C277" s="45">
        <v>4850679100</v>
      </c>
      <c r="D277" s="45">
        <v>21894</v>
      </c>
      <c r="E277" s="45">
        <v>1479379876</v>
      </c>
      <c r="F277" s="45">
        <v>88953345</v>
      </c>
      <c r="G277" s="45">
        <v>2695</v>
      </c>
      <c r="H277" s="45">
        <v>776</v>
      </c>
      <c r="I277" s="45">
        <v>169457454</v>
      </c>
      <c r="J277" s="45">
        <v>2761777</v>
      </c>
      <c r="K277" s="45">
        <v>40890827</v>
      </c>
      <c r="L277" s="45">
        <v>242999400</v>
      </c>
      <c r="M277" s="45">
        <v>11527000</v>
      </c>
      <c r="N277" s="45">
        <v>18288820</v>
      </c>
      <c r="O277" s="45">
        <v>40284069</v>
      </c>
      <c r="P277" s="45">
        <v>69077982</v>
      </c>
      <c r="Q277" s="45">
        <v>2163620550</v>
      </c>
      <c r="R277" s="45">
        <v>861083</v>
      </c>
      <c r="S277" s="45">
        <v>363625</v>
      </c>
      <c r="T277" s="45">
        <v>254447501</v>
      </c>
      <c r="U277" s="45">
        <v>215218230</v>
      </c>
      <c r="V277" s="45">
        <v>55166190</v>
      </c>
      <c r="W277" s="45">
        <v>44314554</v>
      </c>
      <c r="X277" s="45">
        <v>570371183</v>
      </c>
      <c r="Y277" s="45">
        <v>1593249367</v>
      </c>
      <c r="Z277" s="14" t="s">
        <v>243</v>
      </c>
      <c r="AA277" t="b">
        <f t="shared" si="4"/>
        <v>1</v>
      </c>
    </row>
    <row r="278" spans="1:27" ht="12.75">
      <c r="A278" t="s">
        <v>348</v>
      </c>
      <c r="B278" s="48" t="s">
        <v>349</v>
      </c>
      <c r="C278" s="45">
        <v>1827095000</v>
      </c>
      <c r="D278" s="45">
        <v>9317</v>
      </c>
      <c r="E278" s="45">
        <v>602660420</v>
      </c>
      <c r="F278" s="45">
        <v>19059175</v>
      </c>
      <c r="G278" s="45">
        <v>749</v>
      </c>
      <c r="H278" s="45">
        <v>166</v>
      </c>
      <c r="I278" s="45">
        <v>32688270</v>
      </c>
      <c r="J278" s="45">
        <v>642485</v>
      </c>
      <c r="K278" s="45">
        <v>15377092</v>
      </c>
      <c r="L278" s="45">
        <v>95327200</v>
      </c>
      <c r="M278" s="45">
        <v>3453100</v>
      </c>
      <c r="N278" s="45">
        <v>7603790</v>
      </c>
      <c r="O278" s="45">
        <v>17742109</v>
      </c>
      <c r="P278" s="45">
        <v>18362981</v>
      </c>
      <c r="Q278" s="45">
        <v>812916622</v>
      </c>
      <c r="R278" s="45">
        <v>77599</v>
      </c>
      <c r="S278" s="45">
        <v>86672</v>
      </c>
      <c r="T278" s="45">
        <v>98760964</v>
      </c>
      <c r="U278" s="45">
        <v>89536604</v>
      </c>
      <c r="V278" s="45">
        <v>18308774</v>
      </c>
      <c r="W278" s="45">
        <v>15403960</v>
      </c>
      <c r="X278" s="45">
        <v>222174573</v>
      </c>
      <c r="Y278" s="45">
        <v>590742049</v>
      </c>
      <c r="Z278" s="14" t="s">
        <v>349</v>
      </c>
      <c r="AA278" t="b">
        <f t="shared" si="4"/>
        <v>1</v>
      </c>
    </row>
    <row r="279" spans="1:27" ht="12.75">
      <c r="A279" t="s">
        <v>490</v>
      </c>
      <c r="B279" s="48" t="s">
        <v>491</v>
      </c>
      <c r="C279" s="45">
        <v>1574412300</v>
      </c>
      <c r="D279" s="45">
        <v>7921</v>
      </c>
      <c r="E279" s="45">
        <v>535608679</v>
      </c>
      <c r="F279" s="45">
        <v>12217403</v>
      </c>
      <c r="G279" s="45">
        <v>652</v>
      </c>
      <c r="H279" s="45">
        <v>98</v>
      </c>
      <c r="I279" s="45">
        <v>28376739</v>
      </c>
      <c r="J279" s="45">
        <v>304929</v>
      </c>
      <c r="K279" s="45">
        <v>5623925</v>
      </c>
      <c r="L279" s="45">
        <v>82998500</v>
      </c>
      <c r="M279" s="45">
        <v>3313200</v>
      </c>
      <c r="N279" s="45">
        <v>6948887</v>
      </c>
      <c r="O279" s="45">
        <v>18053242</v>
      </c>
      <c r="P279" s="45">
        <v>22604611</v>
      </c>
      <c r="Q279" s="45">
        <v>716050115</v>
      </c>
      <c r="R279" s="45">
        <v>0</v>
      </c>
      <c r="S279" s="45">
        <v>79941</v>
      </c>
      <c r="T279" s="45">
        <v>86286230</v>
      </c>
      <c r="U279" s="45">
        <v>80695529</v>
      </c>
      <c r="V279" s="45">
        <v>13161064</v>
      </c>
      <c r="W279" s="45">
        <v>9668753</v>
      </c>
      <c r="X279" s="45">
        <v>189891517</v>
      </c>
      <c r="Y279" s="45">
        <v>526158598</v>
      </c>
      <c r="Z279" s="14" t="s">
        <v>491</v>
      </c>
      <c r="AA279" t="b">
        <f t="shared" si="4"/>
        <v>1</v>
      </c>
    </row>
    <row r="280" spans="1:27" ht="12.75">
      <c r="A280" t="s">
        <v>512</v>
      </c>
      <c r="B280" s="48" t="s">
        <v>513</v>
      </c>
      <c r="C280" s="45">
        <v>1568227300</v>
      </c>
      <c r="D280" s="45">
        <v>7770</v>
      </c>
      <c r="E280" s="45">
        <v>520140161</v>
      </c>
      <c r="F280" s="45">
        <v>15520990</v>
      </c>
      <c r="G280" s="45">
        <v>614</v>
      </c>
      <c r="H280" s="45">
        <v>133</v>
      </c>
      <c r="I280" s="45">
        <v>51344212</v>
      </c>
      <c r="J280" s="45">
        <v>1456873</v>
      </c>
      <c r="K280" s="45">
        <v>13701508</v>
      </c>
      <c r="L280" s="45">
        <v>89038800</v>
      </c>
      <c r="M280" s="45">
        <v>5491900</v>
      </c>
      <c r="N280" s="45">
        <v>5590261</v>
      </c>
      <c r="O280" s="45">
        <v>18104390</v>
      </c>
      <c r="P280" s="45">
        <v>27569301</v>
      </c>
      <c r="Q280" s="45">
        <v>747958396</v>
      </c>
      <c r="R280" s="45">
        <v>159218</v>
      </c>
      <c r="S280" s="45">
        <v>87680</v>
      </c>
      <c r="T280" s="45">
        <v>94491357</v>
      </c>
      <c r="U280" s="45">
        <v>88372679</v>
      </c>
      <c r="V280" s="45">
        <v>16410941</v>
      </c>
      <c r="W280" s="45">
        <v>12053121</v>
      </c>
      <c r="X280" s="45">
        <v>211574996</v>
      </c>
      <c r="Y280" s="45">
        <v>536383400</v>
      </c>
      <c r="Z280" s="14" t="s">
        <v>513</v>
      </c>
      <c r="AA280" t="b">
        <f t="shared" si="4"/>
        <v>1</v>
      </c>
    </row>
    <row r="281" spans="1:27" ht="12.75">
      <c r="A281" t="s">
        <v>380</v>
      </c>
      <c r="B281" s="48" t="s">
        <v>381</v>
      </c>
      <c r="C281" s="45">
        <v>1268952800</v>
      </c>
      <c r="D281" s="45">
        <v>6766</v>
      </c>
      <c r="E281" s="45">
        <v>414700165</v>
      </c>
      <c r="F281" s="45">
        <v>9056093</v>
      </c>
      <c r="G281" s="45">
        <v>436</v>
      </c>
      <c r="H281" s="45">
        <v>87</v>
      </c>
      <c r="I281" s="45">
        <v>36258232</v>
      </c>
      <c r="J281" s="45">
        <v>582401</v>
      </c>
      <c r="K281" s="45">
        <v>15802882</v>
      </c>
      <c r="L281" s="45">
        <v>66665200</v>
      </c>
      <c r="M281" s="45">
        <v>2879500</v>
      </c>
      <c r="N281" s="45">
        <v>6793638</v>
      </c>
      <c r="O281" s="45">
        <v>14615276</v>
      </c>
      <c r="P281" s="45">
        <v>13885346</v>
      </c>
      <c r="Q281" s="45">
        <v>581238733</v>
      </c>
      <c r="R281" s="45">
        <v>237648</v>
      </c>
      <c r="S281" s="45">
        <v>31068</v>
      </c>
      <c r="T281" s="45">
        <v>69517665</v>
      </c>
      <c r="U281" s="45">
        <v>66872326</v>
      </c>
      <c r="V281" s="45">
        <v>13530609</v>
      </c>
      <c r="W281" s="45">
        <v>13821556</v>
      </c>
      <c r="X281" s="45">
        <v>164010872</v>
      </c>
      <c r="Y281" s="45">
        <v>417227861</v>
      </c>
      <c r="Z281" s="14" t="s">
        <v>381</v>
      </c>
      <c r="AA281" t="b">
        <f t="shared" si="4"/>
        <v>1</v>
      </c>
    </row>
    <row r="282" spans="1:27" ht="12.75">
      <c r="A282" t="s">
        <v>542</v>
      </c>
      <c r="B282" s="48" t="s">
        <v>543</v>
      </c>
      <c r="C282" s="45">
        <v>444795300</v>
      </c>
      <c r="D282" s="45">
        <v>2459</v>
      </c>
      <c r="E282" s="45">
        <v>148560167</v>
      </c>
      <c r="F282" s="45">
        <v>2935924</v>
      </c>
      <c r="G282" s="45">
        <v>122</v>
      </c>
      <c r="H282" s="45">
        <v>22</v>
      </c>
      <c r="I282" s="45">
        <v>10413767</v>
      </c>
      <c r="J282" s="45">
        <v>71095</v>
      </c>
      <c r="K282" s="45">
        <v>1354714</v>
      </c>
      <c r="L282" s="45">
        <v>21969300</v>
      </c>
      <c r="M282" s="45">
        <v>936400</v>
      </c>
      <c r="N282" s="45">
        <v>1684382</v>
      </c>
      <c r="O282" s="45">
        <v>3941111</v>
      </c>
      <c r="P282" s="45">
        <v>6515865</v>
      </c>
      <c r="Q282" s="45">
        <v>198382725</v>
      </c>
      <c r="R282" s="45">
        <v>0</v>
      </c>
      <c r="S282" s="45">
        <v>0</v>
      </c>
      <c r="T282" s="45">
        <v>22901295</v>
      </c>
      <c r="U282" s="45">
        <v>21514176</v>
      </c>
      <c r="V282" s="45">
        <v>3333382</v>
      </c>
      <c r="W282" s="45">
        <v>1912582</v>
      </c>
      <c r="X282" s="45">
        <v>49661435</v>
      </c>
      <c r="Y282" s="45">
        <v>148721290</v>
      </c>
      <c r="Z282" s="14" t="s">
        <v>543</v>
      </c>
      <c r="AA282" t="b">
        <f t="shared" si="4"/>
        <v>1</v>
      </c>
    </row>
    <row r="283" spans="1:27" ht="12.75">
      <c r="A283" t="s">
        <v>226</v>
      </c>
      <c r="B283" s="48" t="s">
        <v>227</v>
      </c>
      <c r="C283" s="45">
        <v>2117448800</v>
      </c>
      <c r="D283" s="45">
        <v>10301</v>
      </c>
      <c r="E283" s="45">
        <v>649619108</v>
      </c>
      <c r="F283" s="45">
        <v>21763156</v>
      </c>
      <c r="G283" s="45">
        <v>888</v>
      </c>
      <c r="H283" s="45">
        <v>182</v>
      </c>
      <c r="I283" s="45">
        <v>34536827</v>
      </c>
      <c r="J283" s="45">
        <v>559269</v>
      </c>
      <c r="K283" s="45">
        <v>19282187</v>
      </c>
      <c r="L283" s="45">
        <v>119954400</v>
      </c>
      <c r="M283" s="45">
        <v>4312000</v>
      </c>
      <c r="N283" s="45">
        <v>4023302</v>
      </c>
      <c r="O283" s="45">
        <v>16363358</v>
      </c>
      <c r="P283" s="45">
        <v>21279527</v>
      </c>
      <c r="Q283" s="45">
        <v>891693134</v>
      </c>
      <c r="R283" s="45">
        <v>259429</v>
      </c>
      <c r="S283" s="45">
        <v>123599</v>
      </c>
      <c r="T283" s="45">
        <v>124221874</v>
      </c>
      <c r="U283" s="45">
        <v>104536920</v>
      </c>
      <c r="V283" s="45">
        <v>29284367</v>
      </c>
      <c r="W283" s="45">
        <v>12505078</v>
      </c>
      <c r="X283" s="45">
        <v>270931267</v>
      </c>
      <c r="Y283" s="45">
        <v>620761867</v>
      </c>
      <c r="Z283" s="14" t="s">
        <v>227</v>
      </c>
      <c r="AA283" t="b">
        <f t="shared" si="4"/>
        <v>1</v>
      </c>
    </row>
    <row r="284" spans="1:27" ht="12.75">
      <c r="A284" t="s">
        <v>92</v>
      </c>
      <c r="B284" s="48" t="s">
        <v>93</v>
      </c>
      <c r="C284" s="45">
        <v>1805317100</v>
      </c>
      <c r="D284" s="45">
        <v>8725</v>
      </c>
      <c r="E284" s="45">
        <v>577698939</v>
      </c>
      <c r="F284" s="45">
        <v>19992486</v>
      </c>
      <c r="G284" s="45">
        <v>776</v>
      </c>
      <c r="H284" s="45">
        <v>182</v>
      </c>
      <c r="I284" s="45">
        <v>32285076</v>
      </c>
      <c r="J284" s="45">
        <v>993860</v>
      </c>
      <c r="K284" s="45">
        <v>18262083</v>
      </c>
      <c r="L284" s="45">
        <v>96865200</v>
      </c>
      <c r="M284" s="45">
        <v>3853000</v>
      </c>
      <c r="N284" s="45">
        <v>5223719</v>
      </c>
      <c r="O284" s="45">
        <v>16688287</v>
      </c>
      <c r="P284" s="45">
        <v>20665255</v>
      </c>
      <c r="Q284" s="45">
        <v>792527905</v>
      </c>
      <c r="R284" s="45">
        <v>159607</v>
      </c>
      <c r="S284" s="45">
        <v>28000</v>
      </c>
      <c r="T284" s="45">
        <v>100680856</v>
      </c>
      <c r="U284" s="45">
        <v>88778995</v>
      </c>
      <c r="V284" s="45">
        <v>21619757</v>
      </c>
      <c r="W284" s="45">
        <v>16511135</v>
      </c>
      <c r="X284" s="45">
        <v>227778350</v>
      </c>
      <c r="Y284" s="45">
        <v>564749555</v>
      </c>
      <c r="Z284" s="14" t="s">
        <v>93</v>
      </c>
      <c r="AA284" t="b">
        <f t="shared" si="4"/>
        <v>1</v>
      </c>
    </row>
    <row r="285" spans="1:27" ht="12.75">
      <c r="A285" t="s">
        <v>144</v>
      </c>
      <c r="B285" s="48" t="s">
        <v>145</v>
      </c>
      <c r="C285" s="45">
        <v>2778347500</v>
      </c>
      <c r="D285" s="45">
        <v>11767</v>
      </c>
      <c r="E285" s="45">
        <v>868100204</v>
      </c>
      <c r="F285" s="45">
        <v>68079956</v>
      </c>
      <c r="G285" s="45">
        <v>1647</v>
      </c>
      <c r="H285" s="45">
        <v>516</v>
      </c>
      <c r="I285" s="45">
        <v>63348990</v>
      </c>
      <c r="J285" s="45">
        <v>962576</v>
      </c>
      <c r="K285" s="45">
        <v>24267330</v>
      </c>
      <c r="L285" s="45">
        <v>147787400</v>
      </c>
      <c r="M285" s="45">
        <v>5104100</v>
      </c>
      <c r="N285" s="45">
        <v>9062585</v>
      </c>
      <c r="O285" s="45">
        <v>23058864</v>
      </c>
      <c r="P285" s="45">
        <v>33080594</v>
      </c>
      <c r="Q285" s="45">
        <v>1242852599</v>
      </c>
      <c r="R285" s="45">
        <v>288480</v>
      </c>
      <c r="S285" s="45">
        <v>18633</v>
      </c>
      <c r="T285" s="45">
        <v>152862197</v>
      </c>
      <c r="U285" s="45">
        <v>132202592</v>
      </c>
      <c r="V285" s="45">
        <v>25842020</v>
      </c>
      <c r="W285" s="45">
        <v>30798806</v>
      </c>
      <c r="X285" s="45">
        <v>342012728</v>
      </c>
      <c r="Y285" s="45">
        <v>900839871</v>
      </c>
      <c r="Z285" s="14" t="s">
        <v>145</v>
      </c>
      <c r="AA285" t="b">
        <f t="shared" si="4"/>
        <v>1</v>
      </c>
    </row>
    <row r="286" spans="1:27" ht="12.75">
      <c r="A286" t="s">
        <v>452</v>
      </c>
      <c r="B286" s="48" t="s">
        <v>453</v>
      </c>
      <c r="C286" s="45">
        <v>1053037100</v>
      </c>
      <c r="D286" s="45">
        <v>5637</v>
      </c>
      <c r="E286" s="45">
        <v>352214501</v>
      </c>
      <c r="F286" s="45">
        <v>5007864</v>
      </c>
      <c r="G286" s="45">
        <v>312</v>
      </c>
      <c r="H286" s="45">
        <v>35</v>
      </c>
      <c r="I286" s="45">
        <v>18355720</v>
      </c>
      <c r="J286" s="45">
        <v>484368</v>
      </c>
      <c r="K286" s="45">
        <v>9604287</v>
      </c>
      <c r="L286" s="45">
        <v>57640200</v>
      </c>
      <c r="M286" s="45">
        <v>1860800</v>
      </c>
      <c r="N286" s="45">
        <v>3951329</v>
      </c>
      <c r="O286" s="45">
        <v>11916129</v>
      </c>
      <c r="P286" s="45">
        <v>9657200</v>
      </c>
      <c r="Q286" s="45">
        <v>470692398</v>
      </c>
      <c r="R286" s="45">
        <v>47333</v>
      </c>
      <c r="S286" s="45">
        <v>19892</v>
      </c>
      <c r="T286" s="45">
        <v>59473533</v>
      </c>
      <c r="U286" s="45">
        <v>56292876</v>
      </c>
      <c r="V286" s="45">
        <v>9974466</v>
      </c>
      <c r="W286" s="45">
        <v>9972227</v>
      </c>
      <c r="X286" s="45">
        <v>135780327</v>
      </c>
      <c r="Y286" s="45">
        <v>334912071</v>
      </c>
      <c r="Z286" s="14" t="s">
        <v>453</v>
      </c>
      <c r="AA286" t="b">
        <f t="shared" si="4"/>
        <v>1</v>
      </c>
    </row>
    <row r="287" spans="1:27" ht="12.75">
      <c r="A287" t="s">
        <v>54</v>
      </c>
      <c r="B287" s="48" t="s">
        <v>55</v>
      </c>
      <c r="C287" s="45">
        <v>1495137100</v>
      </c>
      <c r="D287" s="45">
        <v>6864</v>
      </c>
      <c r="E287" s="45">
        <v>494136965</v>
      </c>
      <c r="F287" s="45">
        <v>19265631</v>
      </c>
      <c r="G287" s="45">
        <v>855</v>
      </c>
      <c r="H287" s="45">
        <v>170</v>
      </c>
      <c r="I287" s="45">
        <v>20248735</v>
      </c>
      <c r="J287" s="45">
        <v>273736</v>
      </c>
      <c r="K287" s="45">
        <v>12561614</v>
      </c>
      <c r="L287" s="45">
        <v>80026500</v>
      </c>
      <c r="M287" s="45">
        <v>1734600</v>
      </c>
      <c r="N287" s="45">
        <v>3134803</v>
      </c>
      <c r="O287" s="45">
        <v>10912843</v>
      </c>
      <c r="P287" s="45">
        <v>9188428</v>
      </c>
      <c r="Q287" s="45">
        <v>651483855</v>
      </c>
      <c r="R287" s="45">
        <v>111726</v>
      </c>
      <c r="S287" s="45">
        <v>42500</v>
      </c>
      <c r="T287" s="45">
        <v>81743429</v>
      </c>
      <c r="U287" s="45">
        <v>72356714</v>
      </c>
      <c r="V287" s="45">
        <v>17597928</v>
      </c>
      <c r="W287" s="45">
        <v>11090261</v>
      </c>
      <c r="X287" s="45">
        <v>182942558</v>
      </c>
      <c r="Y287" s="45">
        <v>468541297</v>
      </c>
      <c r="Z287" s="14" t="s">
        <v>55</v>
      </c>
      <c r="AA287" t="b">
        <f t="shared" si="4"/>
        <v>1</v>
      </c>
    </row>
    <row r="288" spans="1:27" ht="12.75">
      <c r="A288" t="s">
        <v>566</v>
      </c>
      <c r="B288" s="48" t="s">
        <v>567</v>
      </c>
      <c r="C288" s="45">
        <v>1322979000</v>
      </c>
      <c r="D288" s="45">
        <v>6603</v>
      </c>
      <c r="E288" s="45">
        <v>431682047</v>
      </c>
      <c r="F288" s="45">
        <v>12325521</v>
      </c>
      <c r="G288" s="45">
        <v>519</v>
      </c>
      <c r="H288" s="45">
        <v>95</v>
      </c>
      <c r="I288" s="45">
        <v>18658207</v>
      </c>
      <c r="J288" s="45">
        <v>192197</v>
      </c>
      <c r="K288" s="45">
        <v>5935818</v>
      </c>
      <c r="L288" s="45">
        <v>70023900</v>
      </c>
      <c r="M288" s="45">
        <v>1872100</v>
      </c>
      <c r="N288" s="45">
        <v>3034493</v>
      </c>
      <c r="O288" s="45">
        <v>11208641</v>
      </c>
      <c r="P288" s="45">
        <v>11847121</v>
      </c>
      <c r="Q288" s="45">
        <v>566780045</v>
      </c>
      <c r="R288" s="45">
        <v>1642</v>
      </c>
      <c r="S288" s="45">
        <v>0</v>
      </c>
      <c r="T288" s="45">
        <v>71875556</v>
      </c>
      <c r="U288" s="45">
        <v>64360180</v>
      </c>
      <c r="V288" s="45">
        <v>10312373</v>
      </c>
      <c r="W288" s="45">
        <v>6941208</v>
      </c>
      <c r="X288" s="45">
        <v>153490959</v>
      </c>
      <c r="Y288" s="45">
        <v>413289086</v>
      </c>
      <c r="Z288" s="14" t="s">
        <v>567</v>
      </c>
      <c r="AA288" t="b">
        <f t="shared" si="4"/>
        <v>1</v>
      </c>
    </row>
    <row r="289" spans="1:27" ht="12.75">
      <c r="A289" t="s">
        <v>250</v>
      </c>
      <c r="B289" s="48" t="s">
        <v>251</v>
      </c>
      <c r="C289" s="45">
        <v>6905640300</v>
      </c>
      <c r="D289" s="45">
        <v>29924</v>
      </c>
      <c r="E289" s="45">
        <v>2031858846</v>
      </c>
      <c r="F289" s="45">
        <v>151768137</v>
      </c>
      <c r="G289" s="45">
        <v>4154</v>
      </c>
      <c r="H289" s="45">
        <v>1276</v>
      </c>
      <c r="I289" s="45">
        <v>208212596</v>
      </c>
      <c r="J289" s="45">
        <v>3291513</v>
      </c>
      <c r="K289" s="45">
        <v>60028436</v>
      </c>
      <c r="L289" s="45">
        <v>353515000</v>
      </c>
      <c r="M289" s="45">
        <v>14323000</v>
      </c>
      <c r="N289" s="45">
        <v>16618620</v>
      </c>
      <c r="O289" s="45">
        <v>60357092</v>
      </c>
      <c r="P289" s="45">
        <v>78685457</v>
      </c>
      <c r="Q289" s="45">
        <v>2978658697</v>
      </c>
      <c r="R289" s="45">
        <v>1250729</v>
      </c>
      <c r="S289" s="45">
        <v>317107</v>
      </c>
      <c r="T289" s="45">
        <v>367733857</v>
      </c>
      <c r="U289" s="45">
        <v>298987192</v>
      </c>
      <c r="V289" s="45">
        <v>84147400</v>
      </c>
      <c r="W289" s="45">
        <v>67371957</v>
      </c>
      <c r="X289" s="45">
        <v>819808242</v>
      </c>
      <c r="Y289" s="45">
        <v>2158850455</v>
      </c>
      <c r="Z289" s="14" t="s">
        <v>251</v>
      </c>
      <c r="AA289" t="b">
        <f t="shared" si="4"/>
        <v>1</v>
      </c>
    </row>
    <row r="290" spans="1:27" ht="12.75">
      <c r="A290" t="s">
        <v>270</v>
      </c>
      <c r="B290" s="48" t="s">
        <v>271</v>
      </c>
      <c r="C290" s="45">
        <v>2296991800</v>
      </c>
      <c r="D290" s="45">
        <v>9125</v>
      </c>
      <c r="E290" s="45">
        <v>726701630</v>
      </c>
      <c r="F290" s="45">
        <v>60810515</v>
      </c>
      <c r="G290" s="45">
        <v>1646</v>
      </c>
      <c r="H290" s="45">
        <v>506</v>
      </c>
      <c r="I290" s="45">
        <v>116171264</v>
      </c>
      <c r="J290" s="45">
        <v>1964469</v>
      </c>
      <c r="K290" s="45">
        <v>23957812</v>
      </c>
      <c r="L290" s="45">
        <v>115541400</v>
      </c>
      <c r="M290" s="45">
        <v>6178000</v>
      </c>
      <c r="N290" s="45">
        <v>4581436</v>
      </c>
      <c r="O290" s="45">
        <v>19022924</v>
      </c>
      <c r="P290" s="45">
        <v>36974641</v>
      </c>
      <c r="Q290" s="45">
        <v>1111904091</v>
      </c>
      <c r="R290" s="45">
        <v>821377</v>
      </c>
      <c r="S290" s="45">
        <v>660101</v>
      </c>
      <c r="T290" s="45">
        <v>121685964</v>
      </c>
      <c r="U290" s="45">
        <v>104721625</v>
      </c>
      <c r="V290" s="45">
        <v>32268325</v>
      </c>
      <c r="W290" s="45">
        <v>26095956</v>
      </c>
      <c r="X290" s="45">
        <v>286253348</v>
      </c>
      <c r="Y290" s="45">
        <v>825650743</v>
      </c>
      <c r="Z290" s="14" t="s">
        <v>271</v>
      </c>
      <c r="AA290" t="b">
        <f t="shared" si="4"/>
        <v>1</v>
      </c>
    </row>
    <row r="291" spans="1:27" ht="12.75">
      <c r="A291" t="s">
        <v>84</v>
      </c>
      <c r="B291" s="48" t="s">
        <v>85</v>
      </c>
      <c r="C291" s="45">
        <v>777469100</v>
      </c>
      <c r="D291" s="45">
        <v>4063</v>
      </c>
      <c r="E291" s="45">
        <v>246066176</v>
      </c>
      <c r="F291" s="45">
        <v>8112875</v>
      </c>
      <c r="G291" s="45">
        <v>294</v>
      </c>
      <c r="H291" s="45">
        <v>64</v>
      </c>
      <c r="I291" s="45">
        <v>25150880</v>
      </c>
      <c r="J291" s="45">
        <v>307076</v>
      </c>
      <c r="K291" s="45">
        <v>7284075</v>
      </c>
      <c r="L291" s="45">
        <v>40861700</v>
      </c>
      <c r="M291" s="45">
        <v>2520300</v>
      </c>
      <c r="N291" s="45">
        <v>4661269</v>
      </c>
      <c r="O291" s="45">
        <v>7944230</v>
      </c>
      <c r="P291" s="45">
        <v>12999878</v>
      </c>
      <c r="Q291" s="45">
        <v>355908459</v>
      </c>
      <c r="R291" s="45">
        <v>66690</v>
      </c>
      <c r="S291" s="45">
        <v>49657</v>
      </c>
      <c r="T291" s="45">
        <v>43367068</v>
      </c>
      <c r="U291" s="45">
        <v>38605753</v>
      </c>
      <c r="V291" s="45">
        <v>7884214</v>
      </c>
      <c r="W291" s="45">
        <v>6494344</v>
      </c>
      <c r="X291" s="45">
        <v>96467726</v>
      </c>
      <c r="Y291" s="45">
        <v>259440733</v>
      </c>
      <c r="Z291" s="14" t="s">
        <v>85</v>
      </c>
      <c r="AA291" t="b">
        <f t="shared" si="4"/>
        <v>1</v>
      </c>
    </row>
    <row r="292" spans="1:27" ht="12.75">
      <c r="A292" t="s">
        <v>408</v>
      </c>
      <c r="B292" s="50" t="s">
        <v>409</v>
      </c>
      <c r="C292" s="45">
        <v>22437145600</v>
      </c>
      <c r="D292" s="45">
        <v>98959</v>
      </c>
      <c r="E292" s="45">
        <v>7156994658</v>
      </c>
      <c r="F292" s="45">
        <v>434428119</v>
      </c>
      <c r="G292" s="45">
        <v>13032</v>
      </c>
      <c r="H292" s="45">
        <v>3829</v>
      </c>
      <c r="I292" s="45">
        <v>562649173</v>
      </c>
      <c r="J292" s="45">
        <v>16629188</v>
      </c>
      <c r="K292" s="45">
        <v>133837303</v>
      </c>
      <c r="L292" s="45">
        <v>1234341200</v>
      </c>
      <c r="M292" s="45">
        <v>30224600</v>
      </c>
      <c r="N292" s="45">
        <v>44248838</v>
      </c>
      <c r="O292" s="45">
        <v>150109557</v>
      </c>
      <c r="P292" s="45">
        <v>175561994</v>
      </c>
      <c r="Q292" s="45">
        <v>9939024630</v>
      </c>
      <c r="R292" s="45">
        <v>1502349</v>
      </c>
      <c r="S292" s="45">
        <v>362531</v>
      </c>
      <c r="T292" s="45">
        <v>1264115227</v>
      </c>
      <c r="U292" s="45">
        <v>1104874541</v>
      </c>
      <c r="V292" s="45">
        <v>216758370</v>
      </c>
      <c r="W292" s="45">
        <v>160490444</v>
      </c>
      <c r="X292" s="45">
        <v>2748103462</v>
      </c>
      <c r="Y292" s="45">
        <v>7190921168</v>
      </c>
      <c r="Z292" s="32" t="s">
        <v>409</v>
      </c>
      <c r="AA292" t="b">
        <f t="shared" si="4"/>
        <v>1</v>
      </c>
    </row>
    <row r="293" spans="1:27" ht="12.75">
      <c r="A293" t="s">
        <v>198</v>
      </c>
      <c r="B293" s="48" t="s">
        <v>199</v>
      </c>
      <c r="C293" s="45">
        <v>1378958200</v>
      </c>
      <c r="D293" s="45">
        <v>7071</v>
      </c>
      <c r="E293" s="45">
        <v>401869007</v>
      </c>
      <c r="F293" s="45">
        <v>13131003</v>
      </c>
      <c r="G293" s="45">
        <v>551</v>
      </c>
      <c r="H293" s="45">
        <v>117</v>
      </c>
      <c r="I293" s="45">
        <v>32094307</v>
      </c>
      <c r="J293" s="45">
        <v>746247</v>
      </c>
      <c r="K293" s="45">
        <v>14239400</v>
      </c>
      <c r="L293" s="45">
        <v>73518300</v>
      </c>
      <c r="M293" s="45">
        <v>3285800</v>
      </c>
      <c r="N293" s="45">
        <v>2885675</v>
      </c>
      <c r="O293" s="45">
        <v>12518592</v>
      </c>
      <c r="P293" s="45">
        <v>20505965</v>
      </c>
      <c r="Q293" s="45">
        <v>574794296</v>
      </c>
      <c r="R293" s="45">
        <v>209910</v>
      </c>
      <c r="S293" s="45">
        <v>73884</v>
      </c>
      <c r="T293" s="45">
        <v>76761739</v>
      </c>
      <c r="U293" s="45">
        <v>62968504</v>
      </c>
      <c r="V293" s="45">
        <v>17475526</v>
      </c>
      <c r="W293" s="45">
        <v>10173171</v>
      </c>
      <c r="X293" s="45">
        <v>167662734</v>
      </c>
      <c r="Y293" s="45">
        <v>407131562</v>
      </c>
      <c r="Z293" s="14" t="s">
        <v>199</v>
      </c>
      <c r="AA293" t="b">
        <f t="shared" si="4"/>
        <v>1</v>
      </c>
    </row>
    <row r="294" spans="1:27" ht="12.75">
      <c r="A294" t="s">
        <v>502</v>
      </c>
      <c r="B294" s="48" t="s">
        <v>503</v>
      </c>
      <c r="C294" s="45">
        <v>9537044900</v>
      </c>
      <c r="D294" s="45">
        <v>42752</v>
      </c>
      <c r="E294" s="45">
        <v>3126193305</v>
      </c>
      <c r="F294" s="45">
        <v>137923831</v>
      </c>
      <c r="G294" s="45">
        <v>5258</v>
      </c>
      <c r="H294" s="45">
        <v>1174</v>
      </c>
      <c r="I294" s="45">
        <v>210169799</v>
      </c>
      <c r="J294" s="45">
        <v>2516955</v>
      </c>
      <c r="K294" s="45">
        <v>64209237</v>
      </c>
      <c r="L294" s="45">
        <v>508576000</v>
      </c>
      <c r="M294" s="45">
        <v>12734200</v>
      </c>
      <c r="N294" s="45">
        <v>31337948</v>
      </c>
      <c r="O294" s="45">
        <v>107081872</v>
      </c>
      <c r="P294" s="45">
        <v>79500542</v>
      </c>
      <c r="Q294" s="45">
        <v>4280243689</v>
      </c>
      <c r="R294" s="45">
        <v>324153</v>
      </c>
      <c r="S294" s="45">
        <v>156294</v>
      </c>
      <c r="T294" s="45">
        <v>521133900</v>
      </c>
      <c r="U294" s="45">
        <v>462876048</v>
      </c>
      <c r="V294" s="45">
        <v>74577638</v>
      </c>
      <c r="W294" s="45">
        <v>77998508</v>
      </c>
      <c r="X294" s="45">
        <v>1137066541</v>
      </c>
      <c r="Y294" s="45">
        <v>3143177148</v>
      </c>
      <c r="Z294" s="14" t="s">
        <v>503</v>
      </c>
      <c r="AA294" t="b">
        <f t="shared" si="4"/>
        <v>1</v>
      </c>
    </row>
    <row r="295" spans="1:27" ht="12.75">
      <c r="A295" t="s">
        <v>518</v>
      </c>
      <c r="B295" s="48" t="s">
        <v>519</v>
      </c>
      <c r="C295" s="45">
        <v>10029781400</v>
      </c>
      <c r="D295" s="45">
        <v>45578</v>
      </c>
      <c r="E295" s="45">
        <v>3306681894</v>
      </c>
      <c r="F295" s="45">
        <v>141356153</v>
      </c>
      <c r="G295" s="45">
        <v>5067</v>
      </c>
      <c r="H295" s="45">
        <v>1261</v>
      </c>
      <c r="I295" s="45">
        <v>249430477</v>
      </c>
      <c r="J295" s="45">
        <v>4508488</v>
      </c>
      <c r="K295" s="45">
        <v>65700744</v>
      </c>
      <c r="L295" s="45">
        <v>548556400</v>
      </c>
      <c r="M295" s="45">
        <v>14342000</v>
      </c>
      <c r="N295" s="45">
        <v>25325099</v>
      </c>
      <c r="O295" s="45">
        <v>98669821</v>
      </c>
      <c r="P295" s="45">
        <v>80216661</v>
      </c>
      <c r="Q295" s="45">
        <v>4534787737</v>
      </c>
      <c r="R295" s="45">
        <v>771917</v>
      </c>
      <c r="S295" s="45">
        <v>73366</v>
      </c>
      <c r="T295" s="45">
        <v>562720636</v>
      </c>
      <c r="U295" s="45">
        <v>511135097</v>
      </c>
      <c r="V295" s="45">
        <v>85193907</v>
      </c>
      <c r="W295" s="45">
        <v>83081526</v>
      </c>
      <c r="X295" s="45">
        <v>1242976449</v>
      </c>
      <c r="Y295" s="45">
        <v>3291811288</v>
      </c>
      <c r="Z295" s="14" t="s">
        <v>519</v>
      </c>
      <c r="AA295" t="b">
        <f t="shared" si="4"/>
        <v>1</v>
      </c>
    </row>
    <row r="296" spans="1:27" ht="12.75">
      <c r="A296" t="s">
        <v>4</v>
      </c>
      <c r="B296" s="48" t="s">
        <v>5</v>
      </c>
      <c r="C296" s="45">
        <v>8032714500</v>
      </c>
      <c r="D296" s="45">
        <v>27995</v>
      </c>
      <c r="E296" s="45">
        <v>2516320648</v>
      </c>
      <c r="F296" s="45">
        <v>311043126</v>
      </c>
      <c r="G296" s="45">
        <v>6619</v>
      </c>
      <c r="H296" s="45">
        <v>2669</v>
      </c>
      <c r="I296" s="45">
        <v>312093952</v>
      </c>
      <c r="J296" s="45">
        <v>5331619</v>
      </c>
      <c r="K296" s="45">
        <v>68313249</v>
      </c>
      <c r="L296" s="45">
        <v>395294800</v>
      </c>
      <c r="M296" s="45">
        <v>19511100</v>
      </c>
      <c r="N296" s="45">
        <v>10157696</v>
      </c>
      <c r="O296" s="45">
        <v>44081536</v>
      </c>
      <c r="P296" s="45">
        <v>112836387</v>
      </c>
      <c r="Q296" s="45">
        <v>3794984113</v>
      </c>
      <c r="R296" s="45">
        <v>749371</v>
      </c>
      <c r="S296" s="45">
        <v>214269</v>
      </c>
      <c r="T296" s="45">
        <v>414687993</v>
      </c>
      <c r="U296" s="45">
        <v>350717993</v>
      </c>
      <c r="V296" s="45">
        <v>116573937</v>
      </c>
      <c r="W296" s="45">
        <v>90664136</v>
      </c>
      <c r="X296" s="45">
        <v>973607699</v>
      </c>
      <c r="Y296" s="45">
        <v>2821376414</v>
      </c>
      <c r="Z296" s="14" t="s">
        <v>5</v>
      </c>
      <c r="AA296" t="b">
        <f t="shared" si="4"/>
        <v>1</v>
      </c>
    </row>
    <row r="297" spans="1:27" ht="12.75">
      <c r="A297" t="s">
        <v>64</v>
      </c>
      <c r="B297" s="48" t="s">
        <v>65</v>
      </c>
      <c r="C297" s="45">
        <v>3650790900</v>
      </c>
      <c r="D297" s="45">
        <v>16509</v>
      </c>
      <c r="E297" s="45">
        <v>1188164318</v>
      </c>
      <c r="F297" s="45">
        <v>51977128</v>
      </c>
      <c r="G297" s="45">
        <v>1866</v>
      </c>
      <c r="H297" s="45">
        <v>451</v>
      </c>
      <c r="I297" s="45">
        <v>88453711</v>
      </c>
      <c r="J297" s="45">
        <v>1537575</v>
      </c>
      <c r="K297" s="45">
        <v>36921404</v>
      </c>
      <c r="L297" s="45">
        <v>191250300</v>
      </c>
      <c r="M297" s="45">
        <v>8607800</v>
      </c>
      <c r="N297" s="45">
        <v>10244974</v>
      </c>
      <c r="O297" s="45">
        <v>36259804</v>
      </c>
      <c r="P297" s="45">
        <v>43562237</v>
      </c>
      <c r="Q297" s="45">
        <v>1656979251</v>
      </c>
      <c r="R297" s="45">
        <v>719058</v>
      </c>
      <c r="S297" s="45">
        <v>154567</v>
      </c>
      <c r="T297" s="45">
        <v>199798032</v>
      </c>
      <c r="U297" s="45">
        <v>181698271</v>
      </c>
      <c r="V297" s="45">
        <v>36081133</v>
      </c>
      <c r="W297" s="45">
        <v>22854169</v>
      </c>
      <c r="X297" s="45">
        <v>441305230</v>
      </c>
      <c r="Y297" s="45">
        <v>1215674021</v>
      </c>
      <c r="Z297" s="14" t="s">
        <v>65</v>
      </c>
      <c r="AA297" t="b">
        <f t="shared" si="4"/>
        <v>1</v>
      </c>
    </row>
    <row r="298" spans="1:27" ht="12.75">
      <c r="A298" t="s">
        <v>196</v>
      </c>
      <c r="B298" s="48" t="s">
        <v>197</v>
      </c>
      <c r="C298" s="45">
        <v>2079335200</v>
      </c>
      <c r="D298" s="45">
        <v>10241</v>
      </c>
      <c r="E298" s="45">
        <v>654968052</v>
      </c>
      <c r="F298" s="45">
        <v>22589946</v>
      </c>
      <c r="G298" s="45">
        <v>840</v>
      </c>
      <c r="H298" s="45">
        <v>181</v>
      </c>
      <c r="I298" s="45">
        <v>46215223</v>
      </c>
      <c r="J298" s="45">
        <v>628832</v>
      </c>
      <c r="K298" s="45">
        <v>16277308</v>
      </c>
      <c r="L298" s="45">
        <v>110911000</v>
      </c>
      <c r="M298" s="45">
        <v>4780500</v>
      </c>
      <c r="N298" s="45">
        <v>7370967</v>
      </c>
      <c r="O298" s="45">
        <v>19350761</v>
      </c>
      <c r="P298" s="45">
        <v>28033438</v>
      </c>
      <c r="Q298" s="45">
        <v>911126027</v>
      </c>
      <c r="R298" s="45">
        <v>106216</v>
      </c>
      <c r="S298" s="45">
        <v>60645</v>
      </c>
      <c r="T298" s="45">
        <v>115648489</v>
      </c>
      <c r="U298" s="45">
        <v>101120292</v>
      </c>
      <c r="V298" s="45">
        <v>20836653</v>
      </c>
      <c r="W298" s="45">
        <v>18243760</v>
      </c>
      <c r="X298" s="45">
        <v>256016055</v>
      </c>
      <c r="Y298" s="45">
        <v>655109972</v>
      </c>
      <c r="Z298" s="14" t="s">
        <v>197</v>
      </c>
      <c r="AA298" t="b">
        <f t="shared" si="4"/>
        <v>1</v>
      </c>
    </row>
    <row r="299" spans="1:27" ht="12.75">
      <c r="A299" t="s">
        <v>556</v>
      </c>
      <c r="B299" s="48" t="s">
        <v>557</v>
      </c>
      <c r="C299" s="45">
        <v>564880500</v>
      </c>
      <c r="D299" s="45">
        <v>3010</v>
      </c>
      <c r="E299" s="45">
        <v>186295697</v>
      </c>
      <c r="F299" s="45">
        <v>3023462</v>
      </c>
      <c r="G299" s="45">
        <v>168</v>
      </c>
      <c r="H299" s="45">
        <v>27</v>
      </c>
      <c r="I299" s="45">
        <v>5123955</v>
      </c>
      <c r="J299" s="45">
        <v>97957</v>
      </c>
      <c r="K299" s="45">
        <v>1803104</v>
      </c>
      <c r="L299" s="45">
        <v>27723300</v>
      </c>
      <c r="M299" s="45">
        <v>1365000</v>
      </c>
      <c r="N299" s="45">
        <v>2256648</v>
      </c>
      <c r="O299" s="45">
        <v>4827512</v>
      </c>
      <c r="P299" s="45">
        <v>10356676</v>
      </c>
      <c r="Q299" s="45">
        <v>242873311</v>
      </c>
      <c r="R299" s="45">
        <v>0</v>
      </c>
      <c r="S299" s="45">
        <v>0</v>
      </c>
      <c r="T299" s="45">
        <v>29079615</v>
      </c>
      <c r="U299" s="45">
        <v>26676600</v>
      </c>
      <c r="V299" s="45">
        <v>4428904</v>
      </c>
      <c r="W299" s="45">
        <v>4048117</v>
      </c>
      <c r="X299" s="45">
        <v>64233236</v>
      </c>
      <c r="Y299" s="45">
        <v>178640075</v>
      </c>
      <c r="Z299" s="14" t="s">
        <v>557</v>
      </c>
      <c r="AA299" t="b">
        <f t="shared" si="4"/>
        <v>1</v>
      </c>
    </row>
    <row r="300" spans="1:27" ht="12.75">
      <c r="A300" t="s">
        <v>560</v>
      </c>
      <c r="B300" s="48" t="s">
        <v>561</v>
      </c>
      <c r="C300" s="45">
        <v>704736400</v>
      </c>
      <c r="D300" s="45">
        <v>3844</v>
      </c>
      <c r="E300" s="45">
        <v>224915267</v>
      </c>
      <c r="F300" s="45">
        <v>4508061</v>
      </c>
      <c r="G300" s="45">
        <v>221</v>
      </c>
      <c r="H300" s="45">
        <v>34</v>
      </c>
      <c r="I300" s="45">
        <v>9070018</v>
      </c>
      <c r="J300" s="45">
        <v>112008</v>
      </c>
      <c r="K300" s="45">
        <v>3266706</v>
      </c>
      <c r="L300" s="45">
        <v>35525800</v>
      </c>
      <c r="M300" s="45">
        <v>1371600</v>
      </c>
      <c r="N300" s="45">
        <v>3142485</v>
      </c>
      <c r="O300" s="45">
        <v>6277560</v>
      </c>
      <c r="P300" s="45">
        <v>9368189</v>
      </c>
      <c r="Q300" s="45">
        <v>297557694</v>
      </c>
      <c r="R300" s="45">
        <v>60</v>
      </c>
      <c r="S300" s="45">
        <v>0</v>
      </c>
      <c r="T300" s="45">
        <v>36869421</v>
      </c>
      <c r="U300" s="45">
        <v>33237239</v>
      </c>
      <c r="V300" s="45">
        <v>5396111</v>
      </c>
      <c r="W300" s="45">
        <v>4029748</v>
      </c>
      <c r="X300" s="45">
        <v>79532579</v>
      </c>
      <c r="Y300" s="45">
        <v>218025115</v>
      </c>
      <c r="Z300" s="14" t="s">
        <v>561</v>
      </c>
      <c r="AA300" t="b">
        <f t="shared" si="4"/>
        <v>1</v>
      </c>
    </row>
  </sheetData>
  <sheetProtection/>
  <printOptions headings="1"/>
  <pageMargins left="0.7086614173228347" right="0.1968503937007874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Footer>&amp;L&amp;F   &amp;A&amp;RSida &amp;P(&amp;N)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scbalfp</dc:creator>
  <cp:keywords/>
  <dc:description/>
  <cp:lastModifiedBy>scbosto</cp:lastModifiedBy>
  <cp:lastPrinted>2012-01-03T08:56:28Z</cp:lastPrinted>
  <dcterms:created xsi:type="dcterms:W3CDTF">2004-02-02T13:01:05Z</dcterms:created>
  <dcterms:modified xsi:type="dcterms:W3CDTF">2012-01-03T08:56:58Z</dcterms:modified>
  <cp:category/>
  <cp:version/>
  <cp:contentType/>
  <cp:contentStatus/>
</cp:coreProperties>
</file>