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drawings/drawing4.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drawings/drawing6.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drawings/drawing7.xml" ContentType="application/vnd.openxmlformats-officedocument.drawing+xml"/>
  <Override PartName="/xl/embeddings/oleObject10.bin" ContentType="application/vnd.openxmlformats-officedocument.oleObject"/>
  <Override PartName="/xl/embeddings/oleObject11.bin" ContentType="application/vnd.openxmlformats-officedocument.oleObject"/>
  <Override PartName="/xl/drawings/drawing8.xml" ContentType="application/vnd.openxmlformats-officedocument.drawing+xml"/>
  <Override PartName="/xl/embeddings/oleObject12.bin" ContentType="application/vnd.openxmlformats-officedocument.oleObject"/>
  <Override PartName="/xl/drawings/drawing9.xml" ContentType="application/vnd.openxmlformats-officedocument.drawing+xml"/>
  <Override PartName="/xl/embeddings/oleObject13.bin" ContentType="application/vnd.openxmlformats-officedocument.oleObject"/>
  <Override PartName="/xl/embeddings/oleObject14.bin" ContentType="application/vnd.openxmlformats-officedocument.oleObject"/>
  <Override PartName="/xl/drawings/drawing10.xml" ContentType="application/vnd.openxmlformats-officedocument.drawing+xml"/>
  <Override PartName="/xl/embeddings/oleObject15.bin" ContentType="application/vnd.openxmlformats-officedocument.oleObject"/>
  <Override PartName="/xl/embeddings/oleObject16.bin" ContentType="application/vnd.openxmlformats-officedocument.oleObject"/>
  <Override PartName="/xl/drawings/drawing11.xml" ContentType="application/vnd.openxmlformats-officedocument.drawing+xml"/>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embeddings/oleObject29.bin" ContentType="application/vnd.openxmlformats-officedocument.oleObject"/>
  <Override PartName="/xl/embeddings/oleObject30.bin" ContentType="application/vnd.openxmlformats-officedocument.oleObject"/>
  <Override PartName="/xl/embeddings/oleObject31.bin" ContentType="application/vnd.openxmlformats-officedocument.oleObject"/>
  <Override PartName="/xl/embeddings/oleObject32.bin" ContentType="application/vnd.openxmlformats-officedocument.oleObject"/>
  <Override PartName="/xl/embeddings/oleObject33.bin" ContentType="application/vnd.openxmlformats-officedocument.oleObject"/>
  <Override PartName="/xl/embeddings/oleObject34.bin" ContentType="application/vnd.openxmlformats-officedocument.oleObject"/>
  <Override PartName="/xl/embeddings/oleObject35.bin" ContentType="application/vnd.openxmlformats-officedocument.oleObject"/>
  <Override PartName="/xl/embeddings/oleObject36.bin" ContentType="application/vnd.openxmlformats-officedocument.oleObject"/>
  <Override PartName="/xl/embeddings/oleObject37.bin" ContentType="application/vnd.openxmlformats-officedocument.oleObject"/>
  <Override PartName="/xl/embeddings/oleObject38.bin" ContentType="application/vnd.openxmlformats-officedocument.oleObject"/>
  <Override PartName="/xl/embeddings/oleObject39.bin" ContentType="application/vnd.openxmlformats-officedocument.oleObject"/>
  <Override PartName="/xl/embeddings/oleObject40.bin" ContentType="application/vnd.openxmlformats-officedocument.oleObject"/>
  <Override PartName="/xl/embeddings/oleObject41.bin" ContentType="application/vnd.openxmlformats-officedocument.oleObject"/>
  <Override PartName="/xl/embeddings/oleObject42.bin" ContentType="application/vnd.openxmlformats-officedocument.oleObject"/>
  <Override PartName="/xl/embeddings/oleObject43.bin" ContentType="application/vnd.openxmlformats-officedocument.oleObject"/>
  <Override PartName="/xl/embeddings/oleObject44.bin" ContentType="application/vnd.openxmlformats-officedocument.oleObject"/>
  <Override PartName="/xl/embeddings/oleObject45.bin" ContentType="application/vnd.openxmlformats-officedocument.oleObject"/>
  <Override PartName="/xl/embeddings/oleObject46.bin" ContentType="application/vnd.openxmlformats-officedocument.oleObject"/>
  <Override PartName="/xl/embeddings/oleObject47.bin" ContentType="application/vnd.openxmlformats-officedocument.oleObject"/>
  <Override PartName="/xl/embeddings/oleObject48.bin" ContentType="application/vnd.openxmlformats-officedocument.oleObject"/>
  <Override PartName="/xl/embeddings/oleObject49.bin" ContentType="application/vnd.openxmlformats-officedocument.oleObject"/>
  <Override PartName="/xl/drawings/drawing12.xml" ContentType="application/vnd.openxmlformats-officedocument.drawing+xml"/>
  <Override PartName="/xl/embeddings/oleObject50.bin" ContentType="application/vnd.openxmlformats-officedocument.oleObject"/>
  <Override PartName="/xl/embeddings/oleObject5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defaultThemeVersion="124226"/>
  <mc:AlternateContent xmlns:mc="http://schemas.openxmlformats.org/markup-compatibility/2006">
    <mc:Choice Requires="x15">
      <x15ac:absPath xmlns:x15ac="http://schemas.microsoft.com/office/spreadsheetml/2010/11/ac" url="P:\Prod\RM\UT_Fordon\Administration\BILSTAT\Årsbok\Årsbok 2022\Körsträckor\"/>
    </mc:Choice>
  </mc:AlternateContent>
  <xr:revisionPtr revIDLastSave="0" documentId="13_ncr:1_{77219119-6FE1-4525-810B-DD24B6CBE37A}" xr6:coauthVersionLast="47" xr6:coauthVersionMax="47" xr10:uidLastSave="{00000000-0000-0000-0000-000000000000}"/>
  <bookViews>
    <workbookView xWindow="31680" yWindow="1905" windowWidth="21600" windowHeight="11385" tabRatio="859" firstSheet="4" activeTab="13" xr2:uid="{00000000-000D-0000-FFFF-FFFF00000000}"/>
  </bookViews>
  <sheets>
    <sheet name="Körsträckor 2021" sheetId="64" r:id="rId1"/>
    <sheet name="Innehåll_Content" sheetId="65" r:id="rId2"/>
    <sheet name="Fakta om statistiken" sheetId="67" r:id="rId3"/>
    <sheet name="PB Tab 1" sheetId="68" r:id="rId4"/>
    <sheet name="PB Tab 2-3" sheetId="7" r:id="rId5"/>
    <sheet name="PB Tab 4-5" sheetId="57" r:id="rId6"/>
    <sheet name="LB Tab 1-2" sheetId="69" r:id="rId7"/>
    <sheet name="LB Tab 3-5" sheetId="16" r:id="rId8"/>
    <sheet name="LB Tab 6-7" sheetId="17" r:id="rId9"/>
    <sheet name="BU Tab 1" sheetId="70" r:id="rId10"/>
    <sheet name="BU Tab 2-4" sheetId="23" r:id="rId11"/>
    <sheet name="MC Tab 1" sheetId="71" r:id="rId12"/>
    <sheet name="MC Tab 2-4" sheetId="58" r:id="rId13"/>
    <sheet name="RS Tab 1" sheetId="42" r:id="rId14"/>
  </sheets>
  <definedNames>
    <definedName name="_xlnm._FilterDatabase" localSheetId="10" hidden="1">'BU Tab 2-4'!$G$51:$H$57</definedName>
    <definedName name="_Toc72296252" localSheetId="4">'PB Tab 2-3'!#REF!</definedName>
    <definedName name="_Toc72296257" localSheetId="5">'PB Tab 4-5'!#REF!</definedName>
    <definedName name="_Toc72296258" localSheetId="12">'MC Tab 2-4'!#REF!</definedName>
    <definedName name="_Toc72296259" localSheetId="10">'BU Tab 2-4'!$B$2</definedName>
    <definedName name="_Toc72296263" localSheetId="7">'LB Tab 3-5'!$B$2</definedName>
    <definedName name="_Toc72296266" localSheetId="8">'LB Tab 6-7'!#REF!</definedName>
    <definedName name="_xlnm.Print_Area" localSheetId="10">'BU Tab 2-4'!$A$1:$F$62</definedName>
    <definedName name="_xlnm.Print_Area" localSheetId="7">'LB Tab 3-5'!$A$1:$N$65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1" i="58" l="1"/>
  <c r="I60" i="58"/>
  <c r="I59" i="58"/>
  <c r="I58" i="58"/>
  <c r="I57" i="58"/>
  <c r="I47" i="58"/>
  <c r="H47" i="58"/>
  <c r="F47" i="58"/>
  <c r="E47" i="58"/>
  <c r="C47" i="58"/>
  <c r="B47" i="58"/>
  <c r="J47" i="58" s="1"/>
  <c r="J46" i="58"/>
  <c r="I46" i="58"/>
  <c r="H46" i="58"/>
  <c r="J45" i="58"/>
  <c r="I45" i="58"/>
  <c r="H45" i="58"/>
  <c r="J44" i="58"/>
  <c r="I44" i="58"/>
  <c r="H44" i="58"/>
  <c r="J43" i="58"/>
  <c r="I43" i="58"/>
  <c r="H43" i="58"/>
  <c r="J42" i="58"/>
  <c r="I42" i="58"/>
  <c r="H42" i="58"/>
  <c r="J41" i="58"/>
  <c r="I41" i="58"/>
  <c r="H41" i="58"/>
  <c r="J29" i="58"/>
  <c r="I29" i="58"/>
  <c r="F29" i="58"/>
  <c r="E29" i="58"/>
  <c r="H29" i="58" s="1"/>
  <c r="C29" i="58"/>
  <c r="B29" i="58"/>
  <c r="J28" i="58"/>
  <c r="J27" i="58"/>
  <c r="J26" i="58"/>
  <c r="J25" i="58"/>
  <c r="J24" i="58"/>
  <c r="J23" i="58"/>
  <c r="J22" i="58"/>
  <c r="J21" i="58"/>
  <c r="J20" i="58"/>
  <c r="J19" i="58"/>
  <c r="J18" i="58"/>
  <c r="J17" i="58"/>
  <c r="J16" i="58"/>
  <c r="J15" i="58"/>
  <c r="J14" i="58"/>
  <c r="J13" i="58"/>
  <c r="J12" i="58"/>
  <c r="J11" i="58"/>
  <c r="J10" i="58"/>
  <c r="D29" i="71"/>
  <c r="C27" i="23"/>
  <c r="B27" i="23"/>
  <c r="D29" i="68" l="1"/>
  <c r="D30" i="68"/>
  <c r="C38" i="7"/>
  <c r="J27" i="16"/>
  <c r="K27" i="16"/>
  <c r="H27" i="16"/>
  <c r="L27" i="16" s="1"/>
  <c r="D52" i="23"/>
  <c r="D53" i="23"/>
  <c r="D54" i="23"/>
  <c r="D55" i="23"/>
  <c r="D56" i="23"/>
  <c r="D57" i="23"/>
  <c r="D51" i="23"/>
  <c r="D29" i="70"/>
  <c r="J40" i="16" l="1"/>
  <c r="J42" i="16"/>
  <c r="J39" i="16"/>
  <c r="K40" i="16"/>
  <c r="K42" i="16"/>
  <c r="K39" i="16"/>
  <c r="H40" i="16" l="1"/>
  <c r="H42" i="16"/>
  <c r="H39" i="16"/>
  <c r="G41" i="16"/>
  <c r="D40" i="16"/>
  <c r="D42" i="16"/>
  <c r="D39" i="16"/>
  <c r="C41" i="16"/>
  <c r="F41" i="16"/>
  <c r="B41" i="16"/>
  <c r="C62" i="16"/>
  <c r="B62" i="16"/>
  <c r="E62" i="69"/>
  <c r="H10" i="16"/>
  <c r="H11" i="16"/>
  <c r="H12" i="16"/>
  <c r="H13" i="16"/>
  <c r="L13" i="16" s="1"/>
  <c r="H14" i="16"/>
  <c r="H15" i="16"/>
  <c r="H16" i="16"/>
  <c r="H17" i="16"/>
  <c r="H18" i="16"/>
  <c r="H19" i="16"/>
  <c r="H20" i="16"/>
  <c r="H21" i="16"/>
  <c r="H22" i="16"/>
  <c r="H23" i="16"/>
  <c r="H24" i="16"/>
  <c r="H25" i="16"/>
  <c r="H26" i="16"/>
  <c r="H9" i="16"/>
  <c r="C28" i="16"/>
  <c r="D28" i="16"/>
  <c r="F28" i="16"/>
  <c r="G28" i="16"/>
  <c r="B28" i="16"/>
  <c r="H41" i="16" l="1"/>
  <c r="L40" i="16"/>
  <c r="L39" i="16"/>
  <c r="J41" i="16"/>
  <c r="L42" i="16"/>
  <c r="D41" i="16"/>
  <c r="K28" i="16"/>
  <c r="H28" i="16"/>
  <c r="L28" i="16" s="1"/>
  <c r="K41" i="16"/>
  <c r="J28" i="16"/>
  <c r="J10" i="57"/>
  <c r="J11" i="57"/>
  <c r="J12" i="57"/>
  <c r="J13" i="57"/>
  <c r="J14" i="57"/>
  <c r="J15" i="57"/>
  <c r="J16" i="57"/>
  <c r="J17" i="57"/>
  <c r="J18" i="57"/>
  <c r="J19" i="57"/>
  <c r="J20" i="57"/>
  <c r="J21" i="57"/>
  <c r="J22" i="57"/>
  <c r="J23" i="57"/>
  <c r="J24" i="57"/>
  <c r="J25" i="57"/>
  <c r="J26" i="57"/>
  <c r="J27" i="57"/>
  <c r="J28" i="57"/>
  <c r="J9" i="57"/>
  <c r="I10" i="57"/>
  <c r="I11" i="57"/>
  <c r="I12" i="57"/>
  <c r="I13" i="57"/>
  <c r="I14" i="57"/>
  <c r="I15" i="57"/>
  <c r="I16" i="57"/>
  <c r="I17" i="57"/>
  <c r="I18" i="57"/>
  <c r="I19" i="57"/>
  <c r="I20" i="57"/>
  <c r="I21" i="57"/>
  <c r="I22" i="57"/>
  <c r="I23" i="57"/>
  <c r="I24" i="57"/>
  <c r="I25" i="57"/>
  <c r="I26" i="57"/>
  <c r="I27" i="57"/>
  <c r="I9" i="57"/>
  <c r="H10" i="57"/>
  <c r="H11" i="57"/>
  <c r="H12" i="57"/>
  <c r="H13" i="57"/>
  <c r="H14" i="57"/>
  <c r="H15" i="57"/>
  <c r="H16" i="57"/>
  <c r="H17" i="57"/>
  <c r="H18" i="57"/>
  <c r="H19" i="57"/>
  <c r="H20" i="57"/>
  <c r="H21" i="57"/>
  <c r="H22" i="57"/>
  <c r="H23" i="57"/>
  <c r="H24" i="57"/>
  <c r="H25" i="57"/>
  <c r="H26" i="57"/>
  <c r="H27" i="57"/>
  <c r="H28" i="57"/>
  <c r="H9" i="57"/>
  <c r="F29" i="57"/>
  <c r="E29" i="57"/>
  <c r="C29" i="57"/>
  <c r="I29" i="57" s="1"/>
  <c r="B29" i="57"/>
  <c r="J41" i="57"/>
  <c r="J42" i="57"/>
  <c r="J43" i="57"/>
  <c r="J44" i="57"/>
  <c r="J45" i="57"/>
  <c r="J46" i="57"/>
  <c r="J47" i="57"/>
  <c r="J40" i="57"/>
  <c r="I41" i="57"/>
  <c r="I42" i="57"/>
  <c r="I43" i="57"/>
  <c r="I44" i="57"/>
  <c r="I45" i="57"/>
  <c r="I46" i="57"/>
  <c r="I47" i="57"/>
  <c r="I40" i="57"/>
  <c r="H41" i="57"/>
  <c r="H42" i="57"/>
  <c r="H43" i="57"/>
  <c r="H44" i="57"/>
  <c r="H45" i="57"/>
  <c r="H46" i="57"/>
  <c r="H47" i="57"/>
  <c r="H40" i="57"/>
  <c r="F48" i="57"/>
  <c r="E48" i="57"/>
  <c r="C48" i="57"/>
  <c r="B48" i="57"/>
  <c r="I34" i="7"/>
  <c r="I35" i="7"/>
  <c r="I36" i="7"/>
  <c r="I37" i="7"/>
  <c r="I39" i="7"/>
  <c r="I40" i="7"/>
  <c r="I41" i="7"/>
  <c r="I33" i="7"/>
  <c r="F38" i="7"/>
  <c r="I38" i="7" s="1"/>
  <c r="J10" i="7"/>
  <c r="J11" i="7"/>
  <c r="J12" i="7"/>
  <c r="J13" i="7"/>
  <c r="J14" i="7"/>
  <c r="J15" i="7"/>
  <c r="J16" i="7"/>
  <c r="J17" i="7"/>
  <c r="J18" i="7"/>
  <c r="J19" i="7"/>
  <c r="J20" i="7"/>
  <c r="J21" i="7"/>
  <c r="J22" i="7"/>
  <c r="J9" i="7"/>
  <c r="I10" i="7"/>
  <c r="I11" i="7"/>
  <c r="I12" i="7"/>
  <c r="I13" i="7"/>
  <c r="I14" i="7"/>
  <c r="I15" i="7"/>
  <c r="I16" i="7"/>
  <c r="I17" i="7"/>
  <c r="I18" i="7"/>
  <c r="I19" i="7"/>
  <c r="I20" i="7"/>
  <c r="I21" i="7"/>
  <c r="I22" i="7"/>
  <c r="I9" i="7"/>
  <c r="H10" i="7"/>
  <c r="H11" i="7"/>
  <c r="H12" i="7"/>
  <c r="H13" i="7"/>
  <c r="H14" i="7"/>
  <c r="H15" i="7"/>
  <c r="H16" i="7"/>
  <c r="H17" i="7"/>
  <c r="H18" i="7"/>
  <c r="H19" i="7"/>
  <c r="H20" i="7"/>
  <c r="H21" i="7"/>
  <c r="H22" i="7"/>
  <c r="H9" i="7"/>
  <c r="C23" i="7"/>
  <c r="E23" i="7"/>
  <c r="F23" i="7"/>
  <c r="B23" i="7"/>
  <c r="H48" i="57" l="1"/>
  <c r="H29" i="57"/>
  <c r="H23" i="7"/>
  <c r="L41" i="16"/>
  <c r="J29" i="57"/>
  <c r="I48" i="57"/>
  <c r="I23" i="7"/>
  <c r="J48" i="57"/>
  <c r="J23" i="7"/>
  <c r="G43" i="16"/>
  <c r="F43" i="16"/>
  <c r="C43" i="16"/>
  <c r="B43" i="16"/>
  <c r="D54" i="16"/>
  <c r="D55" i="16"/>
  <c r="D56" i="16"/>
  <c r="D57" i="16"/>
  <c r="D58" i="16"/>
  <c r="D59" i="16"/>
  <c r="D60" i="16"/>
  <c r="D61" i="16"/>
  <c r="D62" i="16"/>
  <c r="D53" i="16"/>
  <c r="D33" i="17"/>
  <c r="D34" i="17"/>
  <c r="D35" i="17"/>
  <c r="D36" i="17"/>
  <c r="D37" i="17"/>
  <c r="D38" i="17"/>
  <c r="D39" i="17"/>
  <c r="D40" i="17"/>
  <c r="D41" i="17"/>
  <c r="D42" i="17"/>
  <c r="D43" i="17"/>
  <c r="D44" i="17"/>
  <c r="D45" i="17"/>
  <c r="D46" i="17"/>
  <c r="D47" i="17"/>
  <c r="D48" i="17"/>
  <c r="D49" i="17"/>
  <c r="D50" i="17"/>
  <c r="D51" i="17"/>
  <c r="D52" i="17"/>
  <c r="D53" i="17"/>
  <c r="D54" i="17"/>
  <c r="D32" i="17"/>
  <c r="C55" i="17"/>
  <c r="B55" i="17"/>
  <c r="D8" i="17"/>
  <c r="D9" i="17"/>
  <c r="D10" i="17"/>
  <c r="D11" i="17"/>
  <c r="D12" i="17"/>
  <c r="D13" i="17"/>
  <c r="D14" i="17"/>
  <c r="D15" i="17"/>
  <c r="D16" i="17"/>
  <c r="D17" i="17"/>
  <c r="D18" i="17"/>
  <c r="D19" i="17"/>
  <c r="D20" i="17"/>
  <c r="D21" i="17"/>
  <c r="D22" i="17"/>
  <c r="D7" i="17"/>
  <c r="C23" i="17"/>
  <c r="B23" i="17"/>
  <c r="L10" i="16"/>
  <c r="L11" i="16"/>
  <c r="L12" i="16"/>
  <c r="L14" i="16"/>
  <c r="L15" i="16"/>
  <c r="L16" i="16"/>
  <c r="L17" i="16"/>
  <c r="L18" i="16"/>
  <c r="L19" i="16"/>
  <c r="L20" i="16"/>
  <c r="L21" i="16"/>
  <c r="L22" i="16"/>
  <c r="L23" i="16"/>
  <c r="L24" i="16"/>
  <c r="L25" i="16"/>
  <c r="L26" i="16"/>
  <c r="L9" i="16"/>
  <c r="K10" i="16"/>
  <c r="K11" i="16"/>
  <c r="K12" i="16"/>
  <c r="K13" i="16"/>
  <c r="K14" i="16"/>
  <c r="K15" i="16"/>
  <c r="K16" i="16"/>
  <c r="K17" i="16"/>
  <c r="K18" i="16"/>
  <c r="K19" i="16"/>
  <c r="K20" i="16"/>
  <c r="K21" i="16"/>
  <c r="K22" i="16"/>
  <c r="K23" i="16"/>
  <c r="K24" i="16"/>
  <c r="K25" i="16"/>
  <c r="K26" i="16"/>
  <c r="K9" i="16"/>
  <c r="J10" i="16"/>
  <c r="J11" i="16"/>
  <c r="J12" i="16"/>
  <c r="J13" i="16"/>
  <c r="J14" i="16"/>
  <c r="J15" i="16"/>
  <c r="J16" i="16"/>
  <c r="J17" i="16"/>
  <c r="J18" i="16"/>
  <c r="J19" i="16"/>
  <c r="J20" i="16"/>
  <c r="J21" i="16"/>
  <c r="J22" i="16"/>
  <c r="J23" i="16"/>
  <c r="J24" i="16"/>
  <c r="J25" i="16"/>
  <c r="J26" i="16"/>
  <c r="J9" i="16"/>
  <c r="K43" i="16" l="1"/>
  <c r="D55" i="17"/>
  <c r="J43" i="16"/>
  <c r="D23" i="17"/>
  <c r="H43" i="16"/>
  <c r="D43" i="16"/>
  <c r="C58" i="23"/>
  <c r="B58" i="23"/>
  <c r="D58" i="23" s="1"/>
  <c r="L43" i="16" l="1"/>
  <c r="D27" i="23"/>
  <c r="D28" i="70"/>
  <c r="D37" i="23"/>
  <c r="D38" i="23"/>
  <c r="D39" i="23"/>
  <c r="D40" i="23"/>
  <c r="D41" i="23"/>
  <c r="D36" i="23"/>
  <c r="C42" i="23"/>
  <c r="B42" i="23"/>
  <c r="D42" i="23" l="1"/>
  <c r="P52" i="23" l="1"/>
  <c r="D28" i="68" l="1"/>
  <c r="D27" i="68"/>
  <c r="D26" i="68"/>
  <c r="D25" i="68"/>
  <c r="D24" i="68"/>
  <c r="D23" i="68"/>
  <c r="D22" i="68"/>
  <c r="D21" i="68"/>
  <c r="D20" i="68"/>
  <c r="D19" i="68"/>
  <c r="D18" i="68"/>
  <c r="D17" i="68"/>
  <c r="D16" i="68"/>
  <c r="D15" i="68"/>
  <c r="D14" i="68"/>
  <c r="D13" i="68"/>
  <c r="D12" i="68"/>
  <c r="D11" i="68"/>
  <c r="D10" i="68"/>
  <c r="D9" i="68"/>
  <c r="D8" i="68"/>
</calcChain>
</file>

<file path=xl/sharedStrings.xml><?xml version="1.0" encoding="utf-8"?>
<sst xmlns="http://schemas.openxmlformats.org/spreadsheetml/2006/main" count="528" uniqueCount="323">
  <si>
    <t>År</t>
  </si>
  <si>
    <t>Totalt</t>
  </si>
  <si>
    <t>år</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</si>
  <si>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</si>
  <si>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</si>
  <si>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</si>
  <si>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</si>
  <si>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</si>
  <si>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</si>
  <si>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</si>
  <si>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</si>
  <si>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</si>
  <si>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</si>
  <si>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</si>
  <si>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</si>
  <si>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</si>
  <si>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</si>
  <si>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</si>
  <si>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 xml:space="preserve">     därav personliga företag</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</si>
  <si>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</si>
  <si>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</si>
  <si>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</si>
  <si>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</si>
  <si>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</si>
  <si>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</si>
  <si>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</si>
  <si>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</si>
  <si>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</si>
  <si>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</si>
  <si>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</si>
  <si>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</si>
  <si>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</si>
  <si>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</si>
  <si>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</si>
  <si>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</si>
  <si>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</si>
  <si>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</si>
  <si>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</si>
  <si>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</si>
  <si>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</si>
  <si>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</si>
  <si>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</si>
  <si>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</si>
  <si>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</si>
  <si>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</si>
  <si>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</si>
  <si>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</si>
  <si>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</si>
  <si>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</si>
  <si>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</si>
  <si>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</si>
  <si>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</si>
  <si>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</si>
  <si>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</si>
  <si>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</si>
  <si>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</si>
  <si>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</si>
  <si>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</si>
  <si>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</si>
  <si>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</si>
  <si>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</si>
  <si>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</si>
  <si>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</si>
  <si>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</si>
  <si>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</si>
  <si>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</si>
  <si>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</si>
  <si>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</si>
  <si>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 xml:space="preserve">1) Lastbilar som varit i trafik någon gång under året. </t>
  </si>
  <si>
    <t>Totalt antal körda mil</t>
  </si>
  <si>
    <t>Antal lastbilar</t>
  </si>
  <si>
    <t>Maximilastvikt i kg</t>
  </si>
  <si>
    <t xml:space="preserve">            –        500</t>
  </si>
  <si>
    <t>Kaross</t>
  </si>
  <si>
    <t xml:space="preserve">    därav med kyl / frys</t>
  </si>
  <si>
    <t xml:space="preserve">    därav brandfarlig vätska</t>
  </si>
  <si>
    <t>Utbytbara karosserier och containers</t>
  </si>
  <si>
    <t>Antal bussar</t>
  </si>
  <si>
    <t xml:space="preserve">tillverkningsår </t>
  </si>
  <si>
    <t>Tabell MC1</t>
  </si>
  <si>
    <t>Tabell MC2</t>
  </si>
  <si>
    <t>Cylindervolym</t>
  </si>
  <si>
    <t>Tabell MC3</t>
  </si>
  <si>
    <t>tillverknings-</t>
  </si>
  <si>
    <t xml:space="preserve">    126   -    600</t>
  </si>
  <si>
    <t xml:space="preserve">    601   - 1 000</t>
  </si>
  <si>
    <t>personer</t>
  </si>
  <si>
    <t>Tabell RS1</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</si>
  <si>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</si>
  <si>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</si>
  <si>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</si>
  <si>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</si>
  <si>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</si>
  <si>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</si>
  <si>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</si>
  <si>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</si>
  <si>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</si>
  <si>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</si>
  <si>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</si>
  <si>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</si>
  <si>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</si>
  <si>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</si>
  <si>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</si>
  <si>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</si>
  <si>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</si>
  <si>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</si>
  <si>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</si>
  <si>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</si>
  <si>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</si>
  <si>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</si>
  <si>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</si>
  <si>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</si>
  <si>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</si>
  <si>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</si>
  <si>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</si>
  <si>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 xml:space="preserve">Juridiska </t>
  </si>
  <si>
    <t xml:space="preserve">   därav leasade bilar</t>
  </si>
  <si>
    <t xml:space="preserve"> Totalt antal </t>
  </si>
  <si>
    <t>körda mil</t>
  </si>
  <si>
    <t xml:space="preserve">Medelkörsträcka </t>
  </si>
  <si>
    <t xml:space="preserve">1 001   - </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</si>
  <si>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</si>
  <si>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</si>
  <si>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</si>
  <si>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</si>
  <si>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</si>
  <si>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</si>
  <si>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</si>
  <si>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</si>
  <si>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</si>
  <si>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</si>
  <si>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</si>
  <si>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</si>
  <si>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</si>
  <si>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</si>
  <si>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Antal bussar</t>
  </si>
  <si>
    <t xml:space="preserve"> Medelkörsträcka i mil</t>
  </si>
  <si>
    <t>Kontaktperson:</t>
  </si>
  <si>
    <t>Lastbilar</t>
  </si>
  <si>
    <t>Regional statistik</t>
  </si>
  <si>
    <t>1) Personbilar som varit i trafik någon gång under året.</t>
  </si>
  <si>
    <t>Innehåll/Content</t>
  </si>
  <si>
    <t>SCB (producent)</t>
  </si>
  <si>
    <t>Dragfordon</t>
  </si>
  <si>
    <t>Tabell PB2</t>
  </si>
  <si>
    <t>Tabell PB3</t>
  </si>
  <si>
    <t>Tabell PB4</t>
  </si>
  <si>
    <t>Tabell PB5</t>
  </si>
  <si>
    <t>Tabell LB1</t>
  </si>
  <si>
    <t>Tabell LB2</t>
  </si>
  <si>
    <t>Tabell LB3</t>
  </si>
  <si>
    <t>Tabell LB4</t>
  </si>
  <si>
    <t>Tabell LB5</t>
  </si>
  <si>
    <t>Tabell BU1</t>
  </si>
  <si>
    <t>Tabell BU2</t>
  </si>
  <si>
    <t>Tabell BU3</t>
  </si>
  <si>
    <t xml:space="preserve">Tabell PB1 </t>
  </si>
  <si>
    <t xml:space="preserve">Tabell PB2 </t>
  </si>
  <si>
    <t xml:space="preserve">Tabell PB3 </t>
  </si>
  <si>
    <t xml:space="preserve">Tabell PB4 </t>
  </si>
  <si>
    <t xml:space="preserve">Tabell PB5 </t>
  </si>
  <si>
    <t xml:space="preserve">Tabell LB3 </t>
  </si>
  <si>
    <t xml:space="preserve">Tabell LB4 </t>
  </si>
  <si>
    <t>Tabell BU4</t>
  </si>
  <si>
    <t>Tabell MC4</t>
  </si>
  <si>
    <t xml:space="preserve">             -    125</t>
  </si>
  <si>
    <r>
      <t>Bussklass</t>
    </r>
    <r>
      <rPr>
        <vertAlign val="superscript"/>
        <sz val="8"/>
        <rFont val="Arial"/>
        <family val="2"/>
      </rPr>
      <t>1)</t>
    </r>
  </si>
  <si>
    <t>A</t>
  </si>
  <si>
    <t>B</t>
  </si>
  <si>
    <t>I</t>
  </si>
  <si>
    <t>II</t>
  </si>
  <si>
    <t>III</t>
  </si>
  <si>
    <t>1) Bussar som varit i trafik någon gång under året,</t>
  </si>
  <si>
    <r>
      <t xml:space="preserve">Enskild näringsidkare </t>
    </r>
    <r>
      <rPr>
        <sz val="11"/>
        <color rgb="FF000000"/>
        <rFont val="Calibri"/>
        <family val="2"/>
      </rPr>
      <t>(berör tabell PB2)</t>
    </r>
  </si>
  <si>
    <r>
      <t>Karosseri</t>
    </r>
    <r>
      <rPr>
        <sz val="11"/>
        <color rgb="FF000000"/>
        <rFont val="Calibri"/>
        <family val="2"/>
      </rPr>
      <t xml:space="preserve"> (berör tabell LB4) </t>
    </r>
  </si>
  <si>
    <r>
      <t xml:space="preserve">Bussklass </t>
    </r>
    <r>
      <rPr>
        <sz val="11"/>
        <color rgb="FF000000"/>
        <rFont val="Calibri"/>
        <family val="2"/>
      </rPr>
      <t>(berör tabell BU2)</t>
    </r>
  </si>
  <si>
    <t>För fordon som är inrättade för befordran av fler än 22 passagerare utöver föraren finns följande fordonsklasser:</t>
  </si>
  <si>
    <t>Klass I – Fordon som tillverkats med utrymmen för ståplatspassagerare för att medge frekventa förflyttningar av passagerare.</t>
  </si>
  <si>
    <t xml:space="preserve">Klass II – Fordon som huvudsakligen tillverkats för befordran av sittplatspassagerare och som är utformade för att medge befordran av ståplatspassagerare i mittgången och/eller i ett utrymme som inte är större än att det utrymme som upptas för två dubbelsäten. </t>
  </si>
  <si>
    <t xml:space="preserve">Klass III – Fordon som uteslutande tillverkats för befordran av sittplatspassagerare. </t>
  </si>
  <si>
    <t>För fordon som är inrättande för befordran av högst 22 passagerare utöver föraren finns följande fordonsklasser:</t>
  </si>
  <si>
    <t>Klass A – Fordon utformade för befordran av ståplatspassagerare. Ett fordon i denna klass är utrustat med säten och ska ha utrymme för ståplatspassagerare</t>
  </si>
  <si>
    <t xml:space="preserve">Klass B – Fordon som inte är utformade för befordran av ståplatspassagerare. Ett fordon i denna klass saknar utrymme för ståplatspassagerare. </t>
  </si>
  <si>
    <t>1) Motorcyklar som varit i trafik någon gång under året.</t>
  </si>
  <si>
    <t>Medelkörsträcka 
i mil</t>
  </si>
  <si>
    <t xml:space="preserve"> Totalt antal 
körda mil</t>
  </si>
  <si>
    <t>Magnus Nyström</t>
  </si>
  <si>
    <t>tel: 010-479 63 73, e-post: Magnus.nystrom@scb.se</t>
  </si>
  <si>
    <t xml:space="preserve">En enskild näringsidkare är en person som själv driver och ansvarar för ett företag. Enligt bolagsverket är en enskild näringsidkare inte en juridisk person. </t>
  </si>
  <si>
    <t xml:space="preserve">I fordonsregistret redovisas dock alla bolagsformer under juridisk person. </t>
  </si>
  <si>
    <t xml:space="preserve">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t>
  </si>
  <si>
    <t xml:space="preserve">År 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skall det nya systemet användas, men förordningen får användas från 2011-08-04. </t>
  </si>
  <si>
    <t xml:space="preserve">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t>
  </si>
  <si>
    <t>Etanol</t>
  </si>
  <si>
    <t>Gas</t>
  </si>
  <si>
    <t>Laddhybrid</t>
  </si>
  <si>
    <t xml:space="preserve">            –   1 600</t>
  </si>
  <si>
    <t>Grupperingen som används är</t>
  </si>
  <si>
    <r>
      <t>Bensin</t>
    </r>
    <r>
      <rPr>
        <sz val="11"/>
        <color rgb="FF000000"/>
        <rFont val="Calibri"/>
        <family val="2"/>
      </rPr>
      <t xml:space="preserve"> - fordon som endast har bensin som drivmedel </t>
    </r>
  </si>
  <si>
    <r>
      <t>Diesel</t>
    </r>
    <r>
      <rPr>
        <sz val="11"/>
        <color rgb="FF000000"/>
        <rFont val="Calibri"/>
        <family val="2"/>
      </rPr>
      <t xml:space="preserve"> - fordon som har diesel, biodiesel eller dessa i kombination med varandra som drivmedel.</t>
    </r>
  </si>
  <si>
    <r>
      <t>El</t>
    </r>
    <r>
      <rPr>
        <sz val="11"/>
        <color rgb="FF000000"/>
        <rFont val="Calibri"/>
        <family val="2"/>
      </rPr>
      <t xml:space="preserve"> - fordon som endast har el som drivmedel </t>
    </r>
  </si>
  <si>
    <r>
      <t>Elhybrid</t>
    </r>
    <r>
      <rPr>
        <sz val="11"/>
        <color rgb="FF000000"/>
        <rFont val="Calibri"/>
        <family val="2"/>
      </rPr>
      <t xml:space="preserve"> -  fordon som har el i kombination med annat bränsle, tex bensin eller diesel, som drivmedel. Elhybrid kan även urskiljas med hjälp av utsläppsklass och/eller elfordon med märkningen el/elhybrid</t>
    </r>
  </si>
  <si>
    <r>
      <t>Laddhybrid</t>
    </r>
    <r>
      <rPr>
        <sz val="11"/>
        <color rgb="FF000000"/>
        <rFont val="Calibri"/>
        <family val="2"/>
      </rPr>
      <t xml:space="preserve"> - fordon som är laddningsbara via eluttag och som har el i kombination med annat bränsle, tex bensin eller diesel, som drivmedel. Laddhybrid kan urskiljas med hjälp av utsläppsklass och/eller elfordon med märkningen laddhybrid</t>
    </r>
  </si>
  <si>
    <r>
      <t>Etanol -</t>
    </r>
    <r>
      <rPr>
        <sz val="11"/>
        <color rgb="FF000000"/>
        <rFont val="Calibri"/>
        <family val="2"/>
      </rPr>
      <t xml:space="preserve">  fordon som har etanol, E85 eller ED95 som första eller andra drivmedel </t>
    </r>
  </si>
  <si>
    <r>
      <t>Gas</t>
    </r>
    <r>
      <rPr>
        <sz val="11"/>
        <color rgb="FF000000"/>
        <rFont val="Calibri"/>
        <family val="2"/>
      </rPr>
      <t xml:space="preserve"> - de fordon som har naturgas, biogas eller metangas som första eller andra drivmedel </t>
    </r>
  </si>
  <si>
    <r>
      <t>Elhybrider</t>
    </r>
    <r>
      <rPr>
        <sz val="11"/>
        <color rgb="FF000000"/>
        <rFont val="Calibri"/>
        <family val="2"/>
      </rPr>
      <t xml:space="preserve">     </t>
    </r>
  </si>
  <si>
    <t>Elhybrider är inte externt laddbara till skillnad från laddhybrider utan laddas under körning genom att återvinna rörelseenergi. Elhybrider Inkluderar även mildhybrider.</t>
  </si>
  <si>
    <r>
      <t xml:space="preserve">"Vanliga" </t>
    </r>
    <r>
      <rPr>
        <sz val="11"/>
        <color rgb="FF000000"/>
        <rFont val="Calibri"/>
        <family val="2"/>
      </rPr>
      <t>elhybrider drivs av en förbrännings- och en elmotor. Elmotorns batteri laddas under körning. Motorerna samverkar eller driver bilen var för sig.</t>
    </r>
  </si>
  <si>
    <t>Antal fordon</t>
  </si>
  <si>
    <t>Statistiken om körsträckor avser kalenderåret och alla fordon som har varit i trafik någon gång under året. Antalet fordon som varit i trafik någon gång under året är högre än den uppgift som redovisas i publikationen Fordon. I publikationen Fordon anges antalet fordon i trafik vid en specifik tidpunkt (årsskiftet).</t>
  </si>
  <si>
    <r>
      <t>Mildhybrider</t>
    </r>
    <r>
      <rPr>
        <i/>
        <sz val="11"/>
        <color theme="1" tint="4.9989318521683403E-2"/>
        <rFont val="Calibri"/>
        <family val="2"/>
      </rPr>
      <t xml:space="preserve"> </t>
    </r>
    <r>
      <rPr>
        <sz val="11"/>
        <color theme="1" tint="4.9989318521683403E-2"/>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</si>
  <si>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t>Elhybrid/Laddhybrid</t>
    </r>
    <r>
      <rPr>
        <vertAlign val="superscript"/>
        <sz val="8"/>
        <color theme="1" tint="4.9989318521683403E-2"/>
        <rFont val="Arial"/>
        <family val="2"/>
      </rPr>
      <t>2)</t>
    </r>
  </si>
  <si>
    <t>1) Bussklasser enligt direktiv 2001/85/EG bilaga I</t>
  </si>
  <si>
    <t>Registrerat drivmedel, inte tvingande att ange fler drivmedel även om fordonet kan drivas med till exempel både bensin och gas. Anger inte vilket drivmedel som faktiskt används.</t>
  </si>
  <si>
    <t>Mer detaljerad information om modellen återfinns i PM2011:4.</t>
  </si>
  <si>
    <t>Statistiken redovisar körsträckor baserade på mätarställningsuppgifter för svenskregistrerade fordon oavsett var de kört</t>
  </si>
  <si>
    <t>Tidsseribrott</t>
  </si>
  <si>
    <t>Total körsträcka</t>
  </si>
  <si>
    <t>Genomsnittlig körsträcka</t>
  </si>
  <si>
    <t>Genomsnittlig</t>
  </si>
  <si>
    <t>daglig körsträcka</t>
  </si>
  <si>
    <t>daglig</t>
  </si>
  <si>
    <t>körsträcka</t>
  </si>
  <si>
    <t xml:space="preserve">Tabell BU1 </t>
  </si>
  <si>
    <t>Ägare/Typ av trafik</t>
  </si>
  <si>
    <t xml:space="preserve">     därav i yrkesmässig trafik</t>
  </si>
  <si>
    <t xml:space="preserve">               i firmabilstrafik</t>
  </si>
  <si>
    <t xml:space="preserve">Tabell MC1 </t>
  </si>
  <si>
    <t>Genomsnittlig körsträcka (mil)</t>
  </si>
  <si>
    <t>Total körsträcka (mil)</t>
  </si>
  <si>
    <t xml:space="preserve">Vehicle kilometers (10 kilometers), number of vehicles in traffic during the year </t>
  </si>
  <si>
    <t>and average kilometers driven in 10 kilometers</t>
  </si>
  <si>
    <r>
      <t>Total körsträcka, antal personbilar</t>
    </r>
    <r>
      <rPr>
        <b/>
        <vertAlign val="superscript"/>
        <sz val="9"/>
        <rFont val="Arial"/>
        <family val="2"/>
      </rPr>
      <t xml:space="preserve">1) </t>
    </r>
    <r>
      <rPr>
        <b/>
        <sz val="9"/>
        <rFont val="Arial"/>
        <family val="2"/>
      </rPr>
      <t>och genomsnittlig körsträcka</t>
    </r>
  </si>
  <si>
    <r>
      <t>Total körsträcka, antal lätta lastbilar</t>
    </r>
    <r>
      <rPr>
        <b/>
        <vertAlign val="superscript"/>
        <sz val="9"/>
        <rFont val="Arial"/>
        <family val="2"/>
      </rPr>
      <t xml:space="preserve">1) </t>
    </r>
    <r>
      <rPr>
        <b/>
        <sz val="9"/>
        <rFont val="Arial"/>
        <family val="2"/>
      </rPr>
      <t>och genomsnittlig körsträcka</t>
    </r>
  </si>
  <si>
    <t xml:space="preserve">Tabell LB1 - Lätta lastbilar </t>
  </si>
  <si>
    <t>Tabell LB2 - Tunga lastbilar</t>
  </si>
  <si>
    <r>
      <t>Total körsträcka, antal tunga lastbilar</t>
    </r>
    <r>
      <rPr>
        <b/>
        <vertAlign val="superscript"/>
        <sz val="9"/>
        <rFont val="Arial"/>
        <family val="2"/>
      </rPr>
      <t xml:space="preserve">1) </t>
    </r>
    <r>
      <rPr>
        <b/>
        <sz val="9"/>
        <rFont val="Arial"/>
        <family val="2"/>
      </rPr>
      <t>och genomsnittlig körsträcka</t>
    </r>
  </si>
  <si>
    <t>Antal lätta lastbilar</t>
  </si>
  <si>
    <t>1) Lätta lastbilar som varit i trafik någon gång under året.</t>
  </si>
  <si>
    <t>Antal tunga lastbilar</t>
  </si>
  <si>
    <t>1) Tunga lastbilar som varit i trafik någon gång under året.</t>
  </si>
  <si>
    <t>Tabell LB6</t>
  </si>
  <si>
    <t>1) Bussar som varit i trafik någon gång under året.</t>
  </si>
  <si>
    <t>Totalt antal     körda mil</t>
  </si>
  <si>
    <t>Elfordon</t>
  </si>
  <si>
    <t>Total körsträcka, antal personbilar och genomsnittlig körsträcka</t>
  </si>
  <si>
    <t>Tabell LB7</t>
  </si>
  <si>
    <t>Total körsträcka, antal lätta lastbilar och genomsnittlig körsträcka</t>
  </si>
  <si>
    <t>Total körsträcka, antal tunga lastbilar och genomsnittlig körsträcka</t>
  </si>
  <si>
    <t>Total körsträcka, antal bussar och genomsnittlig körsträcka</t>
  </si>
  <si>
    <t>Total körsträcka, antal fordon och genomsnittlig körsträcka</t>
  </si>
  <si>
    <t>Ägd av fysisk person</t>
  </si>
  <si>
    <t>Ägd av juridisk person</t>
  </si>
  <si>
    <t>Mindre tidseriebrott mellan 2017 och 2018, metodförändring på grund av ändrade besikningsregler för personbilar och lastbilar.  Den total körsträcka för respektive personbil och lastbil under 201 ökade med mindre än 0,5 procent, vid jämförelse av den gamla och nya metoden.</t>
  </si>
  <si>
    <t>1) Lastbilar som varit i trafik någon gång under året,</t>
  </si>
  <si>
    <t>Statistik 2021:</t>
  </si>
  <si>
    <r>
      <t>Total körsträcka, antal bussar</t>
    </r>
    <r>
      <rPr>
        <b/>
        <vertAlign val="superscript"/>
        <sz val="9"/>
        <rFont val="Arial"/>
        <family val="2"/>
      </rPr>
      <t xml:space="preserve">1) </t>
    </r>
    <r>
      <rPr>
        <b/>
        <sz val="9"/>
        <rFont val="Arial"/>
        <family val="2"/>
      </rPr>
      <t>och genomsnittlig körsträcka</t>
    </r>
  </si>
  <si>
    <t xml:space="preserve"> </t>
  </si>
  <si>
    <t>2) På grund av hur dessa registrerats i Vägtrafikregistret kan man inte skilja elhybrider från laddhybrider,</t>
  </si>
  <si>
    <t xml:space="preserve">2) Exklusive mildhybrider, se "Mer om statistiken" </t>
  </si>
  <si>
    <r>
      <t>Elhybrid</t>
    </r>
    <r>
      <rPr>
        <vertAlign val="superscript"/>
        <sz val="8"/>
        <rFont val="Arial"/>
        <family val="2"/>
      </rPr>
      <t>2</t>
    </r>
    <r>
      <rPr>
        <vertAlign val="superscript"/>
        <sz val="8"/>
        <color theme="1"/>
        <rFont val="Arial"/>
        <family val="2"/>
      </rPr>
      <t>)</t>
    </r>
  </si>
  <si>
    <t xml:space="preserve">   därav  taxi</t>
  </si>
  <si>
    <t xml:space="preserve">   därav  husbil</t>
  </si>
  <si>
    <t>-2003</t>
  </si>
  <si>
    <r>
      <t>Körsträckor och antal bussar</t>
    </r>
    <r>
      <rPr>
        <b/>
        <vertAlign val="superscript"/>
        <sz val="9"/>
        <rFont val="Arial"/>
        <family val="2"/>
      </rPr>
      <t>1)</t>
    </r>
    <r>
      <rPr>
        <b/>
        <sz val="9"/>
        <rFont val="Arial"/>
        <family val="2"/>
      </rPr>
      <t xml:space="preserve"> efter årsmodell/tillverkningsår år 2021</t>
    </r>
  </si>
  <si>
    <t>10 kilometres driven and number of buses by year of model/construction year 2021</t>
  </si>
  <si>
    <r>
      <t>Körsträckor och antal bussar</t>
    </r>
    <r>
      <rPr>
        <b/>
        <vertAlign val="superscript"/>
        <sz val="9"/>
        <rFont val="Arial"/>
        <family val="2"/>
      </rPr>
      <t>1)</t>
    </r>
    <r>
      <rPr>
        <b/>
        <sz val="9"/>
        <rFont val="Arial"/>
        <family val="2"/>
      </rPr>
      <t xml:space="preserve"> efter bussklass år 2021</t>
    </r>
  </si>
  <si>
    <t>Buses in use according to busclass year 2021</t>
  </si>
  <si>
    <r>
      <t>Körsträckor och antal bussar</t>
    </r>
    <r>
      <rPr>
        <b/>
        <vertAlign val="superscript"/>
        <sz val="9"/>
        <rFont val="Arial"/>
        <family val="2"/>
      </rPr>
      <t>1)</t>
    </r>
    <r>
      <rPr>
        <b/>
        <sz val="9"/>
        <rFont val="Arial"/>
        <family val="2"/>
      </rPr>
      <t xml:space="preserve"> efter drivmedel  år 2021</t>
    </r>
  </si>
  <si>
    <t>10 kilometres driven and number of buses by fuel year 2021</t>
  </si>
  <si>
    <t>2021-</t>
  </si>
  <si>
    <t>Timmerbilar</t>
  </si>
  <si>
    <r>
      <t>Körsträckor och antal lastbilar</t>
    </r>
    <r>
      <rPr>
        <b/>
        <vertAlign val="superscript"/>
        <sz val="9"/>
        <rFont val="Arial"/>
        <family val="2"/>
      </rPr>
      <t>1)</t>
    </r>
    <r>
      <rPr>
        <b/>
        <sz val="9"/>
        <rFont val="Arial"/>
        <family val="2"/>
      </rPr>
      <t xml:space="preserve"> efter årsmodell/tillverkningsår och totalvikt år 2021</t>
    </r>
  </si>
  <si>
    <r>
      <t>Körsträckor och antal lastbilar</t>
    </r>
    <r>
      <rPr>
        <b/>
        <vertAlign val="superscript"/>
        <sz val="9"/>
        <rFont val="Arial"/>
        <family val="2"/>
      </rPr>
      <t xml:space="preserve">1) </t>
    </r>
    <r>
      <rPr>
        <b/>
        <sz val="9"/>
        <rFont val="Arial"/>
        <family val="2"/>
      </rPr>
      <t>efter ägare, yrkesmässig trafik, firmabilstrafik och totalvikt år 2021</t>
    </r>
  </si>
  <si>
    <t>10 kilometres driven and number of lorries by owner and used in transport for hire or reward or transport on own account year 2021</t>
  </si>
  <si>
    <t>10 kilometres driven and number of lorries by year of model/construction and permissible maximum weight year 2021</t>
  </si>
  <si>
    <r>
      <t>Körsträckor och antal lastbilar</t>
    </r>
    <r>
      <rPr>
        <b/>
        <vertAlign val="superscript"/>
        <sz val="9"/>
        <rFont val="Arial"/>
        <family val="2"/>
      </rPr>
      <t>1)</t>
    </r>
    <r>
      <rPr>
        <b/>
        <sz val="9"/>
        <rFont val="Arial"/>
        <family val="2"/>
      </rPr>
      <t xml:space="preserve"> efter karosseri år 2021</t>
    </r>
  </si>
  <si>
    <t>10 kilometres driven and number of lorries by type of body year 2021</t>
  </si>
  <si>
    <r>
      <t>Körsträckor och antal personbilar</t>
    </r>
    <r>
      <rPr>
        <b/>
        <vertAlign val="superscript"/>
        <sz val="9"/>
        <rFont val="Arial"/>
        <family val="2"/>
      </rPr>
      <t>1)</t>
    </r>
    <r>
      <rPr>
        <b/>
        <sz val="9"/>
        <rFont val="Arial"/>
        <family val="2"/>
      </rPr>
      <t xml:space="preserve"> efter tjänstevikt och ägare år 2021</t>
    </r>
  </si>
  <si>
    <t>10 kilometres driven and number of passenger cars, by kerb weight and owner year 2021</t>
  </si>
  <si>
    <r>
      <t>Körsträckor och antal personbilar</t>
    </r>
    <r>
      <rPr>
        <b/>
        <vertAlign val="superscript"/>
        <sz val="9"/>
        <rFont val="Arial"/>
        <family val="2"/>
      </rPr>
      <t xml:space="preserve">1) </t>
    </r>
    <r>
      <rPr>
        <b/>
        <sz val="9"/>
        <rFont val="Arial"/>
        <family val="2"/>
      </rPr>
      <t>efter ägare år 2021</t>
    </r>
  </si>
  <si>
    <t>10 kilometres driven and number of passenger cars by owner year 2021</t>
  </si>
  <si>
    <r>
      <t>Körsträckor och antal personbilar</t>
    </r>
    <r>
      <rPr>
        <b/>
        <vertAlign val="superscript"/>
        <sz val="9"/>
        <rFont val="Arial"/>
        <family val="2"/>
      </rPr>
      <t>1)</t>
    </r>
    <r>
      <rPr>
        <b/>
        <sz val="9"/>
        <rFont val="Arial"/>
        <family val="2"/>
      </rPr>
      <t xml:space="preserve"> efter årsmodell/tillverkningsår och ägare år 2021</t>
    </r>
  </si>
  <si>
    <r>
      <t>Körsträckor och antal personbilar</t>
    </r>
    <r>
      <rPr>
        <b/>
        <vertAlign val="superscript"/>
        <sz val="9"/>
        <rFont val="Arial"/>
        <family val="2"/>
      </rPr>
      <t>1)</t>
    </r>
    <r>
      <rPr>
        <b/>
        <sz val="9"/>
        <rFont val="Arial"/>
        <family val="2"/>
      </rPr>
      <t xml:space="preserve"> efter drivmedel och ägare år 2021</t>
    </r>
  </si>
  <si>
    <t>10 kilometres driven and number of passenger cars by fuel and owner year 2021</t>
  </si>
  <si>
    <t>10 kilometres driven and number of passenger cars by year of model/construction and by owner, year 2021</t>
  </si>
  <si>
    <r>
      <t>Körsträckor och antal lastbilar</t>
    </r>
    <r>
      <rPr>
        <b/>
        <vertAlign val="superscript"/>
        <sz val="9"/>
        <rFont val="Arial"/>
        <family val="2"/>
      </rPr>
      <t>1)</t>
    </r>
    <r>
      <rPr>
        <b/>
        <sz val="9"/>
        <rFont val="Arial"/>
        <family val="2"/>
      </rPr>
      <t xml:space="preserve"> efter totalvikt år 2021</t>
    </r>
  </si>
  <si>
    <r>
      <t>Körsträckor och antal lastbilar</t>
    </r>
    <r>
      <rPr>
        <b/>
        <vertAlign val="superscript"/>
        <sz val="9"/>
        <rFont val="Arial"/>
        <family val="2"/>
      </rPr>
      <t>1)</t>
    </r>
    <r>
      <rPr>
        <b/>
        <sz val="9"/>
        <rFont val="Arial"/>
        <family val="2"/>
      </rPr>
      <t xml:space="preserve"> efter maximilastvikt år 2021</t>
    </r>
  </si>
  <si>
    <t>10 kilometres driven and number of lorries by permissible maximum weight year 2021</t>
  </si>
  <si>
    <t>10 kilometres driven and number of lorries by load capacity year 2021</t>
  </si>
  <si>
    <t>Genomsnittlig körsträcka i mil efter registreringslän och fordonsslag år 2021</t>
  </si>
  <si>
    <t>Average 10 kilometers driven by different kind of vehicles, by county, regarding year 2021</t>
  </si>
  <si>
    <t>Körsträckor 2021</t>
  </si>
  <si>
    <t>Vehicle kilometers 2021</t>
  </si>
  <si>
    <t>Jonas Ingman</t>
  </si>
  <si>
    <r>
      <t xml:space="preserve">Publiceringsdatum: </t>
    </r>
    <r>
      <rPr>
        <sz val="10"/>
        <rFont val="Arial"/>
        <family val="2"/>
      </rPr>
      <t>2022-04-13</t>
    </r>
  </si>
  <si>
    <t>MC: 2022-09-23</t>
  </si>
  <si>
    <t>tel: 010-414 42 49, e-post: jonas.ingman@trafa.se</t>
  </si>
  <si>
    <t>Körsträckor och antal personbilar efter tjänstevikt och ägare år 2021</t>
  </si>
  <si>
    <t>Körsträckor och antal personbilar efter ägare år 2021</t>
  </si>
  <si>
    <t>Körsträckor och antal personbilar efter årsmodell/tillverkningsår och ägare år 2021</t>
  </si>
  <si>
    <t>Körsträckor och antal personbilar efter drivmedel och ägare år 2021</t>
  </si>
  <si>
    <t>Körsträckor och antal lastbilar efter årsmodell/tillverkningsår och totalvikt år 2021</t>
  </si>
  <si>
    <t>Körsträckor och antal lastbilar efter ägare, yrkesmässig trafik, firmabilstrafik och totalvikt år 2021</t>
  </si>
  <si>
    <t>Körsträckor och antal lastbilar efter karosseri år 2021</t>
  </si>
  <si>
    <t>Körsträckor och antal lastbilar efter totalvikt år 2021</t>
  </si>
  <si>
    <t>Körsträckor och antal lastbilar efter maximilastvikt år 2021</t>
  </si>
  <si>
    <t>Körsträckor och antal bussar efter årsmodell/tillverkningsår år 2021</t>
  </si>
  <si>
    <t>Körsträckor och antal bussar efter bussklass år 2021</t>
  </si>
  <si>
    <t>Körsträckor och antal bussar efter drivmedel  år 2021</t>
  </si>
  <si>
    <t>Genomsnittlig körsträcka i mil efter län och fordonsslag år 2021</t>
  </si>
  <si>
    <t>Körsträckor och antal motorcyklar efter årsmodell/tillverkningsår och ägare år 2020</t>
  </si>
  <si>
    <t>Körsträckor och antal motorcyklar efter cylindervolym och ägare år 2020</t>
  </si>
  <si>
    <t>Körsträckor och antal motorcyklar efter ägare år 2020</t>
  </si>
  <si>
    <t>k</t>
  </si>
  <si>
    <r>
      <t>Total körsträcka, antal fordon</t>
    </r>
    <r>
      <rPr>
        <b/>
        <vertAlign val="superscript"/>
        <sz val="9"/>
        <rFont val="Arial"/>
        <family val="2"/>
      </rPr>
      <t xml:space="preserve">1) </t>
    </r>
    <r>
      <rPr>
        <b/>
        <sz val="9"/>
        <rFont val="Arial"/>
        <family val="2"/>
      </rPr>
      <t>och genomsnittlig körsträcka år 2021</t>
    </r>
  </si>
  <si>
    <r>
      <t>Körsträckor och antal motorcyklar</t>
    </r>
    <r>
      <rPr>
        <b/>
        <vertAlign val="superscript"/>
        <sz val="9"/>
        <rFont val="Arial"/>
        <family val="2"/>
      </rPr>
      <t>1)</t>
    </r>
    <r>
      <rPr>
        <b/>
        <sz val="9"/>
        <rFont val="Arial"/>
        <family val="2"/>
      </rPr>
      <t xml:space="preserve"> efter årsmodell/tillverkningsår och ägare år 2021</t>
    </r>
  </si>
  <si>
    <t>Number of motorcycles and average 10 kilometres driven by year of model/construction and owner year 2021</t>
  </si>
  <si>
    <t>1) Motorcyklar som varit i trafik någon gång under året,</t>
  </si>
  <si>
    <r>
      <t>Körsträckor och antal motorcyklar</t>
    </r>
    <r>
      <rPr>
        <b/>
        <vertAlign val="superscript"/>
        <sz val="9"/>
        <rFont val="Arial"/>
        <family val="2"/>
      </rPr>
      <t>1)</t>
    </r>
    <r>
      <rPr>
        <b/>
        <sz val="9"/>
        <rFont val="Arial"/>
        <family val="2"/>
      </rPr>
      <t xml:space="preserve"> efter cylindervolym och ägare år 2021</t>
    </r>
  </si>
  <si>
    <t>10 kilometres driven and number of motorcycles by cylinder volume and owner year 2021</t>
  </si>
  <si>
    <r>
      <t>Körsträckor och antal motorcyklar</t>
    </r>
    <r>
      <rPr>
        <b/>
        <vertAlign val="superscript"/>
        <sz val="9"/>
        <rFont val="Arial"/>
        <family val="2"/>
      </rPr>
      <t>1)</t>
    </r>
    <r>
      <rPr>
        <b/>
        <sz val="9"/>
        <rFont val="Arial"/>
        <family val="2"/>
      </rPr>
      <t xml:space="preserve"> efter ägare år 2021</t>
    </r>
  </si>
  <si>
    <t>10 Kilometres driven and number of motorcycles by owner 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</si>
</sst>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00"/>
    <numFmt numFmtId="167" formatCode="0.0%"/>
    <numFmt numFmtId="168" formatCode="#,###,##0"/>
    <numFmt numFmtId="169" formatCode="_-* #,##0\ _k_r_-;\-* #,##0\ _k_r_-;_-* &quot;-&quot;??\ _k_r_-;_-@_-"/>
    <numFmt numFmtId="170" formatCode="_-* #,##0.00000000\ _k_r_-;\-* #,##0.00000000\ _k_r_-;_-* &quot;-&quot;??\ _k_r_-;_-@_-"/>
  </numFmts>
  <fonts count="53" x14ac:knownFonts="1">
    <font>
      <sz val="10"/>
      <name val="Arial"/>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b/>
      <vertAlign val="superscript"/>
      <sz val="9"/>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sz val="8"/>
      <color rgb="FFFF0000"/>
      <name val="Arial"/>
      <family val="2"/>
    </font>
    <font>
      <i/>
      <sz val="9"/>
      <name val="Arial"/>
      <family val="2"/>
    </font>
    <font>
      <i/>
      <sz val="10"/>
      <name val="Arial"/>
      <family val="2"/>
    </font>
    <font>
      <sz val="10"/>
      <name val="Helvetica"/>
      <family val="2"/>
    </font>
    <font>
      <b/>
      <sz val="8"/>
      <color indexed="10"/>
      <name val="Arial"/>
      <family val="2"/>
    </font>
    <font>
      <sz val="8"/>
      <color rgb="FF000000"/>
      <name val="Arial"/>
      <family val="2"/>
    </font>
    <font>
      <b/>
      <sz val="11"/>
      <color rgb="FF000000"/>
      <name val="Calibri"/>
      <family val="2"/>
    </font>
    <font>
      <sz val="11"/>
      <color rgb="FF000000"/>
      <name val="Calibri"/>
      <family val="2"/>
    </font>
    <font>
      <sz val="11"/>
      <name val="Calibri"/>
      <family val="2"/>
    </font>
    <font>
      <sz val="11"/>
      <name val="Calibri"/>
      <family val="2"/>
      <scheme val="minor"/>
    </font>
    <font>
      <vertAlign val="superscript"/>
      <sz val="8"/>
      <color theme="1"/>
      <name val="Arial"/>
      <family val="2"/>
    </font>
    <font>
      <b/>
      <i/>
      <sz val="11"/>
      <color rgb="FF000000"/>
      <name val="Calibri"/>
      <family val="2"/>
    </font>
    <font>
      <i/>
      <sz val="11"/>
      <color rgb="FF000000"/>
      <name val="Calibri"/>
      <family val="2"/>
    </font>
    <font>
      <sz val="8"/>
      <name val="Helvetica"/>
      <family val="2"/>
    </font>
    <font>
      <sz val="10"/>
      <color rgb="FFFF0000"/>
      <name val="Arial"/>
      <family val="2"/>
    </font>
    <font>
      <sz val="11"/>
      <color theme="1" tint="4.9989318521683403E-2"/>
      <name val="Calibri"/>
      <family val="2"/>
    </font>
    <font>
      <i/>
      <sz val="11"/>
      <color theme="1" tint="4.9989318521683403E-2"/>
      <name val="Calibri"/>
      <family val="2"/>
    </font>
    <font>
      <sz val="8"/>
      <color theme="1" tint="4.9989318521683403E-2"/>
      <name val="Arial"/>
      <family val="2"/>
    </font>
    <font>
      <vertAlign val="superscript"/>
      <sz val="8"/>
      <color theme="1" tint="4.9989318521683403E-2"/>
      <name val="Arial"/>
      <family val="2"/>
    </font>
    <font>
      <sz val="11"/>
      <color theme="1" tint="4.9989318521683403E-2"/>
      <name val="Calibri"/>
      <family val="2"/>
      <scheme val="minor"/>
    </font>
    <font>
      <b/>
      <sz val="11"/>
      <name val="Calibri"/>
      <family val="2"/>
      <scheme val="minor"/>
    </font>
    <font>
      <b/>
      <sz val="8"/>
      <color rgb="FFFF0000"/>
      <name val="Arial"/>
      <family val="2"/>
    </font>
    <font>
      <b/>
      <sz val="8"/>
      <color theme="0"/>
      <name val="Arial"/>
      <family val="2"/>
    </font>
    <font>
      <sz val="8"/>
      <name val="Arial"/>
      <family val="2"/>
    </font>
    <font>
      <sz val="12"/>
      <name val="Times New Roman"/>
      <family val="1"/>
    </font>
    <font>
      <sz val="8"/>
      <color rgb="FF6E6E73"/>
      <name val="Segoe UI"/>
      <family val="2"/>
    </font>
    <font>
      <sz val="9.5"/>
      <name val="Calibri"/>
      <family val="2"/>
    </font>
    <font>
      <sz val="9"/>
      <color rgb="FF444444"/>
      <name val="Segoe UI"/>
      <family val="2"/>
    </font>
    <font>
      <sz val="11"/>
      <name val="Times New Roman"/>
      <family val="1"/>
    </font>
    <font>
      <vertAlign val="superscript"/>
      <sz val="9"/>
      <name val="Arial"/>
      <family val="2"/>
    </font>
  </fonts>
  <fills count="6">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rgb="FFFFFFFF"/>
        <bgColor indexed="64"/>
      </patternFill>
    </fill>
  </fills>
  <borders count="11">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14">
    <xf numFmtId="0" fontId="0" fillId="0" borderId="0"/>
    <xf numFmtId="0" fontId="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 fillId="0" borderId="0"/>
    <xf numFmtId="0" fontId="2" fillId="0" borderId="0" applyNumberFormat="0"/>
    <xf numFmtId="0" fontId="4" fillId="0" borderId="0"/>
    <xf numFmtId="9" fontId="2" fillId="0" borderId="0" applyFont="0" applyFill="0" applyBorder="0" applyAlignment="0" applyProtection="0"/>
    <xf numFmtId="168" fontId="5" fillId="2" borderId="0" applyNumberFormat="0" applyBorder="0">
      <protection locked="0"/>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9" fontId="1" fillId="0" borderId="0" applyFont="0" applyFill="0" applyBorder="0" applyAlignment="0" applyProtection="0"/>
  </cellStyleXfs>
  <cellXfs count="255">
    <xf numFmtId="0" fontId="0" fillId="0" borderId="0" xfId="0"/>
    <xf numFmtId="0" fontId="6" fillId="0" borderId="0" xfId="0" applyFont="1"/>
    <xf numFmtId="0" fontId="9" fillId="0" borderId="0" xfId="0" applyFont="1"/>
    <xf numFmtId="0" fontId="8" fillId="0" borderId="0" xfId="0" applyFont="1"/>
    <xf numFmtId="0" fontId="7" fillId="0" borderId="0" xfId="0" applyFont="1"/>
    <xf numFmtId="0" fontId="9" fillId="0" borderId="0" xfId="0" applyFont="1" applyAlignment="1">
      <alignment horizontal="left" wrapText="1"/>
    </xf>
    <xf numFmtId="0" fontId="9" fillId="0" borderId="0" xfId="0" applyFont="1" applyAlignment="1">
      <alignment horizontal="left"/>
    </xf>
    <xf numFmtId="0" fontId="9" fillId="0" borderId="0" xfId="0" applyFont="1" applyAlignment="1">
      <alignment horizontal="right"/>
    </xf>
    <xf numFmtId="0" fontId="9" fillId="0" borderId="1" xfId="0" applyFont="1" applyBorder="1" applyAlignment="1">
      <alignment horizontal="left"/>
    </xf>
    <xf numFmtId="3" fontId="9" fillId="0" borderId="0" xfId="0" applyNumberFormat="1" applyFont="1"/>
    <xf numFmtId="0" fontId="9" fillId="0" borderId="2" xfId="0" applyFont="1" applyBorder="1" applyAlignment="1">
      <alignment wrapText="1"/>
    </xf>
    <xf numFmtId="0" fontId="10" fillId="0" borderId="0" xfId="0" applyFont="1" applyAlignment="1">
      <alignment vertical="center"/>
    </xf>
    <xf numFmtId="1" fontId="9" fillId="0" borderId="0" xfId="0" applyNumberFormat="1" applyFont="1"/>
    <xf numFmtId="0" fontId="9" fillId="0" borderId="2" xfId="0" applyFont="1" applyBorder="1"/>
    <xf numFmtId="0" fontId="11" fillId="0" borderId="0" xfId="0" applyFont="1"/>
    <xf numFmtId="3" fontId="10" fillId="0" borderId="0" xfId="0" applyNumberFormat="1" applyFont="1"/>
    <xf numFmtId="0" fontId="10" fillId="0" borderId="0" xfId="0" applyFont="1"/>
    <xf numFmtId="0" fontId="9" fillId="0" borderId="2" xfId="0" applyFont="1" applyBorder="1" applyAlignment="1">
      <alignment horizontal="right" wrapText="1"/>
    </xf>
    <xf numFmtId="0" fontId="9" fillId="0" borderId="3" xfId="0" applyFont="1" applyBorder="1" applyAlignment="1">
      <alignment horizontal="left"/>
    </xf>
    <xf numFmtId="0" fontId="11" fillId="0" borderId="0" xfId="0" applyFont="1" applyAlignment="1">
      <alignment horizontal="right"/>
    </xf>
    <xf numFmtId="3" fontId="9" fillId="0" borderId="0" xfId="0" applyNumberFormat="1" applyFont="1" applyAlignment="1">
      <alignment horizontal="right"/>
    </xf>
    <xf numFmtId="3" fontId="10" fillId="0" borderId="0" xfId="0" applyNumberFormat="1" applyFont="1" applyAlignment="1">
      <alignment horizontal="right"/>
    </xf>
    <xf numFmtId="0" fontId="4" fillId="0" borderId="0" xfId="0" applyFont="1" applyAlignment="1">
      <alignment horizontal="left"/>
    </xf>
    <xf numFmtId="0" fontId="4" fillId="0" borderId="2" xfId="0" applyFont="1" applyBorder="1" applyAlignment="1">
      <alignment horizontal="right" wrapText="1"/>
    </xf>
    <xf numFmtId="3" fontId="4" fillId="0" borderId="1" xfId="0" applyNumberFormat="1" applyFont="1" applyBorder="1" applyAlignment="1">
      <alignment horizontal="right"/>
    </xf>
    <xf numFmtId="0" fontId="9" fillId="0" borderId="0" xfId="0" applyFont="1" applyAlignment="1">
      <alignment horizontal="right" wrapText="1"/>
    </xf>
    <xf numFmtId="3" fontId="4" fillId="0" borderId="0" xfId="0" applyNumberFormat="1" applyFont="1" applyAlignment="1">
      <alignment horizontal="right"/>
    </xf>
    <xf numFmtId="3" fontId="17" fillId="0" borderId="0" xfId="0" applyNumberFormat="1" applyFont="1"/>
    <xf numFmtId="0" fontId="10" fillId="0" borderId="0" xfId="0" applyFont="1" applyAlignment="1">
      <alignment horizontal="right"/>
    </xf>
    <xf numFmtId="0" fontId="4" fillId="0" borderId="0" xfId="0" applyFont="1" applyAlignment="1">
      <alignment horizontal="right"/>
    </xf>
    <xf numFmtId="0" fontId="4" fillId="0" borderId="0" xfId="0" applyFont="1" applyAlignment="1">
      <alignment horizontal="right" wrapText="1"/>
    </xf>
    <xf numFmtId="0" fontId="9" fillId="0" borderId="1" xfId="0" applyFont="1" applyBorder="1"/>
    <xf numFmtId="3" fontId="9" fillId="0" borderId="1" xfId="0" applyNumberFormat="1" applyFont="1" applyBorder="1" applyAlignment="1">
      <alignment horizontal="right"/>
    </xf>
    <xf numFmtId="3" fontId="4" fillId="0" borderId="1" xfId="0" applyNumberFormat="1" applyFont="1" applyBorder="1" applyAlignment="1">
      <alignment horizontal="left"/>
    </xf>
    <xf numFmtId="0" fontId="10" fillId="0" borderId="0" xfId="0" applyFont="1" applyAlignment="1">
      <alignment horizontal="left"/>
    </xf>
    <xf numFmtId="0" fontId="4" fillId="0" borderId="0" xfId="0" applyFont="1"/>
    <xf numFmtId="0" fontId="2" fillId="0" borderId="0" xfId="0" applyFont="1"/>
    <xf numFmtId="3" fontId="10" fillId="0" borderId="4" xfId="0" applyNumberFormat="1" applyFont="1" applyBorder="1" applyAlignment="1">
      <alignment horizontal="right"/>
    </xf>
    <xf numFmtId="3" fontId="10" fillId="0" borderId="4" xfId="0" applyNumberFormat="1" applyFont="1" applyBorder="1"/>
    <xf numFmtId="0" fontId="4" fillId="0" borderId="2" xfId="0" applyFont="1" applyBorder="1"/>
    <xf numFmtId="0" fontId="10" fillId="0" borderId="2" xfId="0" applyFont="1" applyBorder="1"/>
    <xf numFmtId="0" fontId="4" fillId="0" borderId="2" xfId="0" applyFont="1" applyBorder="1" applyAlignment="1">
      <alignment horizontal="right"/>
    </xf>
    <xf numFmtId="3" fontId="15" fillId="0" borderId="0" xfId="0" applyNumberFormat="1" applyFont="1" applyAlignment="1">
      <alignment horizontal="right" wrapText="1"/>
    </xf>
    <xf numFmtId="3" fontId="15" fillId="0" borderId="0" xfId="0" applyNumberFormat="1" applyFont="1" applyAlignment="1">
      <alignment horizontal="right"/>
    </xf>
    <xf numFmtId="3" fontId="4" fillId="0" borderId="1" xfId="0" applyNumberFormat="1" applyFont="1" applyBorder="1" applyAlignment="1">
      <alignment horizontal="right" wrapText="1"/>
    </xf>
    <xf numFmtId="0" fontId="9" fillId="0" borderId="8" xfId="0" applyFont="1" applyBorder="1" applyAlignment="1">
      <alignment horizontal="right" wrapText="1"/>
    </xf>
    <xf numFmtId="0" fontId="16" fillId="0" borderId="0" xfId="0" applyFont="1" applyAlignment="1">
      <alignment horizontal="left"/>
    </xf>
    <xf numFmtId="0" fontId="4" fillId="0" borderId="0" xfId="0" applyFont="1" applyAlignment="1">
      <alignment horizontal="left" wrapText="1"/>
    </xf>
    <xf numFmtId="0" fontId="7" fillId="0" borderId="0" xfId="0" applyFont="1" applyAlignment="1">
      <alignment vertical="center"/>
    </xf>
    <xf numFmtId="3" fontId="4" fillId="0" borderId="0" xfId="0" applyNumberFormat="1" applyFont="1" applyAlignment="1">
      <alignment horizontal="right" wrapText="1"/>
    </xf>
    <xf numFmtId="3" fontId="4" fillId="0" borderId="0" xfId="0" applyNumberFormat="1" applyFont="1"/>
    <xf numFmtId="0" fontId="19" fillId="0" borderId="0" xfId="0" applyFont="1"/>
    <xf numFmtId="0" fontId="20" fillId="0" borderId="0" xfId="0" applyFont="1"/>
    <xf numFmtId="0" fontId="21" fillId="0" borderId="0" xfId="0" applyFont="1"/>
    <xf numFmtId="0" fontId="11" fillId="0" borderId="2" xfId="0" applyFont="1" applyBorder="1" applyAlignment="1">
      <alignment horizontal="right"/>
    </xf>
    <xf numFmtId="0" fontId="9" fillId="0" borderId="8" xfId="0" applyFont="1" applyBorder="1" applyAlignment="1">
      <alignment horizontal="left" wrapText="1"/>
    </xf>
    <xf numFmtId="0" fontId="4" fillId="0" borderId="8" xfId="0" applyFont="1" applyBorder="1" applyAlignment="1">
      <alignment horizontal="left"/>
    </xf>
    <xf numFmtId="0" fontId="7" fillId="0" borderId="0" xfId="0" applyFont="1" applyAlignment="1">
      <alignment horizontal="left"/>
    </xf>
    <xf numFmtId="0" fontId="11" fillId="0" borderId="0" xfId="0" applyFont="1" applyAlignment="1">
      <alignment horizontal="left"/>
    </xf>
    <xf numFmtId="0" fontId="9" fillId="0" borderId="2" xfId="0" applyFont="1" applyBorder="1" applyAlignment="1">
      <alignment horizontal="right"/>
    </xf>
    <xf numFmtId="0" fontId="9" fillId="0" borderId="0" xfId="0" applyFont="1" applyAlignment="1">
      <alignment wrapText="1"/>
    </xf>
    <xf numFmtId="0" fontId="4" fillId="0" borderId="1" xfId="0" applyFont="1" applyBorder="1" applyAlignment="1">
      <alignment horizontal="left"/>
    </xf>
    <xf numFmtId="0" fontId="4" fillId="0" borderId="0" xfId="0" applyFont="1" applyAlignment="1">
      <alignment wrapText="1"/>
    </xf>
    <xf numFmtId="0" fontId="10" fillId="0" borderId="4" xfId="0" applyFont="1" applyBorder="1" applyAlignment="1">
      <alignment horizontal="left"/>
    </xf>
    <xf numFmtId="0" fontId="4" fillId="0" borderId="1" xfId="0" applyFont="1" applyBorder="1"/>
    <xf numFmtId="0" fontId="16" fillId="0" borderId="0" xfId="0" applyFont="1"/>
    <xf numFmtId="0" fontId="9" fillId="0" borderId="2" xfId="0" applyFont="1" applyBorder="1" applyAlignment="1">
      <alignment horizontal="right" vertical="top" wrapText="1"/>
    </xf>
    <xf numFmtId="167" fontId="9" fillId="0" borderId="0" xfId="6" applyNumberFormat="1" applyFont="1"/>
    <xf numFmtId="0" fontId="9" fillId="0" borderId="8" xfId="0" applyFont="1" applyBorder="1" applyAlignment="1">
      <alignment horizontal="right"/>
    </xf>
    <xf numFmtId="3" fontId="9" fillId="0" borderId="0" xfId="0" applyNumberFormat="1" applyFont="1" applyAlignment="1">
      <alignment wrapText="1"/>
    </xf>
    <xf numFmtId="3" fontId="4" fillId="0" borderId="0" xfId="0" applyNumberFormat="1" applyFont="1" applyAlignment="1">
      <alignment wrapText="1"/>
    </xf>
    <xf numFmtId="3" fontId="9" fillId="0" borderId="0" xfId="0" applyNumberFormat="1" applyFont="1" applyAlignment="1">
      <alignment horizontal="right" wrapText="1"/>
    </xf>
    <xf numFmtId="3" fontId="4" fillId="0" borderId="6" xfId="0" applyNumberFormat="1" applyFont="1" applyBorder="1" applyAlignment="1">
      <alignment horizontal="right"/>
    </xf>
    <xf numFmtId="3" fontId="12" fillId="0" borderId="4" xfId="0" applyNumberFormat="1" applyFont="1" applyBorder="1" applyAlignment="1">
      <alignment horizontal="right" vertical="center"/>
    </xf>
    <xf numFmtId="3" fontId="9" fillId="0" borderId="0" xfId="0" applyNumberFormat="1" applyFont="1" applyAlignment="1">
      <alignment horizontal="right" vertical="center"/>
    </xf>
    <xf numFmtId="0" fontId="9" fillId="0" borderId="0" xfId="0" applyFont="1" applyAlignment="1">
      <alignment vertical="center"/>
    </xf>
    <xf numFmtId="0" fontId="9" fillId="0" borderId="8" xfId="0" applyFont="1" applyBorder="1" applyAlignment="1">
      <alignment horizontal="left"/>
    </xf>
    <xf numFmtId="3" fontId="9" fillId="0" borderId="2" xfId="0" applyNumberFormat="1" applyFont="1" applyBorder="1" applyAlignment="1">
      <alignment horizontal="right"/>
    </xf>
    <xf numFmtId="0" fontId="9" fillId="0" borderId="3" xfId="0" applyFont="1" applyBorder="1" applyAlignment="1">
      <alignment horizontal="right"/>
    </xf>
    <xf numFmtId="166" fontId="9" fillId="0" borderId="0" xfId="0" applyNumberFormat="1" applyFont="1" applyAlignment="1">
      <alignment horizontal="right"/>
    </xf>
    <xf numFmtId="0" fontId="9" fillId="0" borderId="5" xfId="0" quotePrefix="1" applyFont="1" applyBorder="1" applyAlignment="1">
      <alignment horizontal="left"/>
    </xf>
    <xf numFmtId="0" fontId="10" fillId="0" borderId="4" xfId="0" applyFont="1" applyBorder="1"/>
    <xf numFmtId="0" fontId="10" fillId="0" borderId="2" xfId="0" applyFont="1" applyBorder="1" applyAlignment="1">
      <alignment horizontal="left"/>
    </xf>
    <xf numFmtId="0" fontId="4" fillId="0" borderId="7" xfId="0" applyFont="1" applyBorder="1" applyAlignment="1">
      <alignment horizontal="left"/>
    </xf>
    <xf numFmtId="0" fontId="4" fillId="0" borderId="1" xfId="0" quotePrefix="1" applyFont="1" applyBorder="1" applyAlignment="1">
      <alignment horizontal="left"/>
    </xf>
    <xf numFmtId="0" fontId="4" fillId="0" borderId="3" xfId="0" applyFont="1" applyBorder="1" applyAlignment="1">
      <alignment horizontal="right"/>
    </xf>
    <xf numFmtId="0" fontId="4" fillId="0" borderId="4" xfId="0" applyFont="1" applyBorder="1" applyAlignment="1">
      <alignment horizontal="left"/>
    </xf>
    <xf numFmtId="3" fontId="12" fillId="0" borderId="2" xfId="0" applyNumberFormat="1" applyFont="1" applyBorder="1" applyAlignment="1">
      <alignment horizontal="right"/>
    </xf>
    <xf numFmtId="10" fontId="9" fillId="0" borderId="0" xfId="6" applyNumberFormat="1" applyFont="1"/>
    <xf numFmtId="0" fontId="10" fillId="0" borderId="2" xfId="0" applyFont="1" applyBorder="1" applyAlignment="1">
      <alignment horizontal="right"/>
    </xf>
    <xf numFmtId="0" fontId="4" fillId="0" borderId="3" xfId="0" applyFont="1" applyBorder="1" applyAlignment="1">
      <alignment wrapText="1"/>
    </xf>
    <xf numFmtId="0" fontId="4" fillId="0" borderId="2" xfId="0" applyFont="1" applyBorder="1" applyAlignment="1">
      <alignment horizontal="right" vertical="top" wrapText="1"/>
    </xf>
    <xf numFmtId="3" fontId="4" fillId="0" borderId="3" xfId="0" applyNumberFormat="1" applyFont="1" applyBorder="1" applyAlignment="1">
      <alignment horizontal="right"/>
    </xf>
    <xf numFmtId="1" fontId="4" fillId="0" borderId="0" xfId="0" applyNumberFormat="1" applyFont="1" applyAlignment="1">
      <alignment horizontal="right"/>
    </xf>
    <xf numFmtId="3" fontId="4" fillId="0" borderId="6" xfId="0" applyNumberFormat="1" applyFont="1" applyBorder="1" applyAlignment="1">
      <alignment horizontal="left"/>
    </xf>
    <xf numFmtId="0" fontId="4" fillId="0" borderId="0" xfId="0" applyFont="1" applyAlignment="1">
      <alignment vertical="center"/>
    </xf>
    <xf numFmtId="3" fontId="4" fillId="0" borderId="0" xfId="0" applyNumberFormat="1" applyFont="1" applyAlignment="1">
      <alignment vertical="center"/>
    </xf>
    <xf numFmtId="1" fontId="0" fillId="0" borderId="0" xfId="0" applyNumberFormat="1"/>
    <xf numFmtId="0" fontId="9" fillId="0" borderId="0" xfId="0" applyFont="1" applyAlignment="1">
      <alignment horizontal="right" vertical="top" wrapText="1"/>
    </xf>
    <xf numFmtId="0" fontId="4" fillId="0" borderId="0" xfId="0" applyFont="1" applyAlignment="1">
      <alignment horizontal="right" vertical="top" wrapText="1"/>
    </xf>
    <xf numFmtId="0" fontId="4" fillId="0" borderId="5" xfId="0" applyFont="1" applyBorder="1"/>
    <xf numFmtId="3" fontId="4" fillId="0" borderId="5" xfId="0" applyNumberFormat="1" applyFont="1" applyBorder="1" applyAlignment="1">
      <alignment horizontal="right" wrapText="1"/>
    </xf>
    <xf numFmtId="3" fontId="4" fillId="0" borderId="6" xfId="0" applyNumberFormat="1" applyFont="1" applyBorder="1" applyAlignment="1">
      <alignment horizontal="right" wrapText="1"/>
    </xf>
    <xf numFmtId="0" fontId="4" fillId="0" borderId="1" xfId="0" applyFont="1" applyBorder="1" applyAlignment="1">
      <alignment wrapText="1"/>
    </xf>
    <xf numFmtId="3" fontId="12" fillId="0" borderId="4" xfId="0" applyNumberFormat="1" applyFont="1" applyBorder="1" applyAlignment="1">
      <alignment horizontal="right"/>
    </xf>
    <xf numFmtId="0" fontId="15" fillId="0" borderId="0" xfId="0" applyFont="1" applyAlignment="1">
      <alignment horizontal="right"/>
    </xf>
    <xf numFmtId="169" fontId="9" fillId="0" borderId="0" xfId="8" applyNumberFormat="1" applyFont="1"/>
    <xf numFmtId="3" fontId="12" fillId="0" borderId="0" xfId="0" applyNumberFormat="1" applyFont="1" applyAlignment="1">
      <alignment horizontal="right"/>
    </xf>
    <xf numFmtId="165" fontId="15" fillId="0" borderId="0" xfId="0" applyNumberFormat="1" applyFont="1" applyAlignment="1">
      <alignment horizontal="right"/>
    </xf>
    <xf numFmtId="9" fontId="9" fillId="0" borderId="0" xfId="6" applyFont="1"/>
    <xf numFmtId="3" fontId="10" fillId="0" borderId="0" xfId="0" applyNumberFormat="1" applyFont="1" applyAlignment="1">
      <alignment vertical="center"/>
    </xf>
    <xf numFmtId="167" fontId="10" fillId="0" borderId="0" xfId="6" applyNumberFormat="1" applyFont="1"/>
    <xf numFmtId="3" fontId="15" fillId="0" borderId="0" xfId="0" applyNumberFormat="1" applyFont="1"/>
    <xf numFmtId="1" fontId="10" fillId="0" borderId="0" xfId="0" applyNumberFormat="1" applyFont="1"/>
    <xf numFmtId="166" fontId="11" fillId="0" borderId="0" xfId="0" applyNumberFormat="1" applyFont="1" applyAlignment="1">
      <alignment horizontal="right"/>
    </xf>
    <xf numFmtId="0" fontId="4" fillId="0" borderId="3" xfId="0" applyFont="1" applyBorder="1"/>
    <xf numFmtId="1" fontId="9" fillId="0" borderId="0" xfId="0" applyNumberFormat="1" applyFont="1" applyAlignment="1">
      <alignment horizontal="right"/>
    </xf>
    <xf numFmtId="169" fontId="0" fillId="0" borderId="0" xfId="8" applyNumberFormat="1" applyFont="1"/>
    <xf numFmtId="3" fontId="15" fillId="0" borderId="6" xfId="0" applyNumberFormat="1" applyFont="1" applyBorder="1" applyAlignment="1">
      <alignment horizontal="right"/>
    </xf>
    <xf numFmtId="3" fontId="15" fillId="0" borderId="4" xfId="0" applyNumberFormat="1" applyFont="1" applyBorder="1" applyAlignment="1">
      <alignment horizontal="right"/>
    </xf>
    <xf numFmtId="0" fontId="0" fillId="4" borderId="0" xfId="0" applyFill="1"/>
    <xf numFmtId="0" fontId="23" fillId="0" borderId="0" xfId="0" applyFont="1"/>
    <xf numFmtId="0" fontId="24" fillId="0" borderId="0" xfId="0" applyFont="1"/>
    <xf numFmtId="0" fontId="25" fillId="0" borderId="0" xfId="0" applyFont="1"/>
    <xf numFmtId="0" fontId="9" fillId="0" borderId="0" xfId="0" applyFont="1" applyAlignment="1">
      <alignment horizontal="right" vertical="center"/>
    </xf>
    <xf numFmtId="3" fontId="10" fillId="0" borderId="0" xfId="6" applyNumberFormat="1" applyFont="1" applyAlignment="1">
      <alignment vertical="center"/>
    </xf>
    <xf numFmtId="0" fontId="2" fillId="4" borderId="0" xfId="0" applyFont="1" applyFill="1" applyAlignment="1">
      <alignment horizontal="left"/>
    </xf>
    <xf numFmtId="0" fontId="8" fillId="4" borderId="0" xfId="0" applyFont="1" applyFill="1"/>
    <xf numFmtId="0" fontId="26" fillId="0" borderId="0" xfId="0" applyFont="1"/>
    <xf numFmtId="3" fontId="4" fillId="0" borderId="1" xfId="3" applyNumberFormat="1" applyFont="1" applyBorder="1" applyAlignment="1">
      <alignment horizontal="right"/>
    </xf>
    <xf numFmtId="0" fontId="4" fillId="0" borderId="7" xfId="3" applyFont="1" applyBorder="1" applyAlignment="1">
      <alignment horizontal="left"/>
    </xf>
    <xf numFmtId="3" fontId="10" fillId="0" borderId="2" xfId="3" applyNumberFormat="1" applyFont="1" applyBorder="1" applyAlignment="1">
      <alignment horizontal="right"/>
    </xf>
    <xf numFmtId="0" fontId="10" fillId="0" borderId="4" xfId="3" applyFont="1" applyBorder="1"/>
    <xf numFmtId="0" fontId="22" fillId="0" borderId="0" xfId="2" applyAlignment="1" applyProtection="1"/>
    <xf numFmtId="0" fontId="4" fillId="0" borderId="7" xfId="3" quotePrefix="1" applyFont="1" applyBorder="1" applyAlignment="1">
      <alignment horizontal="left"/>
    </xf>
    <xf numFmtId="0" fontId="4" fillId="0" borderId="2" xfId="0" applyFont="1" applyBorder="1" applyAlignment="1">
      <alignment horizontal="left"/>
    </xf>
    <xf numFmtId="0" fontId="0" fillId="0" borderId="0" xfId="0" applyAlignment="1">
      <alignment horizontal="right"/>
    </xf>
    <xf numFmtId="0" fontId="4" fillId="5" borderId="0" xfId="0" applyFont="1" applyFill="1" applyAlignment="1">
      <alignment vertical="center"/>
    </xf>
    <xf numFmtId="0" fontId="27" fillId="0" borderId="0" xfId="0" applyFont="1" applyAlignment="1">
      <alignment horizontal="left"/>
    </xf>
    <xf numFmtId="3" fontId="10" fillId="0" borderId="2" xfId="0" applyNumberFormat="1" applyFont="1" applyBorder="1" applyAlignment="1">
      <alignment horizontal="right" wrapText="1"/>
    </xf>
    <xf numFmtId="0" fontId="28" fillId="0" borderId="0" xfId="0" applyFont="1" applyAlignment="1">
      <alignment vertical="center"/>
    </xf>
    <xf numFmtId="0" fontId="29" fillId="0" borderId="9" xfId="0" applyFont="1" applyBorder="1" applyAlignment="1">
      <alignment wrapText="1"/>
    </xf>
    <xf numFmtId="0" fontId="30" fillId="0" borderId="9" xfId="0" applyFont="1" applyBorder="1" applyAlignment="1">
      <alignment wrapText="1"/>
    </xf>
    <xf numFmtId="0" fontId="31" fillId="0" borderId="9" xfId="0" applyFont="1" applyBorder="1"/>
    <xf numFmtId="0" fontId="4" fillId="0" borderId="0" xfId="0" applyFont="1" applyAlignment="1">
      <alignment horizontal="right" vertical="center"/>
    </xf>
    <xf numFmtId="3" fontId="23" fillId="0" borderId="0" xfId="0" applyNumberFormat="1" applyFont="1" applyAlignment="1">
      <alignment horizontal="right"/>
    </xf>
    <xf numFmtId="3" fontId="10" fillId="0" borderId="4" xfId="8" applyNumberFormat="1" applyFont="1" applyBorder="1"/>
    <xf numFmtId="0" fontId="4" fillId="0" borderId="0" xfId="0" applyFont="1" applyFill="1"/>
    <xf numFmtId="170" fontId="6" fillId="0" borderId="0" xfId="8" applyNumberFormat="1" applyFont="1"/>
    <xf numFmtId="3" fontId="4" fillId="0" borderId="1" xfId="8" applyNumberFormat="1" applyFont="1" applyBorder="1"/>
    <xf numFmtId="0" fontId="32" fillId="0" borderId="9" xfId="0" applyFont="1" applyBorder="1" applyAlignment="1">
      <alignment wrapText="1"/>
    </xf>
    <xf numFmtId="0" fontId="34" fillId="0" borderId="9" xfId="0" applyFont="1" applyBorder="1" applyAlignment="1">
      <alignment wrapText="1"/>
    </xf>
    <xf numFmtId="0" fontId="35" fillId="0" borderId="9" xfId="0" applyFont="1" applyBorder="1" applyAlignment="1">
      <alignment wrapText="1"/>
    </xf>
    <xf numFmtId="0" fontId="0" fillId="0" borderId="10" xfId="0" applyBorder="1" applyAlignment="1">
      <alignment wrapText="1"/>
    </xf>
    <xf numFmtId="3" fontId="15" fillId="0" borderId="6" xfId="0" applyNumberFormat="1" applyFont="1" applyBorder="1" applyAlignment="1">
      <alignment horizontal="left"/>
    </xf>
    <xf numFmtId="3" fontId="15" fillId="0" borderId="4" xfId="0" applyNumberFormat="1" applyFont="1" applyBorder="1" applyAlignment="1">
      <alignment horizontal="left"/>
    </xf>
    <xf numFmtId="0" fontId="9" fillId="0" borderId="3" xfId="0" applyFont="1" applyBorder="1" applyAlignment="1">
      <alignment wrapText="1"/>
    </xf>
    <xf numFmtId="0" fontId="9" fillId="0" borderId="3" xfId="0" applyFont="1" applyBorder="1" applyAlignment="1">
      <alignment horizontal="left" wrapText="1"/>
    </xf>
    <xf numFmtId="0" fontId="4" fillId="0" borderId="1" xfId="0" applyNumberFormat="1" applyFont="1" applyBorder="1" applyAlignment="1">
      <alignment horizontal="left"/>
    </xf>
    <xf numFmtId="0" fontId="36" fillId="0" borderId="0" xfId="0" applyFont="1" applyAlignment="1">
      <alignment horizontal="left"/>
    </xf>
    <xf numFmtId="0" fontId="22" fillId="0" borderId="0" xfId="2" applyFont="1" applyAlignment="1" applyProtection="1"/>
    <xf numFmtId="167" fontId="10" fillId="0" borderId="0" xfId="6" applyNumberFormat="1" applyFont="1" applyAlignment="1">
      <alignment vertical="center"/>
    </xf>
    <xf numFmtId="0" fontId="37" fillId="0" borderId="0" xfId="0" applyFont="1"/>
    <xf numFmtId="169" fontId="37" fillId="0" borderId="0" xfId="0" applyNumberFormat="1" applyFont="1"/>
    <xf numFmtId="0" fontId="24" fillId="0" borderId="0" xfId="0" applyFont="1" applyAlignment="1">
      <alignment horizontal="left"/>
    </xf>
    <xf numFmtId="0" fontId="38" fillId="0" borderId="9" xfId="0" applyFont="1" applyBorder="1" applyAlignment="1">
      <alignment wrapText="1"/>
    </xf>
    <xf numFmtId="0" fontId="40" fillId="0" borderId="0" xfId="0" applyFont="1"/>
    <xf numFmtId="3" fontId="40" fillId="0" borderId="0" xfId="0" applyNumberFormat="1" applyFont="1" applyAlignment="1">
      <alignment horizontal="right"/>
    </xf>
    <xf numFmtId="0" fontId="40" fillId="0" borderId="0" xfId="0" applyFont="1" applyAlignment="1">
      <alignment horizontal="right"/>
    </xf>
    <xf numFmtId="0" fontId="40" fillId="0" borderId="0" xfId="0" applyFont="1" applyAlignment="1">
      <alignment horizontal="left"/>
    </xf>
    <xf numFmtId="3" fontId="4" fillId="0" borderId="2" xfId="0" applyNumberFormat="1" applyFont="1" applyBorder="1" applyAlignment="1">
      <alignment horizontal="right"/>
    </xf>
    <xf numFmtId="0" fontId="42" fillId="0" borderId="9" xfId="0" applyFont="1" applyBorder="1" applyAlignment="1">
      <alignment wrapText="1"/>
    </xf>
    <xf numFmtId="0" fontId="32" fillId="0" borderId="9" xfId="0" applyFont="1" applyBorder="1"/>
    <xf numFmtId="0" fontId="43" fillId="0" borderId="9" xfId="0" applyFont="1" applyBorder="1"/>
    <xf numFmtId="0" fontId="0" fillId="0" borderId="2" xfId="0" applyBorder="1"/>
    <xf numFmtId="0" fontId="4" fillId="0" borderId="3" xfId="0" applyFont="1" applyBorder="1" applyAlignment="1">
      <alignment horizontal="right" wrapText="1"/>
    </xf>
    <xf numFmtId="0" fontId="4" fillId="0" borderId="6" xfId="0" applyFont="1" applyBorder="1" applyAlignment="1">
      <alignment horizontal="left"/>
    </xf>
    <xf numFmtId="3" fontId="4" fillId="0" borderId="4" xfId="0" applyNumberFormat="1" applyFont="1" applyBorder="1" applyAlignment="1">
      <alignment horizontal="right"/>
    </xf>
    <xf numFmtId="0" fontId="9" fillId="0" borderId="0" xfId="0" applyFont="1" applyBorder="1"/>
    <xf numFmtId="3" fontId="9" fillId="0" borderId="0" xfId="0" applyNumberFormat="1" applyFont="1" applyBorder="1" applyAlignment="1">
      <alignment horizontal="right"/>
    </xf>
    <xf numFmtId="3" fontId="15" fillId="0" borderId="0" xfId="0" applyNumberFormat="1" applyFont="1" applyBorder="1" applyAlignment="1">
      <alignment horizontal="right"/>
    </xf>
    <xf numFmtId="0" fontId="9" fillId="0" borderId="0" xfId="0" applyFont="1" applyBorder="1" applyAlignment="1">
      <alignment horizontal="right"/>
    </xf>
    <xf numFmtId="0" fontId="9" fillId="0" borderId="0" xfId="0" applyFont="1" applyBorder="1" applyAlignment="1">
      <alignment horizontal="center"/>
    </xf>
    <xf numFmtId="3" fontId="4" fillId="0" borderId="0" xfId="0" applyNumberFormat="1" applyFont="1" applyBorder="1" applyAlignment="1">
      <alignment horizontal="right"/>
    </xf>
    <xf numFmtId="3" fontId="10" fillId="0" borderId="0" xfId="0" applyNumberFormat="1" applyFont="1" applyBorder="1" applyAlignment="1">
      <alignment horizontal="right"/>
    </xf>
    <xf numFmtId="0" fontId="4" fillId="0" borderId="0" xfId="0" applyFont="1" applyBorder="1"/>
    <xf numFmtId="0" fontId="4" fillId="0" borderId="0" xfId="0" applyFont="1" applyBorder="1" applyAlignment="1">
      <alignment horizontal="center"/>
    </xf>
    <xf numFmtId="0" fontId="4" fillId="0" borderId="0" xfId="0" applyFont="1" applyBorder="1" applyAlignment="1">
      <alignment horizontal="right" vertical="top" wrapText="1"/>
    </xf>
    <xf numFmtId="3" fontId="4" fillId="0" borderId="0" xfId="0" applyNumberFormat="1" applyFont="1" applyBorder="1" applyAlignment="1">
      <alignment horizontal="right" wrapText="1"/>
    </xf>
    <xf numFmtId="0" fontId="4" fillId="0" borderId="2" xfId="0" applyFont="1" applyFill="1" applyBorder="1"/>
    <xf numFmtId="0" fontId="4" fillId="0" borderId="0" xfId="0" applyFont="1" applyBorder="1" applyAlignment="1"/>
    <xf numFmtId="0" fontId="9" fillId="0" borderId="0" xfId="0" applyFont="1" applyBorder="1" applyAlignment="1">
      <alignment horizontal="left" wrapText="1"/>
    </xf>
    <xf numFmtId="0" fontId="4" fillId="0" borderId="2" xfId="0" applyFont="1" applyBorder="1" applyAlignment="1"/>
    <xf numFmtId="0" fontId="9" fillId="0" borderId="2" xfId="0" applyFont="1" applyBorder="1" applyAlignment="1">
      <alignment horizontal="left" wrapText="1"/>
    </xf>
    <xf numFmtId="0" fontId="4" fillId="0" borderId="8" xfId="0" applyFont="1" applyBorder="1" applyAlignment="1"/>
    <xf numFmtId="0" fontId="23" fillId="0" borderId="0" xfId="0" applyFont="1" applyAlignment="1">
      <alignment horizontal="right"/>
    </xf>
    <xf numFmtId="0" fontId="23" fillId="0" borderId="0" xfId="0" applyFont="1" applyAlignment="1">
      <alignment horizontal="left"/>
    </xf>
    <xf numFmtId="3" fontId="4" fillId="0" borderId="7" xfId="0" applyNumberFormat="1" applyFont="1" applyBorder="1" applyAlignment="1">
      <alignment horizontal="right"/>
    </xf>
    <xf numFmtId="3" fontId="4" fillId="0" borderId="4" xfId="0" applyNumberFormat="1" applyFont="1" applyFill="1" applyBorder="1" applyAlignment="1">
      <alignment horizontal="left"/>
    </xf>
    <xf numFmtId="0" fontId="7" fillId="0" borderId="0" xfId="0" applyFont="1" applyFill="1"/>
    <xf numFmtId="0" fontId="10" fillId="0" borderId="0" xfId="0" applyFont="1" applyFill="1"/>
    <xf numFmtId="3" fontId="4" fillId="0" borderId="1" xfId="0" quotePrefix="1" applyNumberFormat="1" applyFont="1" applyBorder="1" applyAlignment="1">
      <alignment horizontal="left"/>
    </xf>
    <xf numFmtId="0" fontId="9" fillId="0" borderId="0" xfId="0" applyFont="1" applyFill="1"/>
    <xf numFmtId="0" fontId="9" fillId="0" borderId="2" xfId="0" applyFont="1" applyFill="1" applyBorder="1"/>
    <xf numFmtId="0" fontId="4" fillId="0" borderId="0" xfId="0" applyFont="1" applyFill="1" applyAlignment="1">
      <alignment wrapText="1"/>
    </xf>
    <xf numFmtId="0" fontId="23" fillId="0" borderId="0" xfId="0" applyFont="1" applyFill="1"/>
    <xf numFmtId="3" fontId="9" fillId="0" borderId="0" xfId="0" applyNumberFormat="1" applyFont="1" applyFill="1"/>
    <xf numFmtId="0" fontId="10" fillId="0" borderId="0" xfId="0" applyFont="1" applyFill="1" applyAlignment="1">
      <alignment vertical="center"/>
    </xf>
    <xf numFmtId="0" fontId="0" fillId="0" borderId="0" xfId="0" applyFill="1"/>
    <xf numFmtId="0" fontId="9" fillId="0" borderId="0" xfId="0" applyFont="1" applyBorder="1" applyAlignment="1">
      <alignment horizontal="right" wrapText="1"/>
    </xf>
    <xf numFmtId="0" fontId="4" fillId="0" borderId="2" xfId="0" applyFont="1" applyFill="1" applyBorder="1" applyAlignment="1">
      <alignment wrapText="1"/>
    </xf>
    <xf numFmtId="0" fontId="23" fillId="0" borderId="0" xfId="0" applyFont="1" applyBorder="1" applyAlignment="1">
      <alignment horizontal="right" wrapText="1"/>
    </xf>
    <xf numFmtId="3" fontId="23" fillId="0" borderId="0" xfId="0" applyNumberFormat="1" applyFont="1" applyBorder="1" applyAlignment="1">
      <alignment horizontal="right"/>
    </xf>
    <xf numFmtId="3" fontId="44" fillId="0" borderId="0" xfId="0" applyNumberFormat="1" applyFont="1" applyBorder="1" applyAlignment="1">
      <alignment horizontal="right" wrapText="1"/>
    </xf>
    <xf numFmtId="3" fontId="10" fillId="0" borderId="0" xfId="0" applyNumberFormat="1" applyFont="1" applyBorder="1" applyAlignment="1">
      <alignment horizontal="right" wrapText="1"/>
    </xf>
    <xf numFmtId="0" fontId="10" fillId="0" borderId="0" xfId="0" applyFont="1" applyBorder="1"/>
    <xf numFmtId="3" fontId="15" fillId="0" borderId="6" xfId="0" applyNumberFormat="1" applyFont="1" applyBorder="1" applyAlignment="1">
      <alignment horizontal="right" wrapText="1"/>
    </xf>
    <xf numFmtId="3" fontId="12" fillId="0" borderId="4" xfId="0" applyNumberFormat="1" applyFont="1" applyBorder="1" applyAlignment="1">
      <alignment horizontal="right" wrapText="1"/>
    </xf>
    <xf numFmtId="0" fontId="45" fillId="0" borderId="0" xfId="0" applyFont="1" applyFill="1" applyAlignment="1">
      <alignment horizontal="left"/>
    </xf>
    <xf numFmtId="3" fontId="9" fillId="0" borderId="4" xfId="0" applyNumberFormat="1" applyFont="1" applyBorder="1"/>
    <xf numFmtId="3" fontId="8" fillId="4" borderId="0" xfId="0" applyNumberFormat="1" applyFont="1" applyFill="1"/>
    <xf numFmtId="3" fontId="0" fillId="0" borderId="0" xfId="0" applyNumberFormat="1"/>
    <xf numFmtId="0" fontId="2"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50" fillId="0" borderId="0" xfId="0" applyFont="1" applyAlignment="1">
      <alignment vertical="center"/>
    </xf>
    <xf numFmtId="0" fontId="29" fillId="0" borderId="0" xfId="0" applyFont="1" applyAlignment="1">
      <alignment vertical="center"/>
    </xf>
    <xf numFmtId="0" fontId="51"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30" fillId="0" borderId="0" xfId="0" applyFont="1" applyAlignment="1">
      <alignment vertical="center"/>
    </xf>
    <xf numFmtId="169" fontId="9" fillId="0" borderId="1" xfId="8" applyNumberFormat="1" applyFont="1" applyBorder="1" applyAlignment="1">
      <alignment horizontal="left"/>
    </xf>
    <xf numFmtId="3" fontId="10" fillId="0" borderId="4" xfId="0" applyNumberFormat="1" applyFont="1" applyBorder="1" applyAlignment="1">
      <alignment horizontal="center"/>
    </xf>
    <xf numFmtId="169" fontId="10" fillId="0" borderId="4" xfId="8" applyNumberFormat="1" applyFont="1" applyBorder="1" applyAlignment="1">
      <alignment horizontal="center"/>
    </xf>
    <xf numFmtId="169" fontId="4" fillId="0" borderId="0" xfId="8" applyNumberFormat="1" applyFont="1"/>
    <xf numFmtId="169" fontId="23" fillId="0" borderId="0" xfId="8" applyNumberFormat="1" applyFont="1"/>
    <xf numFmtId="169" fontId="10" fillId="0" borderId="4" xfId="8" applyNumberFormat="1" applyFont="1" applyBorder="1" applyAlignment="1">
      <alignment horizontal="left"/>
    </xf>
    <xf numFmtId="3" fontId="15" fillId="0" borderId="6" xfId="0" applyNumberFormat="1" applyFont="1" applyFill="1" applyBorder="1" applyAlignment="1">
      <alignment horizontal="right"/>
    </xf>
    <xf numFmtId="3" fontId="12" fillId="0" borderId="4" xfId="0" applyNumberFormat="1" applyFont="1" applyFill="1" applyBorder="1" applyAlignment="1">
      <alignment horizontal="right"/>
    </xf>
    <xf numFmtId="169" fontId="9" fillId="0" borderId="4" xfId="8" applyNumberFormat="1" applyFont="1" applyBorder="1" applyAlignment="1">
      <alignment horizontal="left"/>
    </xf>
    <xf numFmtId="169" fontId="9" fillId="0" borderId="7" xfId="8" applyNumberFormat="1" applyFont="1" applyBorder="1" applyAlignment="1">
      <alignment horizontal="left"/>
    </xf>
    <xf numFmtId="0" fontId="0" fillId="0" borderId="2" xfId="0" applyBorder="1" applyAlignment="1">
      <alignment horizontal="left"/>
    </xf>
    <xf numFmtId="3" fontId="4" fillId="0" borderId="4" xfId="0" applyNumberFormat="1" applyFont="1" applyBorder="1" applyAlignment="1">
      <alignment horizontal="left"/>
    </xf>
    <xf numFmtId="0" fontId="0" fillId="0" borderId="0" xfId="0" applyAlignment="1">
      <alignment horizontal="left"/>
    </xf>
    <xf numFmtId="3" fontId="52" fillId="0" borderId="1" xfId="0" applyNumberFormat="1" applyFont="1" applyBorder="1" applyAlignment="1">
      <alignment horizontal="left"/>
    </xf>
    <xf numFmtId="0" fontId="18" fillId="3" borderId="0" xfId="0" applyFont="1" applyFill="1" applyAlignment="1">
      <alignment horizontal="center" vertical="center"/>
    </xf>
    <xf numFmtId="0" fontId="0" fillId="0" borderId="0" xfId="0" applyAlignment="1">
      <alignment horizontal="center" vertical="center"/>
    </xf>
    <xf numFmtId="0" fontId="9" fillId="0" borderId="3" xfId="0" applyFont="1" applyBorder="1" applyAlignment="1">
      <alignment horizontal="center"/>
    </xf>
    <xf numFmtId="0" fontId="4" fillId="0" borderId="3" xfId="0" applyFont="1" applyBorder="1" applyAlignment="1">
      <alignment horizontal="center"/>
    </xf>
    <xf numFmtId="0" fontId="4" fillId="0" borderId="8" xfId="0" applyFont="1" applyBorder="1"/>
    <xf numFmtId="3" fontId="4" fillId="0" borderId="5" xfId="5" applyNumberFormat="1" applyBorder="1"/>
    <xf numFmtId="3" fontId="4" fillId="0" borderId="1" xfId="5" applyNumberFormat="1" applyBorder="1"/>
    <xf numFmtId="3" fontId="4" fillId="0" borderId="1" xfId="5" applyNumberFormat="1" applyBorder="1" applyAlignment="1">
      <alignment wrapText="1"/>
    </xf>
    <xf numFmtId="1" fontId="4" fillId="0" borderId="0" xfId="0" applyNumberFormat="1" applyFont="1"/>
  </cellXfs>
  <cellStyles count="14">
    <cellStyle name="Följde hyperlänken" xfId="1" xr:uid="{00000000-0005-0000-0000-000000000000}"/>
    <cellStyle name="Hyperlänk" xfId="2" builtinId="8"/>
    <cellStyle name="Normal" xfId="0" builtinId="0"/>
    <cellStyle name="Normal 2" xfId="3" xr:uid="{00000000-0005-0000-0000-000003000000}"/>
    <cellStyle name="Normal 3" xfId="4" xr:uid="{00000000-0005-0000-0000-000004000000}"/>
    <cellStyle name="Normal 4" xfId="12" xr:uid="{00000000-0005-0000-0000-000005000000}"/>
    <cellStyle name="Normal_Blad1" xfId="5" xr:uid="{00000000-0005-0000-0000-000006000000}"/>
    <cellStyle name="Procent" xfId="6" builtinId="5"/>
    <cellStyle name="Procent 2" xfId="13" xr:uid="{00000000-0005-0000-0000-000008000000}"/>
    <cellStyle name="Total intermediaire" xfId="7" xr:uid="{00000000-0005-0000-0000-000009000000}"/>
    <cellStyle name="Tusental" xfId="8" builtinId="3"/>
    <cellStyle name="Tusental 2" xfId="9" xr:uid="{00000000-0005-0000-0000-00000B000000}"/>
    <cellStyle name="Tusental 2 2" xfId="11" xr:uid="{00000000-0005-0000-0000-00000C000000}"/>
    <cellStyle name="Tusental 3"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9</xdr:row>
      <xdr:rowOff>0</xdr:rowOff>
    </xdr:from>
    <xdr:to>
      <xdr:col>9</xdr:col>
      <xdr:colOff>571500</xdr:colOff>
      <xdr:row>10</xdr:row>
      <xdr:rowOff>190500</xdr:rowOff>
    </xdr:to>
    <xdr:pic>
      <xdr:nvPicPr>
        <xdr:cNvPr id="6" name="Bildobjekt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4850" y="1704975"/>
          <a:ext cx="1790700" cy="352425"/>
        </a:xfrm>
        <a:prstGeom prst="rect">
          <a:avLst/>
        </a:prstGeom>
      </xdr:spPr>
    </xdr:pic>
    <xdr:clientData/>
  </xdr:twoCellAnchor>
  <xdr:twoCellAnchor editAs="oneCell">
    <xdr:from>
      <xdr:col>0</xdr:col>
      <xdr:colOff>581025</xdr:colOff>
      <xdr:row>3</xdr:row>
      <xdr:rowOff>152400</xdr:rowOff>
    </xdr:from>
    <xdr:to>
      <xdr:col>3</xdr:col>
      <xdr:colOff>410706</xdr:colOff>
      <xdr:row>7</xdr:row>
      <xdr:rowOff>86843</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885825"/>
          <a:ext cx="1906131" cy="5821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31</xdr:row>
          <xdr:rowOff>104775</xdr:rowOff>
        </xdr:from>
        <xdr:to>
          <xdr:col>1</xdr:col>
          <xdr:colOff>533400</xdr:colOff>
          <xdr:row>33</xdr:row>
          <xdr:rowOff>9525</xdr:rowOff>
        </xdr:to>
        <xdr:sp macro="" textlink="">
          <xdr:nvSpPr>
            <xdr:cNvPr id="67585" name="Object 1" hidden="1">
              <a:extLst>
                <a:ext uri="{63B3BB69-23CF-44E3-9099-C40C66FF867C}">
                  <a14:compatExt spid="_x0000_s67585"/>
                </a:ext>
                <a:ext uri="{FF2B5EF4-FFF2-40B4-BE49-F238E27FC236}">
                  <a16:creationId xmlns:a16="http://schemas.microsoft.com/office/drawing/2014/main" id="{00000000-0008-0000-0B00-0000010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104775</xdr:rowOff>
        </xdr:from>
        <xdr:to>
          <xdr:col>1</xdr:col>
          <xdr:colOff>533400</xdr:colOff>
          <xdr:row>33</xdr:row>
          <xdr:rowOff>9525</xdr:rowOff>
        </xdr:to>
        <xdr:sp macro="" textlink="">
          <xdr:nvSpPr>
            <xdr:cNvPr id="67586" name="Object 2" hidden="1">
              <a:extLst>
                <a:ext uri="{63B3BB69-23CF-44E3-9099-C40C66FF867C}">
                  <a14:compatExt spid="_x0000_s67586"/>
                </a:ext>
                <a:ext uri="{FF2B5EF4-FFF2-40B4-BE49-F238E27FC236}">
                  <a16:creationId xmlns:a16="http://schemas.microsoft.com/office/drawing/2014/main" id="{6AC5AFAD-7CA0-4C2F-ABF8-4C11A1940E8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31</xdr:row>
          <xdr:rowOff>0</xdr:rowOff>
        </xdr:from>
        <xdr:to>
          <xdr:col>0</xdr:col>
          <xdr:colOff>9525</xdr:colOff>
          <xdr:row>31</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C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38100</xdr:rowOff>
        </xdr:from>
        <xdr:to>
          <xdr:col>1</xdr:col>
          <xdr:colOff>361950</xdr:colOff>
          <xdr:row>31</xdr:row>
          <xdr:rowOff>114300</xdr:rowOff>
        </xdr:to>
        <xdr:sp macro="" textlink="">
          <xdr:nvSpPr>
            <xdr:cNvPr id="57346" name="Bild 1" hidden="1">
              <a:extLst>
                <a:ext uri="{63B3BB69-23CF-44E3-9099-C40C66FF867C}">
                  <a14:compatExt spid="_x0000_s57346"/>
                </a:ext>
                <a:ext uri="{FF2B5EF4-FFF2-40B4-BE49-F238E27FC236}">
                  <a16:creationId xmlns:a16="http://schemas.microsoft.com/office/drawing/2014/main" id="{00000000-0008-0000-0C00-000002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47625</xdr:rowOff>
        </xdr:from>
        <xdr:to>
          <xdr:col>1</xdr:col>
          <xdr:colOff>304800</xdr:colOff>
          <xdr:row>31</xdr:row>
          <xdr:rowOff>123825</xdr:rowOff>
        </xdr:to>
        <xdr:sp macro="" textlink="">
          <xdr:nvSpPr>
            <xdr:cNvPr id="57347" name="Object 3" hidden="1">
              <a:extLst>
                <a:ext uri="{63B3BB69-23CF-44E3-9099-C40C66FF867C}">
                  <a14:compatExt spid="_x0000_s57347"/>
                </a:ext>
                <a:ext uri="{FF2B5EF4-FFF2-40B4-BE49-F238E27FC236}">
                  <a16:creationId xmlns:a16="http://schemas.microsoft.com/office/drawing/2014/main" id="{00000000-0008-0000-0C00-000003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3" name="Object 9" hidden="1">
              <a:extLst>
                <a:ext uri="{63B3BB69-23CF-44E3-9099-C40C66FF867C}">
                  <a14:compatExt spid="_x0000_s57353"/>
                </a:ext>
                <a:ext uri="{FF2B5EF4-FFF2-40B4-BE49-F238E27FC236}">
                  <a16:creationId xmlns:a16="http://schemas.microsoft.com/office/drawing/2014/main" id="{00000000-0008-0000-0C00-000009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4" name="Bild 3" hidden="1">
              <a:extLst>
                <a:ext uri="{63B3BB69-23CF-44E3-9099-C40C66FF867C}">
                  <a14:compatExt spid="_x0000_s57354"/>
                </a:ext>
                <a:ext uri="{FF2B5EF4-FFF2-40B4-BE49-F238E27FC236}">
                  <a16:creationId xmlns:a16="http://schemas.microsoft.com/office/drawing/2014/main" id="{00000000-0008-0000-0C00-00000A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0</xdr:rowOff>
        </xdr:from>
        <xdr:to>
          <xdr:col>0</xdr:col>
          <xdr:colOff>9525</xdr:colOff>
          <xdr:row>31</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C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38100</xdr:rowOff>
        </xdr:from>
        <xdr:to>
          <xdr:col>1</xdr:col>
          <xdr:colOff>361950</xdr:colOff>
          <xdr:row>31</xdr:row>
          <xdr:rowOff>114300</xdr:rowOff>
        </xdr:to>
        <xdr:sp macro="" textlink="">
          <xdr:nvSpPr>
            <xdr:cNvPr id="57356" name="Bild 1" hidden="1">
              <a:extLst>
                <a:ext uri="{63B3BB69-23CF-44E3-9099-C40C66FF867C}">
                  <a14:compatExt spid="_x0000_s57356"/>
                </a:ext>
                <a:ext uri="{FF2B5EF4-FFF2-40B4-BE49-F238E27FC236}">
                  <a16:creationId xmlns:a16="http://schemas.microsoft.com/office/drawing/2014/main" id="{00000000-0008-0000-0C00-00000C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47625</xdr:rowOff>
        </xdr:from>
        <xdr:to>
          <xdr:col>1</xdr:col>
          <xdr:colOff>304800</xdr:colOff>
          <xdr:row>31</xdr:row>
          <xdr:rowOff>123825</xdr:rowOff>
        </xdr:to>
        <xdr:sp macro="" textlink="">
          <xdr:nvSpPr>
            <xdr:cNvPr id="57357" name="Object 13" hidden="1">
              <a:extLst>
                <a:ext uri="{63B3BB69-23CF-44E3-9099-C40C66FF867C}">
                  <a14:compatExt spid="_x0000_s57357"/>
                </a:ext>
                <a:ext uri="{FF2B5EF4-FFF2-40B4-BE49-F238E27FC236}">
                  <a16:creationId xmlns:a16="http://schemas.microsoft.com/office/drawing/2014/main" id="{00000000-0008-0000-0C00-00000D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8" name="Object 14" hidden="1">
              <a:extLst>
                <a:ext uri="{63B3BB69-23CF-44E3-9099-C40C66FF867C}">
                  <a14:compatExt spid="_x0000_s57358"/>
                </a:ext>
                <a:ext uri="{FF2B5EF4-FFF2-40B4-BE49-F238E27FC236}">
                  <a16:creationId xmlns:a16="http://schemas.microsoft.com/office/drawing/2014/main" id="{00000000-0008-0000-0C00-00000E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9" name="Bild 3" hidden="1">
              <a:extLst>
                <a:ext uri="{63B3BB69-23CF-44E3-9099-C40C66FF867C}">
                  <a14:compatExt spid="_x0000_s57359"/>
                </a:ext>
                <a:ext uri="{FF2B5EF4-FFF2-40B4-BE49-F238E27FC236}">
                  <a16:creationId xmlns:a16="http://schemas.microsoft.com/office/drawing/2014/main" id="{00000000-0008-0000-0C00-00000F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0</xdr:rowOff>
        </xdr:from>
        <xdr:to>
          <xdr:col>0</xdr:col>
          <xdr:colOff>9525</xdr:colOff>
          <xdr:row>31</xdr:row>
          <xdr:rowOff>0</xdr:rowOff>
        </xdr:to>
        <xdr:sp macro="" textlink="">
          <xdr:nvSpPr>
            <xdr:cNvPr id="57360" name="Bild 2" hidden="1">
              <a:extLst>
                <a:ext uri="{63B3BB69-23CF-44E3-9099-C40C66FF867C}">
                  <a14:compatExt spid="_x0000_s57360"/>
                </a:ext>
                <a:ext uri="{FF2B5EF4-FFF2-40B4-BE49-F238E27FC236}">
                  <a16:creationId xmlns:a16="http://schemas.microsoft.com/office/drawing/2014/main" id="{00000000-0008-0000-0C00-000010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38100</xdr:rowOff>
        </xdr:from>
        <xdr:to>
          <xdr:col>1</xdr:col>
          <xdr:colOff>361950</xdr:colOff>
          <xdr:row>31</xdr:row>
          <xdr:rowOff>114300</xdr:rowOff>
        </xdr:to>
        <xdr:sp macro="" textlink="">
          <xdr:nvSpPr>
            <xdr:cNvPr id="57361" name="Bild 1" hidden="1">
              <a:extLst>
                <a:ext uri="{63B3BB69-23CF-44E3-9099-C40C66FF867C}">
                  <a14:compatExt spid="_x0000_s57361"/>
                </a:ext>
                <a:ext uri="{FF2B5EF4-FFF2-40B4-BE49-F238E27FC236}">
                  <a16:creationId xmlns:a16="http://schemas.microsoft.com/office/drawing/2014/main" id="{00000000-0008-0000-0C00-00001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47625</xdr:rowOff>
        </xdr:from>
        <xdr:to>
          <xdr:col>1</xdr:col>
          <xdr:colOff>304800</xdr:colOff>
          <xdr:row>31</xdr:row>
          <xdr:rowOff>123825</xdr:rowOff>
        </xdr:to>
        <xdr:sp macro="" textlink="">
          <xdr:nvSpPr>
            <xdr:cNvPr id="57362" name="Object 18" hidden="1">
              <a:extLst>
                <a:ext uri="{63B3BB69-23CF-44E3-9099-C40C66FF867C}">
                  <a14:compatExt spid="_x0000_s57362"/>
                </a:ext>
                <a:ext uri="{FF2B5EF4-FFF2-40B4-BE49-F238E27FC236}">
                  <a16:creationId xmlns:a16="http://schemas.microsoft.com/office/drawing/2014/main" id="{00000000-0008-0000-0C00-000012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63" name="Object 19" hidden="1">
              <a:extLst>
                <a:ext uri="{63B3BB69-23CF-44E3-9099-C40C66FF867C}">
                  <a14:compatExt spid="_x0000_s57363"/>
                </a:ext>
                <a:ext uri="{FF2B5EF4-FFF2-40B4-BE49-F238E27FC236}">
                  <a16:creationId xmlns:a16="http://schemas.microsoft.com/office/drawing/2014/main" id="{00000000-0008-0000-0C00-000013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64" name="Bild 3" hidden="1">
              <a:extLst>
                <a:ext uri="{63B3BB69-23CF-44E3-9099-C40C66FF867C}">
                  <a14:compatExt spid="_x0000_s57364"/>
                </a:ext>
                <a:ext uri="{FF2B5EF4-FFF2-40B4-BE49-F238E27FC236}">
                  <a16:creationId xmlns:a16="http://schemas.microsoft.com/office/drawing/2014/main" id="{00000000-0008-0000-0C00-000014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0</xdr:rowOff>
        </xdr:from>
        <xdr:to>
          <xdr:col>0</xdr:col>
          <xdr:colOff>9525</xdr:colOff>
          <xdr:row>31</xdr:row>
          <xdr:rowOff>0</xdr:rowOff>
        </xdr:to>
        <xdr:sp macro="" textlink="">
          <xdr:nvSpPr>
            <xdr:cNvPr id="57365" name="Object 21" hidden="1">
              <a:extLst>
                <a:ext uri="{63B3BB69-23CF-44E3-9099-C40C66FF867C}">
                  <a14:compatExt spid="_x0000_s57365"/>
                </a:ext>
                <a:ext uri="{FF2B5EF4-FFF2-40B4-BE49-F238E27FC236}">
                  <a16:creationId xmlns:a16="http://schemas.microsoft.com/office/drawing/2014/main" id="{00000000-0008-0000-0C00-000015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38100</xdr:rowOff>
        </xdr:from>
        <xdr:to>
          <xdr:col>1</xdr:col>
          <xdr:colOff>361950</xdr:colOff>
          <xdr:row>31</xdr:row>
          <xdr:rowOff>114300</xdr:rowOff>
        </xdr:to>
        <xdr:sp macro="" textlink="">
          <xdr:nvSpPr>
            <xdr:cNvPr id="57366" name="Object 22" hidden="1">
              <a:extLst>
                <a:ext uri="{63B3BB69-23CF-44E3-9099-C40C66FF867C}">
                  <a14:compatExt spid="_x0000_s57366"/>
                </a:ext>
                <a:ext uri="{FF2B5EF4-FFF2-40B4-BE49-F238E27FC236}">
                  <a16:creationId xmlns:a16="http://schemas.microsoft.com/office/drawing/2014/main" id="{00000000-0008-0000-0C00-000016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47625</xdr:rowOff>
        </xdr:from>
        <xdr:to>
          <xdr:col>1</xdr:col>
          <xdr:colOff>304800</xdr:colOff>
          <xdr:row>31</xdr:row>
          <xdr:rowOff>123825</xdr:rowOff>
        </xdr:to>
        <xdr:sp macro="" textlink="">
          <xdr:nvSpPr>
            <xdr:cNvPr id="57367" name="Object 23" hidden="1">
              <a:extLst>
                <a:ext uri="{63B3BB69-23CF-44E3-9099-C40C66FF867C}">
                  <a14:compatExt spid="_x0000_s57367"/>
                </a:ext>
                <a:ext uri="{FF2B5EF4-FFF2-40B4-BE49-F238E27FC236}">
                  <a16:creationId xmlns:a16="http://schemas.microsoft.com/office/drawing/2014/main" id="{00000000-0008-0000-0C00-000017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68" name="Object 24" hidden="1">
              <a:extLst>
                <a:ext uri="{63B3BB69-23CF-44E3-9099-C40C66FF867C}">
                  <a14:compatExt spid="_x0000_s57368"/>
                </a:ext>
                <a:ext uri="{FF2B5EF4-FFF2-40B4-BE49-F238E27FC236}">
                  <a16:creationId xmlns:a16="http://schemas.microsoft.com/office/drawing/2014/main" id="{00000000-0008-0000-0C00-000018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69" name="Object 25" hidden="1">
              <a:extLst>
                <a:ext uri="{63B3BB69-23CF-44E3-9099-C40C66FF867C}">
                  <a14:compatExt spid="_x0000_s57369"/>
                </a:ext>
                <a:ext uri="{FF2B5EF4-FFF2-40B4-BE49-F238E27FC236}">
                  <a16:creationId xmlns:a16="http://schemas.microsoft.com/office/drawing/2014/main" id="{00000000-0008-0000-0C00-000019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0</xdr:rowOff>
        </xdr:from>
        <xdr:to>
          <xdr:col>0</xdr:col>
          <xdr:colOff>9525</xdr:colOff>
          <xdr:row>31</xdr:row>
          <xdr:rowOff>0</xdr:rowOff>
        </xdr:to>
        <xdr:sp macro="" textlink="">
          <xdr:nvSpPr>
            <xdr:cNvPr id="57370" name="Bild 2" hidden="1">
              <a:extLst>
                <a:ext uri="{63B3BB69-23CF-44E3-9099-C40C66FF867C}">
                  <a14:compatExt spid="_x0000_s57370"/>
                </a:ext>
                <a:ext uri="{FF2B5EF4-FFF2-40B4-BE49-F238E27FC236}">
                  <a16:creationId xmlns:a16="http://schemas.microsoft.com/office/drawing/2014/main" id="{2E931DA2-8885-4927-83F2-8B99C108F1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38100</xdr:rowOff>
        </xdr:from>
        <xdr:to>
          <xdr:col>1</xdr:col>
          <xdr:colOff>361950</xdr:colOff>
          <xdr:row>31</xdr:row>
          <xdr:rowOff>114300</xdr:rowOff>
        </xdr:to>
        <xdr:sp macro="" textlink="">
          <xdr:nvSpPr>
            <xdr:cNvPr id="57371" name="Bild 1" hidden="1">
              <a:extLst>
                <a:ext uri="{63B3BB69-23CF-44E3-9099-C40C66FF867C}">
                  <a14:compatExt spid="_x0000_s57371"/>
                </a:ext>
                <a:ext uri="{FF2B5EF4-FFF2-40B4-BE49-F238E27FC236}">
                  <a16:creationId xmlns:a16="http://schemas.microsoft.com/office/drawing/2014/main" id="{7BADBCAD-E462-43D4-8AAE-9B3B1D3644E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47625</xdr:rowOff>
        </xdr:from>
        <xdr:to>
          <xdr:col>1</xdr:col>
          <xdr:colOff>304800</xdr:colOff>
          <xdr:row>31</xdr:row>
          <xdr:rowOff>123825</xdr:rowOff>
        </xdr:to>
        <xdr:sp macro="" textlink="">
          <xdr:nvSpPr>
            <xdr:cNvPr id="57372" name="Object 28" hidden="1">
              <a:extLst>
                <a:ext uri="{63B3BB69-23CF-44E3-9099-C40C66FF867C}">
                  <a14:compatExt spid="_x0000_s57372"/>
                </a:ext>
                <a:ext uri="{FF2B5EF4-FFF2-40B4-BE49-F238E27FC236}">
                  <a16:creationId xmlns:a16="http://schemas.microsoft.com/office/drawing/2014/main" id="{B80FC8A1-437F-4276-B4CE-7B4BA74CD50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73" name="Object 29" hidden="1">
              <a:extLst>
                <a:ext uri="{63B3BB69-23CF-44E3-9099-C40C66FF867C}">
                  <a14:compatExt spid="_x0000_s57373"/>
                </a:ext>
                <a:ext uri="{FF2B5EF4-FFF2-40B4-BE49-F238E27FC236}">
                  <a16:creationId xmlns:a16="http://schemas.microsoft.com/office/drawing/2014/main" id="{A14C859F-C375-416F-A129-27BDA213CF9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74" name="Bild 3" hidden="1">
              <a:extLst>
                <a:ext uri="{63B3BB69-23CF-44E3-9099-C40C66FF867C}">
                  <a14:compatExt spid="_x0000_s57374"/>
                </a:ext>
                <a:ext uri="{FF2B5EF4-FFF2-40B4-BE49-F238E27FC236}">
                  <a16:creationId xmlns:a16="http://schemas.microsoft.com/office/drawing/2014/main" id="{5BFBB33D-C2F0-4930-AFDC-72D4B2E0073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0</xdr:rowOff>
        </xdr:from>
        <xdr:to>
          <xdr:col>0</xdr:col>
          <xdr:colOff>9525</xdr:colOff>
          <xdr:row>31</xdr:row>
          <xdr:rowOff>0</xdr:rowOff>
        </xdr:to>
        <xdr:sp macro="" textlink="">
          <xdr:nvSpPr>
            <xdr:cNvPr id="57375" name="Object 31" hidden="1">
              <a:extLst>
                <a:ext uri="{63B3BB69-23CF-44E3-9099-C40C66FF867C}">
                  <a14:compatExt spid="_x0000_s57375"/>
                </a:ext>
                <a:ext uri="{FF2B5EF4-FFF2-40B4-BE49-F238E27FC236}">
                  <a16:creationId xmlns:a16="http://schemas.microsoft.com/office/drawing/2014/main" id="{BE55046D-C803-47EC-9CEC-BF0F6BB0732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38100</xdr:rowOff>
        </xdr:from>
        <xdr:to>
          <xdr:col>1</xdr:col>
          <xdr:colOff>361950</xdr:colOff>
          <xdr:row>31</xdr:row>
          <xdr:rowOff>114300</xdr:rowOff>
        </xdr:to>
        <xdr:sp macro="" textlink="">
          <xdr:nvSpPr>
            <xdr:cNvPr id="57376" name="Object 32" hidden="1">
              <a:extLst>
                <a:ext uri="{63B3BB69-23CF-44E3-9099-C40C66FF867C}">
                  <a14:compatExt spid="_x0000_s57376"/>
                </a:ext>
                <a:ext uri="{FF2B5EF4-FFF2-40B4-BE49-F238E27FC236}">
                  <a16:creationId xmlns:a16="http://schemas.microsoft.com/office/drawing/2014/main" id="{DBD3A743-980F-49AD-9C8E-16F43421F60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47625</xdr:rowOff>
        </xdr:from>
        <xdr:to>
          <xdr:col>1</xdr:col>
          <xdr:colOff>304800</xdr:colOff>
          <xdr:row>31</xdr:row>
          <xdr:rowOff>123825</xdr:rowOff>
        </xdr:to>
        <xdr:sp macro="" textlink="">
          <xdr:nvSpPr>
            <xdr:cNvPr id="57377" name="Object 33" hidden="1">
              <a:extLst>
                <a:ext uri="{63B3BB69-23CF-44E3-9099-C40C66FF867C}">
                  <a14:compatExt spid="_x0000_s57377"/>
                </a:ext>
                <a:ext uri="{FF2B5EF4-FFF2-40B4-BE49-F238E27FC236}">
                  <a16:creationId xmlns:a16="http://schemas.microsoft.com/office/drawing/2014/main" id="{46145EE6-7CFE-44E6-A5E1-5B457AEECBE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78" name="Object 34" hidden="1">
              <a:extLst>
                <a:ext uri="{63B3BB69-23CF-44E3-9099-C40C66FF867C}">
                  <a14:compatExt spid="_x0000_s57378"/>
                </a:ext>
                <a:ext uri="{FF2B5EF4-FFF2-40B4-BE49-F238E27FC236}">
                  <a16:creationId xmlns:a16="http://schemas.microsoft.com/office/drawing/2014/main" id="{6BB61059-2260-44ED-BB04-3D1786E0724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79" name="Object 35" hidden="1">
              <a:extLst>
                <a:ext uri="{63B3BB69-23CF-44E3-9099-C40C66FF867C}">
                  <a14:compatExt spid="_x0000_s57379"/>
                </a:ext>
                <a:ext uri="{FF2B5EF4-FFF2-40B4-BE49-F238E27FC236}">
                  <a16:creationId xmlns:a16="http://schemas.microsoft.com/office/drawing/2014/main" id="{F86A9DB5-BF78-4245-8C14-60AA66641DB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0</xdr:rowOff>
        </xdr:from>
        <xdr:to>
          <xdr:col>0</xdr:col>
          <xdr:colOff>9525</xdr:colOff>
          <xdr:row>31</xdr:row>
          <xdr:rowOff>0</xdr:rowOff>
        </xdr:to>
        <xdr:sp macro="" textlink="">
          <xdr:nvSpPr>
            <xdr:cNvPr id="57380" name="Object 36" hidden="1">
              <a:extLst>
                <a:ext uri="{63B3BB69-23CF-44E3-9099-C40C66FF867C}">
                  <a14:compatExt spid="_x0000_s57380"/>
                </a:ext>
                <a:ext uri="{FF2B5EF4-FFF2-40B4-BE49-F238E27FC236}">
                  <a16:creationId xmlns:a16="http://schemas.microsoft.com/office/drawing/2014/main" id="{EFD4FD3D-A77C-4FCC-B5E9-75C45961C89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38100</xdr:rowOff>
        </xdr:from>
        <xdr:to>
          <xdr:col>1</xdr:col>
          <xdr:colOff>361950</xdr:colOff>
          <xdr:row>31</xdr:row>
          <xdr:rowOff>114300</xdr:rowOff>
        </xdr:to>
        <xdr:sp macro="" textlink="">
          <xdr:nvSpPr>
            <xdr:cNvPr id="57381" name="Object 37" hidden="1">
              <a:extLst>
                <a:ext uri="{63B3BB69-23CF-44E3-9099-C40C66FF867C}">
                  <a14:compatExt spid="_x0000_s57381"/>
                </a:ext>
                <a:ext uri="{FF2B5EF4-FFF2-40B4-BE49-F238E27FC236}">
                  <a16:creationId xmlns:a16="http://schemas.microsoft.com/office/drawing/2014/main" id="{34AD9ED5-019A-4634-8090-14F484CDC6F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47625</xdr:rowOff>
        </xdr:from>
        <xdr:to>
          <xdr:col>1</xdr:col>
          <xdr:colOff>304800</xdr:colOff>
          <xdr:row>31</xdr:row>
          <xdr:rowOff>123825</xdr:rowOff>
        </xdr:to>
        <xdr:sp macro="" textlink="">
          <xdr:nvSpPr>
            <xdr:cNvPr id="57382" name="Object 38" hidden="1">
              <a:extLst>
                <a:ext uri="{63B3BB69-23CF-44E3-9099-C40C66FF867C}">
                  <a14:compatExt spid="_x0000_s57382"/>
                </a:ext>
                <a:ext uri="{FF2B5EF4-FFF2-40B4-BE49-F238E27FC236}">
                  <a16:creationId xmlns:a16="http://schemas.microsoft.com/office/drawing/2014/main" id="{5EA34ADC-6211-4092-AB68-9568EBC01CC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83" name="Object 39" hidden="1">
              <a:extLst>
                <a:ext uri="{63B3BB69-23CF-44E3-9099-C40C66FF867C}">
                  <a14:compatExt spid="_x0000_s57383"/>
                </a:ext>
                <a:ext uri="{FF2B5EF4-FFF2-40B4-BE49-F238E27FC236}">
                  <a16:creationId xmlns:a16="http://schemas.microsoft.com/office/drawing/2014/main" id="{F7BD0370-B3A2-4E6E-A411-8BE014F250A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84" name="Object 40" hidden="1">
              <a:extLst>
                <a:ext uri="{63B3BB69-23CF-44E3-9099-C40C66FF867C}">
                  <a14:compatExt spid="_x0000_s57384"/>
                </a:ext>
                <a:ext uri="{FF2B5EF4-FFF2-40B4-BE49-F238E27FC236}">
                  <a16:creationId xmlns:a16="http://schemas.microsoft.com/office/drawing/2014/main" id="{9DBDAABE-C4E7-4CB8-AC85-773EC9CCDB1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0</xdr:rowOff>
        </xdr:from>
        <xdr:to>
          <xdr:col>0</xdr:col>
          <xdr:colOff>9525</xdr:colOff>
          <xdr:row>31</xdr:row>
          <xdr:rowOff>0</xdr:rowOff>
        </xdr:to>
        <xdr:sp macro="" textlink="">
          <xdr:nvSpPr>
            <xdr:cNvPr id="57385" name="Object 41" hidden="1">
              <a:extLst>
                <a:ext uri="{63B3BB69-23CF-44E3-9099-C40C66FF867C}">
                  <a14:compatExt spid="_x0000_s57385"/>
                </a:ext>
                <a:ext uri="{FF2B5EF4-FFF2-40B4-BE49-F238E27FC236}">
                  <a16:creationId xmlns:a16="http://schemas.microsoft.com/office/drawing/2014/main" id="{6ED063D5-5F6C-42DE-AED4-7F14E804ED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38100</xdr:rowOff>
        </xdr:from>
        <xdr:to>
          <xdr:col>1</xdr:col>
          <xdr:colOff>361950</xdr:colOff>
          <xdr:row>31</xdr:row>
          <xdr:rowOff>114300</xdr:rowOff>
        </xdr:to>
        <xdr:sp macro="" textlink="">
          <xdr:nvSpPr>
            <xdr:cNvPr id="57386" name="Object 42" hidden="1">
              <a:extLst>
                <a:ext uri="{63B3BB69-23CF-44E3-9099-C40C66FF867C}">
                  <a14:compatExt spid="_x0000_s57386"/>
                </a:ext>
                <a:ext uri="{FF2B5EF4-FFF2-40B4-BE49-F238E27FC236}">
                  <a16:creationId xmlns:a16="http://schemas.microsoft.com/office/drawing/2014/main" id="{7F7E2BF2-9285-4C00-851C-6B00CB8933B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47625</xdr:rowOff>
        </xdr:from>
        <xdr:to>
          <xdr:col>1</xdr:col>
          <xdr:colOff>304800</xdr:colOff>
          <xdr:row>31</xdr:row>
          <xdr:rowOff>123825</xdr:rowOff>
        </xdr:to>
        <xdr:sp macro="" textlink="">
          <xdr:nvSpPr>
            <xdr:cNvPr id="57387" name="Object 43" hidden="1">
              <a:extLst>
                <a:ext uri="{63B3BB69-23CF-44E3-9099-C40C66FF867C}">
                  <a14:compatExt spid="_x0000_s57387"/>
                </a:ext>
                <a:ext uri="{FF2B5EF4-FFF2-40B4-BE49-F238E27FC236}">
                  <a16:creationId xmlns:a16="http://schemas.microsoft.com/office/drawing/2014/main" id="{0D4D99C3-B7FF-43FE-B259-3CFFD38C1DD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88" name="Object 44" hidden="1">
              <a:extLst>
                <a:ext uri="{63B3BB69-23CF-44E3-9099-C40C66FF867C}">
                  <a14:compatExt spid="_x0000_s57388"/>
                </a:ext>
                <a:ext uri="{FF2B5EF4-FFF2-40B4-BE49-F238E27FC236}">
                  <a16:creationId xmlns:a16="http://schemas.microsoft.com/office/drawing/2014/main" id="{ADA4E517-376F-4404-998F-F1FEA59A23E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89" name="Object 45" hidden="1">
              <a:extLst>
                <a:ext uri="{63B3BB69-23CF-44E3-9099-C40C66FF867C}">
                  <a14:compatExt spid="_x0000_s57389"/>
                </a:ext>
                <a:ext uri="{FF2B5EF4-FFF2-40B4-BE49-F238E27FC236}">
                  <a16:creationId xmlns:a16="http://schemas.microsoft.com/office/drawing/2014/main" id="{4C60C11C-0FF7-4CF9-A3C9-43DC9EFF99C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31</xdr:row>
          <xdr:rowOff>47625</xdr:rowOff>
        </xdr:from>
        <xdr:to>
          <xdr:col>1</xdr:col>
          <xdr:colOff>9525</xdr:colOff>
          <xdr:row>32</xdr:row>
          <xdr:rowOff>123825</xdr:rowOff>
        </xdr:to>
        <xdr:sp macro="" textlink="">
          <xdr:nvSpPr>
            <xdr:cNvPr id="43009" name="Bild 1" hidden="1">
              <a:extLst>
                <a:ext uri="{63B3BB69-23CF-44E3-9099-C40C66FF867C}">
                  <a14:compatExt spid="_x0000_s43009"/>
                </a:ext>
                <a:ext uri="{FF2B5EF4-FFF2-40B4-BE49-F238E27FC236}">
                  <a16:creationId xmlns:a16="http://schemas.microsoft.com/office/drawing/2014/main" id="{00000000-0008-0000-0D00-000001A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31</xdr:row>
          <xdr:rowOff>47625</xdr:rowOff>
        </xdr:from>
        <xdr:to>
          <xdr:col>1</xdr:col>
          <xdr:colOff>9525</xdr:colOff>
          <xdr:row>32</xdr:row>
          <xdr:rowOff>123825</xdr:rowOff>
        </xdr:to>
        <xdr:sp macro="" textlink="">
          <xdr:nvSpPr>
            <xdr:cNvPr id="43010" name="Bild 1" hidden="1">
              <a:extLst>
                <a:ext uri="{63B3BB69-23CF-44E3-9099-C40C66FF867C}">
                  <a14:compatExt spid="_x0000_s43010"/>
                </a:ext>
                <a:ext uri="{FF2B5EF4-FFF2-40B4-BE49-F238E27FC236}">
                  <a16:creationId xmlns:a16="http://schemas.microsoft.com/office/drawing/2014/main" id="{74A56075-D147-460A-99B8-8C5ACC5A8AB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31</xdr:row>
          <xdr:rowOff>104775</xdr:rowOff>
        </xdr:from>
        <xdr:to>
          <xdr:col>1</xdr:col>
          <xdr:colOff>609600</xdr:colOff>
          <xdr:row>33</xdr:row>
          <xdr:rowOff>9525</xdr:rowOff>
        </xdr:to>
        <xdr:sp macro="" textlink="">
          <xdr:nvSpPr>
            <xdr:cNvPr id="73729" name="Bild 3"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24</xdr:row>
      <xdr:rowOff>66675</xdr:rowOff>
    </xdr:from>
    <xdr:to>
      <xdr:col>1</xdr:col>
      <xdr:colOff>133350</xdr:colOff>
      <xdr:row>25</xdr:row>
      <xdr:rowOff>142875</xdr:rowOff>
    </xdr:to>
    <xdr:pic>
      <xdr:nvPicPr>
        <xdr:cNvPr id="103605" name="Picture 2">
          <a:extLst>
            <a:ext uri="{FF2B5EF4-FFF2-40B4-BE49-F238E27FC236}">
              <a16:creationId xmlns:a16="http://schemas.microsoft.com/office/drawing/2014/main" id="{00000000-0008-0000-0400-0000B59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952875"/>
          <a:ext cx="1143000" cy="238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47625</xdr:colOff>
          <xdr:row>42</xdr:row>
          <xdr:rowOff>57150</xdr:rowOff>
        </xdr:from>
        <xdr:to>
          <xdr:col>1</xdr:col>
          <xdr:colOff>142875</xdr:colOff>
          <xdr:row>43</xdr:row>
          <xdr:rowOff>133350</xdr:rowOff>
        </xdr:to>
        <xdr:sp macro="" textlink="">
          <xdr:nvSpPr>
            <xdr:cNvPr id="7171" name="Bild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29</xdr:row>
          <xdr:rowOff>152400</xdr:rowOff>
        </xdr:from>
        <xdr:to>
          <xdr:col>1</xdr:col>
          <xdr:colOff>390525</xdr:colOff>
          <xdr:row>31</xdr:row>
          <xdr:rowOff>66675</xdr:rowOff>
        </xdr:to>
        <xdr:sp macro="" textlink="">
          <xdr:nvSpPr>
            <xdr:cNvPr id="56322" name="Object 2" hidden="1">
              <a:extLst>
                <a:ext uri="{63B3BB69-23CF-44E3-9099-C40C66FF867C}">
                  <a14:compatExt spid="_x0000_s56322"/>
                </a:ext>
                <a:ext uri="{FF2B5EF4-FFF2-40B4-BE49-F238E27FC236}">
                  <a16:creationId xmlns:a16="http://schemas.microsoft.com/office/drawing/2014/main" id="{00000000-0008-0000-0500-000002D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50</xdr:row>
          <xdr:rowOff>38100</xdr:rowOff>
        </xdr:from>
        <xdr:to>
          <xdr:col>1</xdr:col>
          <xdr:colOff>390525</xdr:colOff>
          <xdr:row>51</xdr:row>
          <xdr:rowOff>114300</xdr:rowOff>
        </xdr:to>
        <xdr:sp macro="" textlink="">
          <xdr:nvSpPr>
            <xdr:cNvPr id="56333" name="Object 13" hidden="1">
              <a:extLst>
                <a:ext uri="{63B3BB69-23CF-44E3-9099-C40C66FF867C}">
                  <a14:compatExt spid="_x0000_s56333"/>
                </a:ext>
                <a:ext uri="{FF2B5EF4-FFF2-40B4-BE49-F238E27FC236}">
                  <a16:creationId xmlns:a16="http://schemas.microsoft.com/office/drawing/2014/main" id="{00000000-0008-0000-0500-00000DD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31</xdr:row>
          <xdr:rowOff>0</xdr:rowOff>
        </xdr:from>
        <xdr:to>
          <xdr:col>1</xdr:col>
          <xdr:colOff>581025</xdr:colOff>
          <xdr:row>32</xdr:row>
          <xdr:rowOff>66675</xdr:rowOff>
        </xdr:to>
        <xdr:sp macro="" textlink="">
          <xdr:nvSpPr>
            <xdr:cNvPr id="65537" name="Bild 3" hidden="1">
              <a:extLst>
                <a:ext uri="{63B3BB69-23CF-44E3-9099-C40C66FF867C}">
                  <a14:compatExt spid="_x0000_s65537"/>
                </a:ext>
                <a:ext uri="{FF2B5EF4-FFF2-40B4-BE49-F238E27FC236}">
                  <a16:creationId xmlns:a16="http://schemas.microsoft.com/office/drawing/2014/main" id="{00000000-0008-0000-0600-0000010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64</xdr:row>
          <xdr:rowOff>0</xdr:rowOff>
        </xdr:from>
        <xdr:to>
          <xdr:col>1</xdr:col>
          <xdr:colOff>581025</xdr:colOff>
          <xdr:row>65</xdr:row>
          <xdr:rowOff>66675</xdr:rowOff>
        </xdr:to>
        <xdr:sp macro="" textlink="">
          <xdr:nvSpPr>
            <xdr:cNvPr id="65538" name="Bild 3" hidden="1">
              <a:extLst>
                <a:ext uri="{63B3BB69-23CF-44E3-9099-C40C66FF867C}">
                  <a14:compatExt spid="_x0000_s65538"/>
                </a:ext>
                <a:ext uri="{FF2B5EF4-FFF2-40B4-BE49-F238E27FC236}">
                  <a16:creationId xmlns:a16="http://schemas.microsoft.com/office/drawing/2014/main" id="{00000000-0008-0000-0600-0000020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29</xdr:row>
          <xdr:rowOff>38100</xdr:rowOff>
        </xdr:from>
        <xdr:to>
          <xdr:col>0</xdr:col>
          <xdr:colOff>1190625</xdr:colOff>
          <xdr:row>30</xdr:row>
          <xdr:rowOff>114300</xdr:rowOff>
        </xdr:to>
        <xdr:sp macro="" textlink="">
          <xdr:nvSpPr>
            <xdr:cNvPr id="16385" name="Bild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44</xdr:row>
          <xdr:rowOff>57150</xdr:rowOff>
        </xdr:from>
        <xdr:to>
          <xdr:col>0</xdr:col>
          <xdr:colOff>1190625</xdr:colOff>
          <xdr:row>45</xdr:row>
          <xdr:rowOff>133350</xdr:rowOff>
        </xdr:to>
        <xdr:sp macro="" textlink="">
          <xdr:nvSpPr>
            <xdr:cNvPr id="16386" name="Bild 3"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63</xdr:row>
          <xdr:rowOff>47625</xdr:rowOff>
        </xdr:from>
        <xdr:to>
          <xdr:col>0</xdr:col>
          <xdr:colOff>1152525</xdr:colOff>
          <xdr:row>64</xdr:row>
          <xdr:rowOff>123825</xdr:rowOff>
        </xdr:to>
        <xdr:sp macro="" textlink="">
          <xdr:nvSpPr>
            <xdr:cNvPr id="16387" name="Bild 1"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56</xdr:row>
          <xdr:rowOff>47625</xdr:rowOff>
        </xdr:from>
        <xdr:to>
          <xdr:col>1</xdr:col>
          <xdr:colOff>200025</xdr:colOff>
          <xdr:row>57</xdr:row>
          <xdr:rowOff>123825</xdr:rowOff>
        </xdr:to>
        <xdr:sp macro="" textlink="">
          <xdr:nvSpPr>
            <xdr:cNvPr id="17411" name="Object 3" hidden="1">
              <a:extLst>
                <a:ext uri="{63B3BB69-23CF-44E3-9099-C40C66FF867C}">
                  <a14:compatExt spid="_x0000_s17411"/>
                </a:ext>
                <a:ext uri="{FF2B5EF4-FFF2-40B4-BE49-F238E27FC236}">
                  <a16:creationId xmlns:a16="http://schemas.microsoft.com/office/drawing/2014/main" id="{00000000-0008-0000-0800-000003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47625</xdr:rowOff>
        </xdr:from>
        <xdr:to>
          <xdr:col>1</xdr:col>
          <xdr:colOff>200025</xdr:colOff>
          <xdr:row>25</xdr:row>
          <xdr:rowOff>123825</xdr:rowOff>
        </xdr:to>
        <xdr:sp macro="" textlink="">
          <xdr:nvSpPr>
            <xdr:cNvPr id="17414" name="Object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47625</xdr:rowOff>
        </xdr:from>
        <xdr:to>
          <xdr:col>1</xdr:col>
          <xdr:colOff>533400</xdr:colOff>
          <xdr:row>31</xdr:row>
          <xdr:rowOff>114300</xdr:rowOff>
        </xdr:to>
        <xdr:sp macro="" textlink="">
          <xdr:nvSpPr>
            <xdr:cNvPr id="66561" name="Bild 1" hidden="1">
              <a:extLst>
                <a:ext uri="{63B3BB69-23CF-44E3-9099-C40C66FF867C}">
                  <a14:compatExt spid="_x0000_s66561"/>
                </a:ext>
                <a:ext uri="{FF2B5EF4-FFF2-40B4-BE49-F238E27FC236}">
                  <a16:creationId xmlns:a16="http://schemas.microsoft.com/office/drawing/2014/main" id="{00000000-0008-0000-0900-0000010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57150</xdr:rowOff>
        </xdr:from>
        <xdr:to>
          <xdr:col>0</xdr:col>
          <xdr:colOff>1143000</xdr:colOff>
          <xdr:row>29</xdr:row>
          <xdr:rowOff>66675</xdr:rowOff>
        </xdr:to>
        <xdr:sp macro="" textlink="">
          <xdr:nvSpPr>
            <xdr:cNvPr id="23555" name="Bild 1" hidden="1">
              <a:extLst>
                <a:ext uri="{63B3BB69-23CF-44E3-9099-C40C66FF867C}">
                  <a14:compatExt spid="_x0000_s23555"/>
                </a:ext>
                <a:ext uri="{FF2B5EF4-FFF2-40B4-BE49-F238E27FC236}">
                  <a16:creationId xmlns:a16="http://schemas.microsoft.com/office/drawing/2014/main" id="{00000000-0008-0000-0A00-000003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28575</xdr:colOff>
      <xdr:row>43</xdr:row>
      <xdr:rowOff>38100</xdr:rowOff>
    </xdr:from>
    <xdr:to>
      <xdr:col>0</xdr:col>
      <xdr:colOff>1165589</xdr:colOff>
      <xdr:row>44</xdr:row>
      <xdr:rowOff>41517</xdr:rowOff>
    </xdr:to>
    <xdr:pic>
      <xdr:nvPicPr>
        <xdr:cNvPr id="4" name="Bildobjekt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7981950"/>
          <a:ext cx="1137014" cy="16534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60</xdr:row>
          <xdr:rowOff>28575</xdr:rowOff>
        </xdr:from>
        <xdr:to>
          <xdr:col>0</xdr:col>
          <xdr:colOff>1143000</xdr:colOff>
          <xdr:row>61</xdr:row>
          <xdr:rowOff>104775</xdr:rowOff>
        </xdr:to>
        <xdr:sp macro="" textlink="">
          <xdr:nvSpPr>
            <xdr:cNvPr id="23556" name="Bild 1" hidden="1">
              <a:extLst>
                <a:ext uri="{63B3BB69-23CF-44E3-9099-C40C66FF867C}">
                  <a14:compatExt spid="_x0000_s23556"/>
                </a:ext>
                <a:ext uri="{FF2B5EF4-FFF2-40B4-BE49-F238E27FC236}">
                  <a16:creationId xmlns:a16="http://schemas.microsoft.com/office/drawing/2014/main" id="{00000000-0008-0000-0A00-000004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oleObject" Target="../embeddings/oleObject12.bin"/><Relationship Id="rId2" Type="http://schemas.openxmlformats.org/officeDocument/2006/relationships/vmlDrawing" Target="../drawings/vmlDrawing7.vml"/><Relationship Id="rId1" Type="http://schemas.openxmlformats.org/officeDocument/2006/relationships/drawing" Target="../drawings/drawing8.xml"/><Relationship Id="rId4" Type="http://schemas.openxmlformats.org/officeDocument/2006/relationships/image" Target="../media/image3.emf"/></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oleObject" Target="../embeddings/oleObject14.bin"/><Relationship Id="rId5" Type="http://schemas.openxmlformats.org/officeDocument/2006/relationships/image" Target="../media/image3.emf"/><Relationship Id="rId4" Type="http://schemas.openxmlformats.org/officeDocument/2006/relationships/oleObject" Target="../embeddings/oleObject13.bin"/></Relationships>
</file>

<file path=xl/worksheets/_rels/sheet12.xml.rels><?xml version="1.0" encoding="UTF-8" standalone="yes"?>
<Relationships xmlns="http://schemas.openxmlformats.org/package/2006/relationships"><Relationship Id="rId3" Type="http://schemas.openxmlformats.org/officeDocument/2006/relationships/oleObject" Target="../embeddings/oleObject15.bin"/><Relationship Id="rId2" Type="http://schemas.openxmlformats.org/officeDocument/2006/relationships/vmlDrawing" Target="../drawings/vmlDrawing9.vml"/><Relationship Id="rId1" Type="http://schemas.openxmlformats.org/officeDocument/2006/relationships/drawing" Target="../drawings/drawing10.xml"/><Relationship Id="rId5" Type="http://schemas.openxmlformats.org/officeDocument/2006/relationships/oleObject" Target="../embeddings/oleObject16.bin"/><Relationship Id="rId4" Type="http://schemas.openxmlformats.org/officeDocument/2006/relationships/image" Target="../media/image3.emf"/></Relationships>
</file>

<file path=xl/worksheets/_rels/sheet13.xml.rels><?xml version="1.0" encoding="UTF-8" standalone="yes"?>
<Relationships xmlns="http://schemas.openxmlformats.org/package/2006/relationships"><Relationship Id="rId13" Type="http://schemas.openxmlformats.org/officeDocument/2006/relationships/oleObject" Target="../embeddings/oleObject23.bin"/><Relationship Id="rId18" Type="http://schemas.openxmlformats.org/officeDocument/2006/relationships/oleObject" Target="../embeddings/oleObject27.bin"/><Relationship Id="rId26" Type="http://schemas.openxmlformats.org/officeDocument/2006/relationships/oleObject" Target="../embeddings/Microsoft_Word_97_-_2003_Document3.doc"/><Relationship Id="rId39" Type="http://schemas.openxmlformats.org/officeDocument/2006/relationships/oleObject" Target="../embeddings/oleObject44.bin"/><Relationship Id="rId21" Type="http://schemas.openxmlformats.org/officeDocument/2006/relationships/oleObject" Target="../embeddings/Microsoft_Word_97_-_2003_Document2.doc"/><Relationship Id="rId34" Type="http://schemas.openxmlformats.org/officeDocument/2006/relationships/oleObject" Target="../embeddings/oleObject40.bin"/><Relationship Id="rId42" Type="http://schemas.openxmlformats.org/officeDocument/2006/relationships/oleObject" Target="../embeddings/oleObject46.bin"/><Relationship Id="rId7" Type="http://schemas.openxmlformats.org/officeDocument/2006/relationships/image" Target="../media/image3.emf"/><Relationship Id="rId2" Type="http://schemas.openxmlformats.org/officeDocument/2006/relationships/drawing" Target="../drawings/drawing11.xml"/><Relationship Id="rId16" Type="http://schemas.openxmlformats.org/officeDocument/2006/relationships/oleObject" Target="../embeddings/Microsoft_Word_97_-_2003_Document1.doc"/><Relationship Id="rId29" Type="http://schemas.openxmlformats.org/officeDocument/2006/relationships/oleObject" Target="../embeddings/oleObject36.bin"/><Relationship Id="rId1" Type="http://schemas.openxmlformats.org/officeDocument/2006/relationships/printerSettings" Target="../printerSettings/printerSettings10.bin"/><Relationship Id="rId6" Type="http://schemas.openxmlformats.org/officeDocument/2006/relationships/oleObject" Target="../embeddings/oleObject18.bin"/><Relationship Id="rId11" Type="http://schemas.openxmlformats.org/officeDocument/2006/relationships/oleObject" Target="../embeddings/Microsoft_Word_97_-_2003_Document.doc"/><Relationship Id="rId24" Type="http://schemas.openxmlformats.org/officeDocument/2006/relationships/oleObject" Target="../embeddings/oleObject32.bin"/><Relationship Id="rId32" Type="http://schemas.openxmlformats.org/officeDocument/2006/relationships/oleObject" Target="../embeddings/oleObject38.bin"/><Relationship Id="rId37" Type="http://schemas.openxmlformats.org/officeDocument/2006/relationships/oleObject" Target="../embeddings/oleObject42.bin"/><Relationship Id="rId40" Type="http://schemas.openxmlformats.org/officeDocument/2006/relationships/oleObject" Target="../embeddings/oleObject45.bin"/><Relationship Id="rId45" Type="http://schemas.openxmlformats.org/officeDocument/2006/relationships/oleObject" Target="../embeddings/oleObject49.bin"/><Relationship Id="rId5" Type="http://schemas.openxmlformats.org/officeDocument/2006/relationships/image" Target="../media/image5.emf"/><Relationship Id="rId15" Type="http://schemas.openxmlformats.org/officeDocument/2006/relationships/oleObject" Target="../embeddings/oleObject25.bin"/><Relationship Id="rId23" Type="http://schemas.openxmlformats.org/officeDocument/2006/relationships/oleObject" Target="../embeddings/oleObject31.bin"/><Relationship Id="rId28" Type="http://schemas.openxmlformats.org/officeDocument/2006/relationships/oleObject" Target="../embeddings/oleObject35.bin"/><Relationship Id="rId36" Type="http://schemas.openxmlformats.org/officeDocument/2006/relationships/oleObject" Target="../embeddings/Microsoft_Word_97_-_2003_Document5.doc"/><Relationship Id="rId10" Type="http://schemas.openxmlformats.org/officeDocument/2006/relationships/oleObject" Target="../embeddings/oleObject21.bin"/><Relationship Id="rId19" Type="http://schemas.openxmlformats.org/officeDocument/2006/relationships/oleObject" Target="../embeddings/oleObject28.bin"/><Relationship Id="rId31" Type="http://schemas.openxmlformats.org/officeDocument/2006/relationships/oleObject" Target="../embeddings/Microsoft_Word_97_-_2003_Document4.doc"/><Relationship Id="rId44" Type="http://schemas.openxmlformats.org/officeDocument/2006/relationships/oleObject" Target="../embeddings/oleObject48.bin"/><Relationship Id="rId4" Type="http://schemas.openxmlformats.org/officeDocument/2006/relationships/oleObject" Target="../embeddings/oleObject17.bin"/><Relationship Id="rId9" Type="http://schemas.openxmlformats.org/officeDocument/2006/relationships/oleObject" Target="../embeddings/oleObject20.bin"/><Relationship Id="rId14" Type="http://schemas.openxmlformats.org/officeDocument/2006/relationships/oleObject" Target="../embeddings/oleObject24.bin"/><Relationship Id="rId22" Type="http://schemas.openxmlformats.org/officeDocument/2006/relationships/oleObject" Target="../embeddings/oleObject30.bin"/><Relationship Id="rId27" Type="http://schemas.openxmlformats.org/officeDocument/2006/relationships/oleObject" Target="../embeddings/oleObject34.bin"/><Relationship Id="rId30" Type="http://schemas.openxmlformats.org/officeDocument/2006/relationships/oleObject" Target="../embeddings/oleObject37.bin"/><Relationship Id="rId35" Type="http://schemas.openxmlformats.org/officeDocument/2006/relationships/oleObject" Target="../embeddings/oleObject41.bin"/><Relationship Id="rId43" Type="http://schemas.openxmlformats.org/officeDocument/2006/relationships/oleObject" Target="../embeddings/oleObject47.bin"/><Relationship Id="rId8" Type="http://schemas.openxmlformats.org/officeDocument/2006/relationships/oleObject" Target="../embeddings/oleObject19.bin"/><Relationship Id="rId3" Type="http://schemas.openxmlformats.org/officeDocument/2006/relationships/vmlDrawing" Target="../drawings/vmlDrawing10.vml"/><Relationship Id="rId12" Type="http://schemas.openxmlformats.org/officeDocument/2006/relationships/oleObject" Target="../embeddings/oleObject22.bin"/><Relationship Id="rId17" Type="http://schemas.openxmlformats.org/officeDocument/2006/relationships/oleObject" Target="../embeddings/oleObject26.bin"/><Relationship Id="rId25" Type="http://schemas.openxmlformats.org/officeDocument/2006/relationships/oleObject" Target="../embeddings/oleObject33.bin"/><Relationship Id="rId33" Type="http://schemas.openxmlformats.org/officeDocument/2006/relationships/oleObject" Target="../embeddings/oleObject39.bin"/><Relationship Id="rId38" Type="http://schemas.openxmlformats.org/officeDocument/2006/relationships/oleObject" Target="../embeddings/oleObject43.bin"/><Relationship Id="rId20" Type="http://schemas.openxmlformats.org/officeDocument/2006/relationships/oleObject" Target="../embeddings/oleObject29.bin"/><Relationship Id="rId41" Type="http://schemas.openxmlformats.org/officeDocument/2006/relationships/oleObject" Target="../embeddings/Microsoft_Word_97_-_2003_Document6.doc"/></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 Id="rId6" Type="http://schemas.openxmlformats.org/officeDocument/2006/relationships/oleObject" Target="../embeddings/oleObject51.bin"/><Relationship Id="rId5" Type="http://schemas.openxmlformats.org/officeDocument/2006/relationships/image" Target="../media/image3.emf"/><Relationship Id="rId4" Type="http://schemas.openxmlformats.org/officeDocument/2006/relationships/oleObject" Target="../embeddings/oleObject5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image" Target="../media/image3.emf"/></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oleObject" Target="../embeddings/oleObject4.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oleObject" Target="../embeddings/oleObject6.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oleObject" Target="../embeddings/oleObject9.bin"/><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oleObject" Target="../embeddings/oleObject8.bin"/><Relationship Id="rId5" Type="http://schemas.openxmlformats.org/officeDocument/2006/relationships/image" Target="../media/image3.emf"/><Relationship Id="rId4" Type="http://schemas.openxmlformats.org/officeDocument/2006/relationships/oleObject" Target="../embeddings/oleObject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oleObject" Target="../embeddings/oleObject11.bin"/><Relationship Id="rId5" Type="http://schemas.openxmlformats.org/officeDocument/2006/relationships/image" Target="../media/image3.emf"/><Relationship Id="rId4" Type="http://schemas.openxmlformats.org/officeDocument/2006/relationships/oleObject" Target="../embeddings/oleObject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L24"/>
  <sheetViews>
    <sheetView showGridLines="0" topLeftCell="A4" workbookViewId="0">
      <selection activeCell="S31" sqref="S31"/>
    </sheetView>
  </sheetViews>
  <sheetFormatPr defaultColWidth="9.140625" defaultRowHeight="12" x14ac:dyDescent="0.2"/>
  <cols>
    <col min="1" max="1" width="9.140625" style="3"/>
    <col min="2" max="2" width="12.85546875" style="3" customWidth="1"/>
    <col min="3" max="16384" width="9.140625" style="3"/>
  </cols>
  <sheetData>
    <row r="1" spans="1:12" customFormat="1" ht="32.25" customHeight="1" x14ac:dyDescent="0.2">
      <c r="A1" s="246" t="s">
        <v>255</v>
      </c>
      <c r="B1" s="247"/>
      <c r="C1" s="247"/>
      <c r="D1" s="247"/>
      <c r="E1" s="247"/>
      <c r="F1" s="247"/>
      <c r="G1" s="247"/>
      <c r="H1" s="247"/>
      <c r="I1" s="247"/>
      <c r="J1" s="247"/>
      <c r="K1" s="247"/>
      <c r="L1" s="247"/>
    </row>
    <row r="2" spans="1:12" customFormat="1" ht="12.75" x14ac:dyDescent="0.2"/>
    <row r="3" spans="1:12" customFormat="1" ht="12.75" x14ac:dyDescent="0.2"/>
    <row r="4" spans="1:12" customFormat="1" ht="12.75" x14ac:dyDescent="0.2"/>
    <row r="5" spans="1:12" customFormat="1" ht="12.75" x14ac:dyDescent="0.2"/>
    <row r="6" spans="1:12" customFormat="1" ht="12.75" x14ac:dyDescent="0.2"/>
    <row r="7" spans="1:12" customFormat="1" ht="12.75" x14ac:dyDescent="0.2"/>
    <row r="8" spans="1:12" customFormat="1" ht="12.75" x14ac:dyDescent="0.2"/>
    <row r="9" spans="1:12" customFormat="1" ht="12.75" x14ac:dyDescent="0.2"/>
    <row r="10" spans="1:12" customFormat="1" ht="12.75" x14ac:dyDescent="0.2"/>
    <row r="11" spans="1:12" customFormat="1" ht="65.25" customHeight="1" x14ac:dyDescent="0.35">
      <c r="B11" s="51" t="s">
        <v>292</v>
      </c>
    </row>
    <row r="12" spans="1:12" customFormat="1" ht="18.75" x14ac:dyDescent="0.3">
      <c r="B12" s="52" t="s">
        <v>293</v>
      </c>
    </row>
    <row r="13" spans="1:12" customFormat="1" ht="18.75" x14ac:dyDescent="0.3">
      <c r="B13" s="52"/>
    </row>
    <row r="14" spans="1:12" customFormat="1" ht="12.75" x14ac:dyDescent="0.2">
      <c r="B14" s="1" t="s">
        <v>295</v>
      </c>
      <c r="F14" s="123"/>
    </row>
    <row r="15" spans="1:12" customFormat="1" ht="12.75" x14ac:dyDescent="0.2">
      <c r="B15" s="123" t="s">
        <v>296</v>
      </c>
      <c r="F15" s="123"/>
    </row>
    <row r="16" spans="1:12" customFormat="1" ht="18.75" x14ac:dyDescent="0.3">
      <c r="B16" s="52"/>
    </row>
    <row r="17" spans="2:2" customFormat="1" ht="12.75" x14ac:dyDescent="0.2">
      <c r="B17" s="1" t="s">
        <v>137</v>
      </c>
    </row>
    <row r="18" spans="2:2" customFormat="1" ht="12.75" x14ac:dyDescent="0.2">
      <c r="B18" s="36" t="s">
        <v>294</v>
      </c>
    </row>
    <row r="19" spans="2:2" customFormat="1" ht="12.75" x14ac:dyDescent="0.2">
      <c r="B19" s="36" t="s">
        <v>297</v>
      </c>
    </row>
    <row r="20" spans="2:2" customFormat="1" ht="18.75" x14ac:dyDescent="0.3">
      <c r="B20" s="53"/>
    </row>
    <row r="21" spans="2:2" customFormat="1" ht="12.75" x14ac:dyDescent="0.2"/>
    <row r="22" spans="2:2" customFormat="1" ht="12.75" x14ac:dyDescent="0.2">
      <c r="B22" s="1" t="s">
        <v>142</v>
      </c>
    </row>
    <row r="23" spans="2:2" customFormat="1" ht="12.75" x14ac:dyDescent="0.2">
      <c r="B23" t="s">
        <v>186</v>
      </c>
    </row>
    <row r="24" spans="2:2" customFormat="1" ht="12.75" x14ac:dyDescent="0.2">
      <c r="B24" s="36" t="s">
        <v>187</v>
      </c>
    </row>
  </sheetData>
  <mergeCells count="1">
    <mergeCell ref="A1:L1"/>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0"/>
  <sheetViews>
    <sheetView showGridLines="0" workbookViewId="0">
      <selection activeCell="F40" sqref="F40"/>
    </sheetView>
  </sheetViews>
  <sheetFormatPr defaultRowHeight="12.75" x14ac:dyDescent="0.2"/>
  <cols>
    <col min="2" max="2" width="15.5703125" bestFit="1" customWidth="1"/>
    <col min="3" max="3" width="16.42578125" bestFit="1" customWidth="1"/>
    <col min="4" max="4" width="23.5703125" bestFit="1" customWidth="1"/>
  </cols>
  <sheetData>
    <row r="1" spans="1:18" s="35" customFormat="1" ht="12.75" customHeight="1" x14ac:dyDescent="0.2">
      <c r="A1" s="65" t="s">
        <v>223</v>
      </c>
      <c r="B1" s="16"/>
      <c r="C1" s="16"/>
      <c r="D1" s="16"/>
      <c r="O1" s="29"/>
      <c r="P1" s="29"/>
      <c r="Q1" s="29"/>
      <c r="R1" s="29"/>
    </row>
    <row r="2" spans="1:18" s="35" customFormat="1" ht="12.75" customHeight="1" x14ac:dyDescent="0.2">
      <c r="A2" s="199" t="s">
        <v>256</v>
      </c>
      <c r="B2" s="200"/>
      <c r="C2" s="200"/>
      <c r="D2" s="200"/>
      <c r="O2" s="29"/>
      <c r="P2" s="29"/>
      <c r="Q2" s="29"/>
      <c r="R2" s="29"/>
    </row>
    <row r="3" spans="1:18" s="35" customFormat="1" ht="12.75" customHeight="1" x14ac:dyDescent="0.2">
      <c r="A3" s="122" t="s">
        <v>230</v>
      </c>
      <c r="B3" s="16"/>
      <c r="C3" s="16"/>
      <c r="D3" s="16"/>
      <c r="O3" s="29"/>
      <c r="P3" s="29"/>
      <c r="Q3" s="29"/>
      <c r="R3" s="29"/>
    </row>
    <row r="4" spans="1:18" s="35" customFormat="1" ht="12.75" customHeight="1" x14ac:dyDescent="0.2">
      <c r="A4" s="122" t="s">
        <v>231</v>
      </c>
      <c r="B4" s="16"/>
      <c r="C4" s="16"/>
      <c r="D4" s="16"/>
      <c r="O4" s="29"/>
      <c r="P4" s="29"/>
      <c r="Q4" s="29"/>
      <c r="R4" s="29"/>
    </row>
    <row r="5" spans="1:18" x14ac:dyDescent="0.2">
      <c r="A5" s="174"/>
      <c r="B5" s="174"/>
      <c r="C5" s="174"/>
      <c r="D5" s="174"/>
    </row>
    <row r="6" spans="1:18" x14ac:dyDescent="0.2">
      <c r="A6" s="90" t="s">
        <v>0</v>
      </c>
      <c r="B6" s="175" t="s">
        <v>217</v>
      </c>
      <c r="C6" s="175" t="s">
        <v>77</v>
      </c>
      <c r="D6" s="175" t="s">
        <v>218</v>
      </c>
    </row>
    <row r="7" spans="1:18" x14ac:dyDescent="0.2">
      <c r="A7" s="176">
        <v>1999</v>
      </c>
      <c r="B7" s="72">
        <v>88068745.800000012</v>
      </c>
      <c r="C7" s="72">
        <v>17007</v>
      </c>
      <c r="D7" s="72">
        <v>5178.3821838066688</v>
      </c>
    </row>
    <row r="8" spans="1:18" x14ac:dyDescent="0.2">
      <c r="A8" s="61">
        <v>2000</v>
      </c>
      <c r="B8" s="24">
        <v>91705466.199999988</v>
      </c>
      <c r="C8" s="24">
        <v>17315</v>
      </c>
      <c r="D8" s="24">
        <v>5296.3018307825578</v>
      </c>
    </row>
    <row r="9" spans="1:18" x14ac:dyDescent="0.2">
      <c r="A9" s="61">
        <v>2001</v>
      </c>
      <c r="B9" s="24">
        <v>91658398.299999997</v>
      </c>
      <c r="C9" s="24">
        <v>17215</v>
      </c>
      <c r="D9" s="24">
        <v>5324.333331397037</v>
      </c>
    </row>
    <row r="10" spans="1:18" x14ac:dyDescent="0.2">
      <c r="A10" s="61">
        <v>2002</v>
      </c>
      <c r="B10" s="24">
        <v>91307116.599999994</v>
      </c>
      <c r="C10" s="24">
        <v>17142</v>
      </c>
      <c r="D10" s="24">
        <v>5326.5147940730367</v>
      </c>
    </row>
    <row r="11" spans="1:18" x14ac:dyDescent="0.2">
      <c r="A11" s="61">
        <v>2003</v>
      </c>
      <c r="B11" s="24">
        <v>91810402.299999997</v>
      </c>
      <c r="C11" s="24">
        <v>16564</v>
      </c>
      <c r="D11" s="24">
        <v>5542.7675863318036</v>
      </c>
    </row>
    <row r="12" spans="1:18" x14ac:dyDescent="0.2">
      <c r="A12" s="61">
        <v>2004</v>
      </c>
      <c r="B12" s="24">
        <v>91551523.5</v>
      </c>
      <c r="C12" s="24">
        <v>16533</v>
      </c>
      <c r="D12" s="24">
        <v>5537.5021774632551</v>
      </c>
    </row>
    <row r="13" spans="1:18" x14ac:dyDescent="0.2">
      <c r="A13" s="61">
        <v>2005</v>
      </c>
      <c r="B13" s="24">
        <v>91821421.799999997</v>
      </c>
      <c r="C13" s="24">
        <v>16509</v>
      </c>
      <c r="D13" s="24">
        <v>5561.9008904234051</v>
      </c>
    </row>
    <row r="14" spans="1:18" x14ac:dyDescent="0.2">
      <c r="A14" s="61">
        <v>2006</v>
      </c>
      <c r="B14" s="24">
        <v>93208075.700000003</v>
      </c>
      <c r="C14" s="24">
        <v>16934</v>
      </c>
      <c r="D14" s="24">
        <v>5504.1972186134408</v>
      </c>
    </row>
    <row r="15" spans="1:18" x14ac:dyDescent="0.2">
      <c r="A15" s="61">
        <v>2007</v>
      </c>
      <c r="B15" s="24">
        <v>93942192.900000006</v>
      </c>
      <c r="C15" s="24">
        <v>16975</v>
      </c>
      <c r="D15" s="24">
        <v>5534.149802650958</v>
      </c>
    </row>
    <row r="16" spans="1:18" x14ac:dyDescent="0.2">
      <c r="A16" s="61">
        <v>2008</v>
      </c>
      <c r="B16" s="24">
        <v>92253430.299999997</v>
      </c>
      <c r="C16" s="24">
        <v>16311</v>
      </c>
      <c r="D16" s="24">
        <v>5655.902783397707</v>
      </c>
    </row>
    <row r="17" spans="1:4" x14ac:dyDescent="0.2">
      <c r="A17" s="61">
        <v>2009</v>
      </c>
      <c r="B17" s="24">
        <v>92055071.099999994</v>
      </c>
      <c r="C17" s="24">
        <v>16253</v>
      </c>
      <c r="D17" s="24">
        <v>5663.8818125884445</v>
      </c>
    </row>
    <row r="18" spans="1:4" x14ac:dyDescent="0.2">
      <c r="A18" s="61">
        <v>2010</v>
      </c>
      <c r="B18" s="24">
        <v>93610479.400000006</v>
      </c>
      <c r="C18" s="24">
        <v>16910</v>
      </c>
      <c r="D18" s="24">
        <v>5535.8059964518043</v>
      </c>
    </row>
    <row r="19" spans="1:4" x14ac:dyDescent="0.2">
      <c r="A19" s="61">
        <v>2011</v>
      </c>
      <c r="B19" s="24">
        <v>96220058.700000003</v>
      </c>
      <c r="C19" s="24">
        <v>17005</v>
      </c>
      <c r="D19" s="24">
        <v>5658.3392355189653</v>
      </c>
    </row>
    <row r="20" spans="1:4" x14ac:dyDescent="0.2">
      <c r="A20" s="61">
        <v>2012</v>
      </c>
      <c r="B20" s="24">
        <v>94929589.900000006</v>
      </c>
      <c r="C20" s="24">
        <v>17655</v>
      </c>
      <c r="D20" s="24">
        <v>5376.9238119512893</v>
      </c>
    </row>
    <row r="21" spans="1:4" x14ac:dyDescent="0.2">
      <c r="A21" s="61">
        <v>2013</v>
      </c>
      <c r="B21" s="24">
        <v>96275326</v>
      </c>
      <c r="C21" s="24">
        <v>17586</v>
      </c>
      <c r="D21" s="24">
        <v>5474.543727965427</v>
      </c>
    </row>
    <row r="22" spans="1:4" x14ac:dyDescent="0.2">
      <c r="A22" s="61">
        <v>2014</v>
      </c>
      <c r="B22" s="24">
        <v>95853494.099999994</v>
      </c>
      <c r="C22" s="24">
        <v>17105</v>
      </c>
      <c r="D22" s="24">
        <v>5603.828944752996</v>
      </c>
    </row>
    <row r="23" spans="1:4" x14ac:dyDescent="0.2">
      <c r="A23" s="61">
        <v>2015</v>
      </c>
      <c r="B23" s="24">
        <v>97499011.499999985</v>
      </c>
      <c r="C23" s="24">
        <v>17413</v>
      </c>
      <c r="D23" s="24">
        <v>5599.2081490840164</v>
      </c>
    </row>
    <row r="24" spans="1:4" x14ac:dyDescent="0.2">
      <c r="A24" s="61">
        <v>2016</v>
      </c>
      <c r="B24" s="24">
        <v>98203637.099999979</v>
      </c>
      <c r="C24" s="24">
        <v>17240</v>
      </c>
      <c r="D24" s="24">
        <v>5696.2666531322493</v>
      </c>
    </row>
    <row r="25" spans="1:4" x14ac:dyDescent="0.2">
      <c r="A25" s="61">
        <v>2017</v>
      </c>
      <c r="B25" s="24">
        <v>99463592.800000012</v>
      </c>
      <c r="C25" s="24">
        <v>17337</v>
      </c>
      <c r="D25" s="24">
        <v>5737.0705889138844</v>
      </c>
    </row>
    <row r="26" spans="1:4" x14ac:dyDescent="0.2">
      <c r="A26" s="61">
        <v>2018</v>
      </c>
      <c r="B26" s="24">
        <v>99879372.999999985</v>
      </c>
      <c r="C26" s="24">
        <v>17172</v>
      </c>
      <c r="D26" s="24">
        <v>5816.4088632657804</v>
      </c>
    </row>
    <row r="27" spans="1:4" x14ac:dyDescent="0.2">
      <c r="A27" s="83">
        <v>2019</v>
      </c>
      <c r="B27" s="197">
        <v>99613542</v>
      </c>
      <c r="C27" s="197">
        <v>17750</v>
      </c>
      <c r="D27" s="197">
        <v>5612.0305352112673</v>
      </c>
    </row>
    <row r="28" spans="1:4" x14ac:dyDescent="0.2">
      <c r="A28" s="83">
        <v>2020</v>
      </c>
      <c r="B28" s="197">
        <v>90891250</v>
      </c>
      <c r="C28" s="197">
        <v>18357</v>
      </c>
      <c r="D28" s="197">
        <f>B28/C28</f>
        <v>4951.3128506836629</v>
      </c>
    </row>
    <row r="29" spans="1:4" x14ac:dyDescent="0.2">
      <c r="A29" s="86">
        <v>2021</v>
      </c>
      <c r="B29" s="177">
        <v>88706874.900000006</v>
      </c>
      <c r="C29" s="177">
        <v>17837</v>
      </c>
      <c r="D29" s="177">
        <f>B29/C29</f>
        <v>4973.1947580871229</v>
      </c>
    </row>
    <row r="30" spans="1:4" x14ac:dyDescent="0.2">
      <c r="A30" s="35" t="s">
        <v>242</v>
      </c>
    </row>
  </sheetData>
  <pageMargins left="0.7" right="0.7" top="0.75" bottom="0.75" header="0.3" footer="0.3"/>
  <drawing r:id="rId1"/>
  <legacyDrawing r:id="rId2"/>
  <oleObjects>
    <mc:AlternateContent xmlns:mc="http://schemas.openxmlformats.org/markup-compatibility/2006">
      <mc:Choice Requires="x14">
        <oleObject progId="Paint.Picture" shapeId="66561" r:id="rId3">
          <objectPr defaultSize="0" autoLine="0" autoPict="0" r:id="rId4">
            <anchor moveWithCells="1">
              <from>
                <xdr:col>0</xdr:col>
                <xdr:colOff>0</xdr:colOff>
                <xdr:row>30</xdr:row>
                <xdr:rowOff>47625</xdr:rowOff>
              </from>
              <to>
                <xdr:col>1</xdr:col>
                <xdr:colOff>533400</xdr:colOff>
                <xdr:row>31</xdr:row>
                <xdr:rowOff>114300</xdr:rowOff>
              </to>
            </anchor>
          </objectPr>
        </oleObject>
      </mc:Choice>
      <mc:Fallback>
        <oleObject progId="Paint.Picture" shapeId="66561" r:id="rId3"/>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3">
    <pageSetUpPr fitToPage="1"/>
  </sheetPr>
  <dimension ref="A2:IF61"/>
  <sheetViews>
    <sheetView showGridLines="0" zoomScaleNormal="100" workbookViewId="0">
      <selection activeCell="I33" sqref="I33"/>
    </sheetView>
  </sheetViews>
  <sheetFormatPr defaultColWidth="9.140625" defaultRowHeight="12.75" customHeight="1" x14ac:dyDescent="0.2"/>
  <cols>
    <col min="1" max="1" width="18.5703125" style="6" customWidth="1"/>
    <col min="2" max="2" width="13.140625" style="2" customWidth="1"/>
    <col min="3" max="3" width="13.42578125" style="2" customWidth="1"/>
    <col min="4" max="4" width="14.7109375" style="2" customWidth="1"/>
    <col min="5" max="5" width="7.7109375" style="2" customWidth="1"/>
    <col min="6" max="6" width="13.140625" style="2" customWidth="1"/>
    <col min="7" max="7" width="14.7109375" customWidth="1"/>
    <col min="8" max="8" width="12.28515625" customWidth="1"/>
    <col min="9" max="9" width="12.85546875" customWidth="1"/>
    <col min="10" max="10" width="13.140625" customWidth="1"/>
    <col min="11" max="11" width="27.85546875" customWidth="1"/>
    <col min="12" max="12" width="12" customWidth="1"/>
    <col min="15" max="15" width="14.7109375" bestFit="1" customWidth="1"/>
    <col min="16" max="17" width="9.85546875" style="2" bestFit="1" customWidth="1"/>
    <col min="18" max="16384" width="9.140625" style="2"/>
  </cols>
  <sheetData>
    <row r="2" spans="1:6" ht="12.75" customHeight="1" x14ac:dyDescent="0.2">
      <c r="A2" s="65" t="s">
        <v>154</v>
      </c>
      <c r="B2" s="16"/>
      <c r="C2" s="16"/>
    </row>
    <row r="3" spans="1:6" ht="12.75" customHeight="1" x14ac:dyDescent="0.2">
      <c r="A3" s="4" t="s">
        <v>264</v>
      </c>
      <c r="B3" s="16"/>
      <c r="C3" s="16"/>
    </row>
    <row r="4" spans="1:6" ht="12.75" customHeight="1" x14ac:dyDescent="0.2">
      <c r="A4" s="122" t="s">
        <v>265</v>
      </c>
      <c r="B4" s="16"/>
      <c r="C4" s="16"/>
    </row>
    <row r="5" spans="1:6" ht="12.75" customHeight="1" x14ac:dyDescent="0.2">
      <c r="A5" s="13"/>
      <c r="B5" s="40"/>
      <c r="C5" s="40"/>
      <c r="D5" s="13"/>
      <c r="E5" s="13"/>
      <c r="F5" s="13"/>
    </row>
    <row r="6" spans="1:6" ht="12.75" customHeight="1" x14ac:dyDescent="0.2">
      <c r="A6" s="2" t="s">
        <v>19</v>
      </c>
      <c r="B6" s="7" t="s">
        <v>117</v>
      </c>
      <c r="C6" s="7" t="s">
        <v>77</v>
      </c>
      <c r="D6" s="7" t="s">
        <v>119</v>
      </c>
      <c r="F6" s="147" t="s">
        <v>219</v>
      </c>
    </row>
    <row r="7" spans="1:6" ht="12.75" customHeight="1" x14ac:dyDescent="0.2">
      <c r="A7" s="13" t="s">
        <v>78</v>
      </c>
      <c r="B7" s="59" t="s">
        <v>118</v>
      </c>
      <c r="C7" s="59"/>
      <c r="D7" s="59" t="s">
        <v>23</v>
      </c>
      <c r="E7" s="13"/>
      <c r="F7" s="210" t="s">
        <v>220</v>
      </c>
    </row>
    <row r="8" spans="1:6" ht="12.75" customHeight="1" x14ac:dyDescent="0.2">
      <c r="A8" s="84" t="s">
        <v>263</v>
      </c>
      <c r="B8" s="232">
        <v>677041.9</v>
      </c>
      <c r="C8" s="232">
        <v>900</v>
      </c>
      <c r="D8" s="232">
        <v>752.268777</v>
      </c>
      <c r="E8" s="232"/>
      <c r="F8" s="232">
        <v>5.2344679999999997</v>
      </c>
    </row>
    <row r="9" spans="1:6" ht="12.75" customHeight="1" x14ac:dyDescent="0.2">
      <c r="A9" s="8">
        <v>2004</v>
      </c>
      <c r="B9" s="232">
        <v>113156.3</v>
      </c>
      <c r="C9" s="232">
        <v>116</v>
      </c>
      <c r="D9" s="232">
        <v>975.48534400000005</v>
      </c>
      <c r="E9" s="232"/>
      <c r="F9" s="232">
        <v>6.85588</v>
      </c>
    </row>
    <row r="10" spans="1:6" ht="12.75" customHeight="1" x14ac:dyDescent="0.2">
      <c r="A10" s="8">
        <v>2005</v>
      </c>
      <c r="B10" s="232">
        <v>896646.3</v>
      </c>
      <c r="C10" s="232">
        <v>302</v>
      </c>
      <c r="D10" s="232">
        <v>2969.0274829999998</v>
      </c>
      <c r="E10" s="232"/>
      <c r="F10" s="232">
        <v>13.80029</v>
      </c>
    </row>
    <row r="11" spans="1:6" ht="12.75" customHeight="1" x14ac:dyDescent="0.2">
      <c r="A11" s="8">
        <v>2006</v>
      </c>
      <c r="B11" s="232">
        <v>725527.3</v>
      </c>
      <c r="C11" s="232">
        <v>267</v>
      </c>
      <c r="D11" s="232">
        <v>2717.3307110000001</v>
      </c>
      <c r="E11" s="232"/>
      <c r="F11" s="232">
        <v>11.550591000000001</v>
      </c>
    </row>
    <row r="12" spans="1:6" ht="12.75" customHeight="1" x14ac:dyDescent="0.2">
      <c r="A12" s="8">
        <v>2007</v>
      </c>
      <c r="B12" s="232">
        <v>503337.6</v>
      </c>
      <c r="C12" s="232">
        <v>241</v>
      </c>
      <c r="D12" s="232">
        <v>2088.5377589999998</v>
      </c>
      <c r="E12" s="232"/>
      <c r="F12" s="232">
        <v>9.3710450000000005</v>
      </c>
    </row>
    <row r="13" spans="1:6" ht="12.75" customHeight="1" x14ac:dyDescent="0.2">
      <c r="A13" s="8">
        <v>2008</v>
      </c>
      <c r="B13" s="232">
        <v>1086347.7</v>
      </c>
      <c r="C13" s="232">
        <v>381</v>
      </c>
      <c r="D13" s="232">
        <v>2851.3062989999999</v>
      </c>
      <c r="E13" s="232"/>
      <c r="F13" s="232">
        <v>11.435961000000001</v>
      </c>
    </row>
    <row r="14" spans="1:6" ht="12.75" customHeight="1" x14ac:dyDescent="0.2">
      <c r="A14" s="8">
        <v>2009</v>
      </c>
      <c r="B14" s="232">
        <v>3037824.7</v>
      </c>
      <c r="C14" s="232">
        <v>643</v>
      </c>
      <c r="D14" s="232">
        <v>4724.4552089999997</v>
      </c>
      <c r="E14" s="232"/>
      <c r="F14" s="232">
        <v>15.609968</v>
      </c>
    </row>
    <row r="15" spans="1:6" ht="12.75" customHeight="1" x14ac:dyDescent="0.2">
      <c r="A15" s="8">
        <v>2010</v>
      </c>
      <c r="B15" s="232">
        <v>4844236.0999999996</v>
      </c>
      <c r="C15" s="232">
        <v>1134</v>
      </c>
      <c r="D15" s="232">
        <v>4271.8131389999999</v>
      </c>
      <c r="E15" s="232"/>
      <c r="F15" s="232">
        <v>15.461627</v>
      </c>
    </row>
    <row r="16" spans="1:6" ht="12.75" customHeight="1" x14ac:dyDescent="0.2">
      <c r="A16" s="8">
        <v>2011</v>
      </c>
      <c r="B16" s="232">
        <v>7139197.7999999998</v>
      </c>
      <c r="C16" s="232">
        <v>1352</v>
      </c>
      <c r="D16" s="232">
        <v>5280.4717449999998</v>
      </c>
      <c r="E16" s="232"/>
      <c r="F16" s="232">
        <v>17.096475999999999</v>
      </c>
    </row>
    <row r="17" spans="1:15" ht="12.75" customHeight="1" x14ac:dyDescent="0.2">
      <c r="A17" s="8">
        <v>2012</v>
      </c>
      <c r="B17" s="232">
        <v>7586828.7999999998</v>
      </c>
      <c r="C17" s="232">
        <v>1305</v>
      </c>
      <c r="D17" s="232">
        <v>5813.6619149999997</v>
      </c>
      <c r="E17" s="232"/>
      <c r="F17" s="232">
        <v>17.967707999999998</v>
      </c>
    </row>
    <row r="18" spans="1:15" ht="12.75" customHeight="1" x14ac:dyDescent="0.2">
      <c r="A18" s="8">
        <v>2013</v>
      </c>
      <c r="B18" s="232">
        <v>7268095.4000000004</v>
      </c>
      <c r="C18" s="232">
        <v>1200</v>
      </c>
      <c r="D18" s="232">
        <v>6056.7461659999999</v>
      </c>
      <c r="E18" s="232"/>
      <c r="F18" s="232">
        <v>18.151088999999999</v>
      </c>
    </row>
    <row r="19" spans="1:15" ht="12.75" customHeight="1" x14ac:dyDescent="0.2">
      <c r="A19" s="8">
        <v>2014</v>
      </c>
      <c r="B19" s="232">
        <v>6056102.2999999998</v>
      </c>
      <c r="C19" s="232">
        <v>1238</v>
      </c>
      <c r="D19" s="232">
        <v>4891.8435369999997</v>
      </c>
      <c r="E19" s="232"/>
      <c r="F19" s="232">
        <v>14.994063000000001</v>
      </c>
    </row>
    <row r="20" spans="1:15" ht="12.75" customHeight="1" x14ac:dyDescent="0.2">
      <c r="A20" s="8">
        <v>2015</v>
      </c>
      <c r="B20" s="232">
        <v>7745483.2999999998</v>
      </c>
      <c r="C20" s="232">
        <v>1385</v>
      </c>
      <c r="D20" s="232">
        <v>5592.4067139999997</v>
      </c>
      <c r="E20" s="232"/>
      <c r="F20" s="232">
        <v>16.779205999999999</v>
      </c>
    </row>
    <row r="21" spans="1:15" ht="12.75" customHeight="1" x14ac:dyDescent="0.2">
      <c r="A21" s="8">
        <v>2016</v>
      </c>
      <c r="B21" s="232">
        <v>7535251.4000000004</v>
      </c>
      <c r="C21" s="232">
        <v>1348</v>
      </c>
      <c r="D21" s="232">
        <v>5589.9491090000001</v>
      </c>
      <c r="E21" s="232"/>
      <c r="F21" s="232">
        <v>17.296928000000001</v>
      </c>
    </row>
    <row r="22" spans="1:15" ht="12.75" customHeight="1" x14ac:dyDescent="0.2">
      <c r="A22" s="8">
        <v>2017</v>
      </c>
      <c r="B22" s="232">
        <v>6998715.5</v>
      </c>
      <c r="C22" s="232">
        <v>1257</v>
      </c>
      <c r="D22" s="232">
        <v>5567.7927600000003</v>
      </c>
      <c r="E22" s="232"/>
      <c r="F22" s="232">
        <v>16.927924999999998</v>
      </c>
    </row>
    <row r="23" spans="1:15" ht="12.75" customHeight="1" x14ac:dyDescent="0.2">
      <c r="A23" s="8">
        <v>2018</v>
      </c>
      <c r="B23" s="232">
        <v>5239501</v>
      </c>
      <c r="C23" s="232">
        <v>1049</v>
      </c>
      <c r="D23" s="232">
        <v>4994.7578640000002</v>
      </c>
      <c r="E23" s="232"/>
      <c r="F23" s="232">
        <v>15.732725</v>
      </c>
    </row>
    <row r="24" spans="1:15" ht="12.75" customHeight="1" x14ac:dyDescent="0.2">
      <c r="A24" s="8">
        <v>2019</v>
      </c>
      <c r="B24" s="232">
        <v>8709902.3000000007</v>
      </c>
      <c r="C24" s="232">
        <v>1387</v>
      </c>
      <c r="D24" s="232">
        <v>6279.6700069999997</v>
      </c>
      <c r="E24" s="232"/>
      <c r="F24" s="232">
        <v>18.381215000000001</v>
      </c>
    </row>
    <row r="25" spans="1:15" ht="12.75" customHeight="1" x14ac:dyDescent="0.2">
      <c r="A25" s="61">
        <v>2020</v>
      </c>
      <c r="B25" s="232">
        <v>11757147.199999999</v>
      </c>
      <c r="C25" s="232">
        <v>1869</v>
      </c>
      <c r="D25" s="232">
        <v>6290.6084529999998</v>
      </c>
      <c r="E25" s="232"/>
      <c r="F25" s="232">
        <v>18.819686000000001</v>
      </c>
    </row>
    <row r="26" spans="1:15" ht="12.75" customHeight="1" x14ac:dyDescent="0.2">
      <c r="A26" s="83" t="s">
        <v>270</v>
      </c>
      <c r="B26" s="241">
        <v>786532</v>
      </c>
      <c r="C26" s="241">
        <v>463</v>
      </c>
      <c r="D26" s="241">
        <v>1699</v>
      </c>
      <c r="E26" s="241"/>
      <c r="F26" s="232">
        <v>13.546649</v>
      </c>
    </row>
    <row r="27" spans="1:15" s="11" customFormat="1" ht="12.75" customHeight="1" x14ac:dyDescent="0.2">
      <c r="A27" s="63" t="s">
        <v>1</v>
      </c>
      <c r="B27" s="233">
        <f>SUM(B8:B26)</f>
        <v>88706874.899999991</v>
      </c>
      <c r="C27" s="234">
        <f>SUM(C8:C26)</f>
        <v>17837</v>
      </c>
      <c r="D27" s="234">
        <f>B27/C27</f>
        <v>4973.194758087122</v>
      </c>
      <c r="E27" s="240"/>
      <c r="F27" s="237">
        <v>16.50431</v>
      </c>
      <c r="G27"/>
      <c r="H27"/>
      <c r="I27"/>
      <c r="J27"/>
      <c r="K27"/>
      <c r="L27"/>
      <c r="M27"/>
      <c r="N27"/>
      <c r="O27"/>
    </row>
    <row r="28" spans="1:15" ht="12.75" customHeight="1" x14ac:dyDescent="0.2">
      <c r="A28" s="22" t="s">
        <v>172</v>
      </c>
      <c r="F28" s="145"/>
      <c r="G28" s="117"/>
    </row>
    <row r="29" spans="1:15" ht="18" customHeight="1" x14ac:dyDescent="0.2">
      <c r="B29" s="12"/>
      <c r="C29" s="12"/>
      <c r="D29" s="12"/>
      <c r="E29"/>
      <c r="F29"/>
    </row>
    <row r="30" spans="1:15" ht="12.75" customHeight="1" x14ac:dyDescent="0.2">
      <c r="E30"/>
      <c r="F30"/>
    </row>
    <row r="31" spans="1:15" ht="12.75" customHeight="1" x14ac:dyDescent="0.2">
      <c r="A31" s="46" t="s">
        <v>155</v>
      </c>
      <c r="B31" s="218"/>
      <c r="C31" s="218"/>
      <c r="D31" s="218"/>
      <c r="E31"/>
      <c r="F31"/>
    </row>
    <row r="32" spans="1:15" ht="12.75" customHeight="1" x14ac:dyDescent="0.2">
      <c r="A32" s="57" t="s">
        <v>266</v>
      </c>
      <c r="B32" s="138"/>
      <c r="C32" s="138"/>
      <c r="D32" s="138"/>
      <c r="E32"/>
      <c r="F32"/>
    </row>
    <row r="33" spans="1:17" ht="12.75" customHeight="1" x14ac:dyDescent="0.2">
      <c r="A33" s="164" t="s">
        <v>267</v>
      </c>
      <c r="B33" s="22"/>
      <c r="C33" s="22"/>
      <c r="D33" s="22"/>
      <c r="E33"/>
      <c r="F33"/>
    </row>
    <row r="34" spans="1:17" ht="12.75" customHeight="1" x14ac:dyDescent="0.2">
      <c r="A34" s="135"/>
      <c r="B34" s="135"/>
      <c r="C34" s="135"/>
      <c r="D34" s="135"/>
      <c r="E34"/>
      <c r="F34"/>
    </row>
    <row r="35" spans="1:17" ht="23.25" customHeight="1" x14ac:dyDescent="0.2">
      <c r="A35" s="135" t="s">
        <v>166</v>
      </c>
      <c r="B35" s="23" t="s">
        <v>185</v>
      </c>
      <c r="C35" s="59" t="s">
        <v>77</v>
      </c>
      <c r="D35" s="23" t="s">
        <v>184</v>
      </c>
      <c r="E35" s="181"/>
      <c r="F35" s="211"/>
    </row>
    <row r="36" spans="1:17" ht="12.75" customHeight="1" x14ac:dyDescent="0.2">
      <c r="A36" s="33" t="s">
        <v>167</v>
      </c>
      <c r="B36" s="24">
        <v>470340</v>
      </c>
      <c r="C36" s="24">
        <v>148</v>
      </c>
      <c r="D36" s="24">
        <f>B36/C36</f>
        <v>3177.9729729729729</v>
      </c>
      <c r="E36" s="183"/>
      <c r="F36" s="212"/>
      <c r="P36" s="106"/>
      <c r="Q36" s="106"/>
    </row>
    <row r="37" spans="1:17" ht="12.75" customHeight="1" x14ac:dyDescent="0.2">
      <c r="A37" s="33" t="s">
        <v>168</v>
      </c>
      <c r="B37" s="24">
        <v>5557879.9000000004</v>
      </c>
      <c r="C37" s="24">
        <v>2252</v>
      </c>
      <c r="D37" s="24">
        <f t="shared" ref="D37:D42" si="0">B37/C37</f>
        <v>2467.975088809947</v>
      </c>
      <c r="E37" s="183"/>
      <c r="F37" s="212"/>
      <c r="P37" s="106"/>
      <c r="Q37" s="106"/>
    </row>
    <row r="38" spans="1:17" ht="12.75" customHeight="1" x14ac:dyDescent="0.2">
      <c r="A38" s="33" t="s">
        <v>169</v>
      </c>
      <c r="B38" s="24">
        <v>27649900.399999999</v>
      </c>
      <c r="C38" s="24">
        <v>4888</v>
      </c>
      <c r="D38" s="24">
        <f t="shared" si="0"/>
        <v>5656.6899345335514</v>
      </c>
      <c r="E38" s="183"/>
      <c r="F38" s="212"/>
      <c r="P38" s="106"/>
      <c r="Q38" s="106"/>
    </row>
    <row r="39" spans="1:17" ht="12.75" customHeight="1" x14ac:dyDescent="0.2">
      <c r="A39" s="33" t="s">
        <v>170</v>
      </c>
      <c r="B39" s="24">
        <v>40347535</v>
      </c>
      <c r="C39" s="24">
        <v>6169</v>
      </c>
      <c r="D39" s="24">
        <f t="shared" si="0"/>
        <v>6540.3687793807749</v>
      </c>
      <c r="E39" s="183"/>
      <c r="F39" s="212"/>
      <c r="P39" s="106"/>
      <c r="Q39" s="106"/>
    </row>
    <row r="40" spans="1:17" ht="12.75" customHeight="1" x14ac:dyDescent="0.2">
      <c r="A40" s="33" t="s">
        <v>171</v>
      </c>
      <c r="B40" s="24">
        <v>8826185.9000000004</v>
      </c>
      <c r="C40" s="24">
        <v>2542</v>
      </c>
      <c r="D40" s="24">
        <f t="shared" si="0"/>
        <v>3472.1423682140048</v>
      </c>
      <c r="E40" s="183"/>
      <c r="F40" s="212"/>
      <c r="P40" s="106"/>
      <c r="Q40" s="106"/>
    </row>
    <row r="41" spans="1:17" ht="12.75" customHeight="1" x14ac:dyDescent="0.2">
      <c r="A41" s="33" t="s">
        <v>6</v>
      </c>
      <c r="B41" s="24">
        <v>5855033.7000000002</v>
      </c>
      <c r="C41" s="24">
        <v>1838</v>
      </c>
      <c r="D41" s="24">
        <f t="shared" si="0"/>
        <v>3185.5460826985855</v>
      </c>
      <c r="E41" s="183"/>
      <c r="F41" s="212"/>
      <c r="P41" s="106"/>
      <c r="Q41" s="106"/>
    </row>
    <row r="42" spans="1:17" ht="12.75" customHeight="1" x14ac:dyDescent="0.2">
      <c r="A42" s="82" t="s">
        <v>1</v>
      </c>
      <c r="B42" s="139">
        <f>SUM(B36:B41)</f>
        <v>88706874.900000006</v>
      </c>
      <c r="C42" s="139">
        <f>SUM(C36:C41)</f>
        <v>17837</v>
      </c>
      <c r="D42" s="139">
        <f t="shared" si="0"/>
        <v>4973.1947580871229</v>
      </c>
      <c r="E42" s="214"/>
      <c r="F42" s="213"/>
    </row>
    <row r="43" spans="1:17" ht="12.75" customHeight="1" x14ac:dyDescent="0.2">
      <c r="A43" s="140" t="s">
        <v>212</v>
      </c>
      <c r="B43" s="35"/>
      <c r="C43" s="35"/>
      <c r="D43" s="35"/>
      <c r="E43"/>
      <c r="F43" s="178"/>
    </row>
    <row r="44" spans="1:17" ht="12.75" customHeight="1" x14ac:dyDescent="0.2">
      <c r="A44" s="22"/>
      <c r="B44" s="35"/>
      <c r="C44" s="35"/>
      <c r="D44" s="35"/>
      <c r="E44" s="35"/>
    </row>
    <row r="45" spans="1:17" ht="12.75" customHeight="1" x14ac:dyDescent="0.2">
      <c r="A45" s="22"/>
      <c r="B45" s="35"/>
      <c r="C45" s="35"/>
      <c r="D45" s="35"/>
      <c r="E45" s="35"/>
    </row>
    <row r="46" spans="1:17" s="16" customFormat="1" ht="12.75" customHeight="1" x14ac:dyDescent="0.2">
      <c r="A46" s="65" t="s">
        <v>163</v>
      </c>
      <c r="B46" s="34"/>
      <c r="C46" s="34"/>
      <c r="G46"/>
      <c r="H46"/>
      <c r="I46"/>
      <c r="J46"/>
      <c r="K46"/>
      <c r="L46"/>
      <c r="M46"/>
      <c r="N46"/>
      <c r="O46"/>
      <c r="P46"/>
    </row>
    <row r="47" spans="1:17" s="16" customFormat="1" ht="12.75" customHeight="1" x14ac:dyDescent="0.2">
      <c r="A47" s="4" t="s">
        <v>268</v>
      </c>
      <c r="F47" s="121"/>
      <c r="G47"/>
      <c r="H47"/>
      <c r="I47"/>
      <c r="J47"/>
      <c r="K47"/>
      <c r="L47"/>
      <c r="M47"/>
      <c r="N47"/>
      <c r="O47"/>
      <c r="P47"/>
    </row>
    <row r="48" spans="1:17" s="16" customFormat="1" ht="12.75" customHeight="1" x14ac:dyDescent="0.2">
      <c r="A48" s="122" t="s">
        <v>269</v>
      </c>
      <c r="F48" s="121"/>
      <c r="G48"/>
      <c r="H48"/>
      <c r="I48"/>
      <c r="J48"/>
      <c r="K48"/>
      <c r="L48"/>
      <c r="M48"/>
      <c r="N48"/>
      <c r="O48"/>
      <c r="P48"/>
    </row>
    <row r="49" spans="1:240" s="16" customFormat="1" ht="12.75" customHeight="1" x14ac:dyDescent="0.2">
      <c r="A49" s="39"/>
      <c r="B49" s="40"/>
      <c r="C49" s="40"/>
      <c r="D49" s="40"/>
      <c r="E49" s="215"/>
      <c r="F49" s="215"/>
      <c r="G49"/>
      <c r="H49"/>
      <c r="I49"/>
      <c r="J49"/>
      <c r="K49"/>
      <c r="L49"/>
      <c r="M49"/>
      <c r="N49"/>
      <c r="O49"/>
      <c r="P49"/>
      <c r="Q49"/>
    </row>
    <row r="50" spans="1:240" s="16" customFormat="1" ht="22.5" x14ac:dyDescent="0.2">
      <c r="A50" s="115" t="s">
        <v>22</v>
      </c>
      <c r="B50" s="175" t="s">
        <v>243</v>
      </c>
      <c r="C50" s="175" t="s">
        <v>135</v>
      </c>
      <c r="D50" s="175" t="s">
        <v>136</v>
      </c>
      <c r="E50" s="215"/>
      <c r="F50" s="215"/>
      <c r="G50"/>
      <c r="H50"/>
      <c r="I50"/>
      <c r="J50"/>
      <c r="K50"/>
      <c r="L50"/>
      <c r="M50"/>
      <c r="N50"/>
      <c r="O50"/>
      <c r="P50"/>
      <c r="Q50"/>
    </row>
    <row r="51" spans="1:240" s="35" customFormat="1" ht="12.75" customHeight="1" x14ac:dyDescent="0.2">
      <c r="A51" s="176" t="s">
        <v>7</v>
      </c>
      <c r="B51" s="216">
        <v>54901.5</v>
      </c>
      <c r="C51" s="216">
        <v>45</v>
      </c>
      <c r="D51" s="216">
        <f>B51/C51</f>
        <v>1220.0333333333333</v>
      </c>
      <c r="F51" s="235"/>
      <c r="G51" s="117"/>
      <c r="H51"/>
      <c r="I51"/>
      <c r="J51"/>
      <c r="K51"/>
      <c r="L51"/>
      <c r="M51"/>
      <c r="N51"/>
      <c r="O51"/>
      <c r="P51"/>
      <c r="Q51"/>
    </row>
    <row r="52" spans="1:240" s="121" customFormat="1" ht="12.75" customHeight="1" x14ac:dyDescent="0.2">
      <c r="A52" s="61" t="s">
        <v>8</v>
      </c>
      <c r="B52" s="216">
        <v>63653520.299999997</v>
      </c>
      <c r="C52" s="216">
        <v>13705</v>
      </c>
      <c r="D52" s="216">
        <f t="shared" ref="D52:D58" si="1">B52/C52</f>
        <v>4644.5472674206494</v>
      </c>
      <c r="F52" s="236"/>
      <c r="G52" s="117"/>
      <c r="H52"/>
      <c r="I52"/>
      <c r="J52"/>
      <c r="K52"/>
      <c r="L52"/>
      <c r="M52"/>
      <c r="N52"/>
      <c r="O52"/>
      <c r="P52" s="163">
        <f>N51-K52</f>
        <v>0</v>
      </c>
      <c r="Q52" s="162"/>
    </row>
    <row r="53" spans="1:240" s="121" customFormat="1" ht="12.75" customHeight="1" x14ac:dyDescent="0.2">
      <c r="A53" s="61" t="s">
        <v>5</v>
      </c>
      <c r="B53" s="216">
        <v>3297969.4</v>
      </c>
      <c r="C53" s="216">
        <v>676</v>
      </c>
      <c r="D53" s="216">
        <f t="shared" si="1"/>
        <v>4878.6529585798817</v>
      </c>
      <c r="F53" s="236"/>
      <c r="G53" s="117"/>
      <c r="H53"/>
      <c r="I53"/>
      <c r="J53"/>
      <c r="K53"/>
      <c r="L53"/>
      <c r="M53"/>
      <c r="N53"/>
      <c r="O53"/>
      <c r="P53" s="162"/>
      <c r="Q53" s="162"/>
    </row>
    <row r="54" spans="1:240" s="35" customFormat="1" x14ac:dyDescent="0.2">
      <c r="A54" s="61" t="s">
        <v>211</v>
      </c>
      <c r="B54" s="216">
        <v>829450.8</v>
      </c>
      <c r="C54" s="216">
        <v>163</v>
      </c>
      <c r="D54" s="216">
        <f t="shared" si="1"/>
        <v>5088.6552147239263</v>
      </c>
      <c r="F54" s="235"/>
      <c r="G54" s="117"/>
      <c r="H54"/>
      <c r="I54"/>
      <c r="J54"/>
      <c r="K54"/>
      <c r="L54"/>
      <c r="M54"/>
      <c r="N54"/>
      <c r="O54"/>
      <c r="P54"/>
      <c r="Q54"/>
    </row>
    <row r="55" spans="1:240" s="121" customFormat="1" x14ac:dyDescent="0.2">
      <c r="A55" s="61" t="s">
        <v>193</v>
      </c>
      <c r="B55" s="216">
        <v>584068.69999999995</v>
      </c>
      <c r="C55" s="216">
        <v>163</v>
      </c>
      <c r="D55" s="216">
        <f t="shared" si="1"/>
        <v>3583.2435582822081</v>
      </c>
      <c r="F55" s="236"/>
      <c r="G55" s="117"/>
      <c r="H55"/>
      <c r="I55"/>
      <c r="J55"/>
      <c r="K55"/>
      <c r="L55"/>
      <c r="M55"/>
      <c r="N55"/>
      <c r="O55"/>
      <c r="P55" s="162"/>
      <c r="Q55" s="162"/>
    </row>
    <row r="56" spans="1:240" s="35" customFormat="1" x14ac:dyDescent="0.2">
      <c r="A56" s="61" t="s">
        <v>194</v>
      </c>
      <c r="B56" s="216">
        <v>20284920.399999999</v>
      </c>
      <c r="C56" s="216">
        <v>3081</v>
      </c>
      <c r="D56" s="216">
        <f t="shared" si="1"/>
        <v>6583.8754949691656</v>
      </c>
      <c r="F56" s="235"/>
      <c r="G56" s="117"/>
      <c r="H56"/>
      <c r="I56"/>
      <c r="J56"/>
      <c r="K56"/>
      <c r="L56"/>
      <c r="M56"/>
      <c r="N56"/>
      <c r="O56"/>
      <c r="P56"/>
      <c r="Q56"/>
    </row>
    <row r="57" spans="1:240" s="35" customFormat="1" x14ac:dyDescent="0.2">
      <c r="A57" s="61" t="s">
        <v>67</v>
      </c>
      <c r="B57" s="216">
        <v>2043.8</v>
      </c>
      <c r="C57" s="216">
        <v>4</v>
      </c>
      <c r="D57" s="216">
        <f t="shared" si="1"/>
        <v>510.95</v>
      </c>
      <c r="F57" s="235"/>
      <c r="G57" s="117"/>
      <c r="H57"/>
      <c r="I57"/>
      <c r="J57"/>
      <c r="K57"/>
      <c r="L57"/>
      <c r="M57"/>
      <c r="N57"/>
      <c r="O57"/>
      <c r="P57"/>
      <c r="Q57"/>
    </row>
    <row r="58" spans="1:240" s="35" customFormat="1" ht="12.75" customHeight="1" x14ac:dyDescent="0.2">
      <c r="A58" s="63" t="s">
        <v>1</v>
      </c>
      <c r="B58" s="217">
        <f>SUM(B51:B57)</f>
        <v>88706874.899999991</v>
      </c>
      <c r="C58" s="217">
        <f>SUM(C51:C57)</f>
        <v>17837</v>
      </c>
      <c r="D58" s="217">
        <f t="shared" si="1"/>
        <v>4973.194758087122</v>
      </c>
      <c r="G58"/>
      <c r="H58"/>
      <c r="I58"/>
      <c r="J58"/>
      <c r="K58"/>
      <c r="L58"/>
      <c r="M58"/>
      <c r="N58"/>
      <c r="O58"/>
      <c r="P58"/>
      <c r="Q58"/>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c r="EK58" s="34"/>
      <c r="EL58" s="34"/>
      <c r="EM58" s="34"/>
      <c r="EN58" s="34"/>
      <c r="EO58" s="34"/>
      <c r="EP58" s="34"/>
      <c r="EQ58" s="34"/>
      <c r="ER58" s="34"/>
      <c r="ES58" s="34"/>
      <c r="ET58" s="34"/>
      <c r="EU58" s="34"/>
      <c r="EV58" s="34"/>
      <c r="EW58" s="34"/>
      <c r="EX58" s="34"/>
      <c r="EY58" s="34"/>
      <c r="EZ58" s="34"/>
      <c r="FA58" s="34"/>
      <c r="FB58" s="34"/>
      <c r="FC58" s="34"/>
      <c r="FD58" s="34"/>
      <c r="FE58" s="34"/>
      <c r="FF58" s="34"/>
      <c r="FG58" s="34"/>
      <c r="FH58" s="34"/>
      <c r="FI58" s="34"/>
      <c r="FJ58" s="34"/>
      <c r="FK58" s="34"/>
      <c r="FL58" s="34"/>
      <c r="FM58" s="34"/>
      <c r="FN58" s="34"/>
      <c r="FO58" s="34"/>
      <c r="FP58" s="34"/>
      <c r="FQ58" s="34"/>
      <c r="FR58" s="34"/>
      <c r="FS58" s="34"/>
      <c r="FT58" s="34"/>
      <c r="FU58" s="34"/>
      <c r="FV58" s="34"/>
      <c r="FW58" s="34"/>
      <c r="FX58" s="34"/>
      <c r="FY58" s="34"/>
      <c r="FZ58" s="34"/>
      <c r="GA58" s="34"/>
      <c r="GB58" s="34"/>
      <c r="GC58" s="34"/>
      <c r="GD58" s="34"/>
      <c r="GE58" s="34"/>
      <c r="GF58" s="34"/>
      <c r="GG58" s="34"/>
      <c r="GH58" s="34"/>
      <c r="GI58" s="34"/>
      <c r="GJ58" s="34"/>
      <c r="GK58" s="34"/>
      <c r="GL58" s="34"/>
      <c r="GM58" s="34"/>
      <c r="GN58" s="34"/>
      <c r="GO58" s="34"/>
      <c r="GP58" s="34"/>
      <c r="GQ58" s="34"/>
      <c r="GR58" s="34"/>
      <c r="GS58" s="34"/>
      <c r="GT58" s="34"/>
      <c r="GU58" s="34"/>
      <c r="GV58" s="34"/>
      <c r="GW58" s="34"/>
      <c r="GX58" s="34"/>
      <c r="GY58" s="34"/>
      <c r="GZ58" s="34"/>
      <c r="HA58" s="34"/>
      <c r="HB58" s="34"/>
      <c r="HC58" s="34"/>
      <c r="HD58" s="34"/>
      <c r="HE58" s="34"/>
      <c r="HF58" s="34"/>
      <c r="HG58" s="34"/>
      <c r="HH58" s="34"/>
      <c r="HI58" s="34"/>
      <c r="HJ58" s="34"/>
      <c r="HK58" s="34"/>
      <c r="HL58" s="34"/>
      <c r="HM58" s="34"/>
      <c r="HN58" s="34"/>
      <c r="HO58" s="34"/>
      <c r="HP58" s="34"/>
      <c r="HQ58" s="34"/>
      <c r="HR58" s="34"/>
      <c r="HS58" s="34"/>
      <c r="HT58" s="34"/>
      <c r="HU58" s="34"/>
      <c r="HV58" s="34"/>
      <c r="HW58" s="34"/>
      <c r="HX58" s="34"/>
      <c r="HY58" s="34"/>
      <c r="HZ58" s="34"/>
      <c r="IA58" s="34"/>
      <c r="IB58" s="34"/>
      <c r="IC58" s="34"/>
      <c r="ID58" s="34"/>
      <c r="IE58" s="34"/>
      <c r="IF58" s="34"/>
    </row>
    <row r="59" spans="1:240" s="35" customFormat="1" ht="12.75" customHeight="1" x14ac:dyDescent="0.2">
      <c r="A59" s="166" t="s">
        <v>172</v>
      </c>
      <c r="B59" s="167"/>
      <c r="C59" s="167"/>
      <c r="D59" s="168"/>
      <c r="E59" s="168"/>
      <c r="F59" s="168"/>
      <c r="G59"/>
      <c r="H59"/>
      <c r="I59"/>
      <c r="J59"/>
      <c r="K59"/>
      <c r="L59"/>
      <c r="M59"/>
      <c r="N59"/>
      <c r="O59"/>
    </row>
    <row r="60" spans="1:240" s="35" customFormat="1" ht="12.75" customHeight="1" x14ac:dyDescent="0.2">
      <c r="A60" s="169" t="s">
        <v>258</v>
      </c>
      <c r="B60" s="169"/>
      <c r="C60" s="169"/>
      <c r="D60" s="169"/>
      <c r="E60" s="169"/>
      <c r="F60" s="169"/>
      <c r="G60"/>
      <c r="H60"/>
      <c r="I60"/>
      <c r="J60"/>
      <c r="K60"/>
      <c r="L60"/>
      <c r="M60"/>
      <c r="N60"/>
      <c r="O60"/>
    </row>
    <row r="61" spans="1:240" s="22" customFormat="1" ht="12.75" customHeight="1" x14ac:dyDescent="0.2">
      <c r="A61" s="14"/>
      <c r="B61" s="43"/>
      <c r="C61" s="43"/>
      <c r="D61" s="43"/>
      <c r="E61" s="43"/>
      <c r="F61" s="43"/>
      <c r="G61"/>
      <c r="H61"/>
      <c r="I61"/>
      <c r="J61"/>
      <c r="K61"/>
      <c r="L61"/>
      <c r="M61"/>
      <c r="N61"/>
      <c r="O61"/>
    </row>
  </sheetData>
  <phoneticPr fontId="4"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&amp;R&amp;"Arial,Fet"BUSSAR</oddHeader>
  </headerFooter>
  <drawing r:id="rId2"/>
  <legacyDrawing r:id="rId3"/>
  <oleObjects>
    <mc:AlternateContent xmlns:mc="http://schemas.openxmlformats.org/markup-compatibility/2006">
      <mc:Choice Requires="x14">
        <oleObject progId="Paint.Picture" shapeId="23555" r:id="rId4">
          <objectPr defaultSize="0" autoLine="0" autoPict="0" r:id="rId5">
            <anchor moveWithCells="1">
              <from>
                <xdr:col>0</xdr:col>
                <xdr:colOff>0</xdr:colOff>
                <xdr:row>28</xdr:row>
                <xdr:rowOff>57150</xdr:rowOff>
              </from>
              <to>
                <xdr:col>0</xdr:col>
                <xdr:colOff>1143000</xdr:colOff>
                <xdr:row>29</xdr:row>
                <xdr:rowOff>66675</xdr:rowOff>
              </to>
            </anchor>
          </objectPr>
        </oleObject>
      </mc:Choice>
      <mc:Fallback>
        <oleObject progId="Paint.Picture" shapeId="23555" r:id="rId4"/>
      </mc:Fallback>
    </mc:AlternateContent>
    <mc:AlternateContent xmlns:mc="http://schemas.openxmlformats.org/markup-compatibility/2006">
      <mc:Choice Requires="x14">
        <oleObject progId="Paint.Picture" shapeId="23556" r:id="rId6">
          <objectPr defaultSize="0" autoLine="0" autoPict="0" r:id="rId5">
            <anchor moveWithCells="1">
              <from>
                <xdr:col>0</xdr:col>
                <xdr:colOff>0</xdr:colOff>
                <xdr:row>60</xdr:row>
                <xdr:rowOff>28575</xdr:rowOff>
              </from>
              <to>
                <xdr:col>0</xdr:col>
                <xdr:colOff>1143000</xdr:colOff>
                <xdr:row>61</xdr:row>
                <xdr:rowOff>104775</xdr:rowOff>
              </to>
            </anchor>
          </objectPr>
        </oleObject>
      </mc:Choice>
      <mc:Fallback>
        <oleObject progId="Paint.Picture" shapeId="23556" r:id="rId6"/>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R31"/>
  <sheetViews>
    <sheetView showGridLines="0" topLeftCell="A10" workbookViewId="0">
      <selection activeCell="G18" sqref="G18"/>
    </sheetView>
  </sheetViews>
  <sheetFormatPr defaultRowHeight="12.75" x14ac:dyDescent="0.2"/>
  <cols>
    <col min="2" max="2" width="15" bestFit="1" customWidth="1"/>
    <col min="3" max="3" width="16.42578125" bestFit="1" customWidth="1"/>
    <col min="4" max="4" width="23.5703125" bestFit="1" customWidth="1"/>
  </cols>
  <sheetData>
    <row r="2" spans="1:18" s="35" customFormat="1" ht="12.75" customHeight="1" x14ac:dyDescent="0.2">
      <c r="A2" s="46" t="s">
        <v>227</v>
      </c>
      <c r="B2" s="16"/>
      <c r="C2" s="16"/>
      <c r="D2" s="16"/>
      <c r="O2" s="29"/>
      <c r="P2" s="29"/>
      <c r="Q2" s="29"/>
      <c r="R2" s="29"/>
    </row>
    <row r="3" spans="1:18" s="35" customFormat="1" ht="12.75" customHeight="1" x14ac:dyDescent="0.2">
      <c r="A3" s="4" t="s">
        <v>315</v>
      </c>
      <c r="B3" s="16"/>
      <c r="C3" s="16"/>
      <c r="D3" s="16"/>
      <c r="O3" s="29"/>
      <c r="P3" s="29"/>
      <c r="Q3" s="29"/>
      <c r="R3" s="29"/>
    </row>
    <row r="4" spans="1:18" s="35" customFormat="1" ht="12.75" customHeight="1" x14ac:dyDescent="0.2">
      <c r="A4" s="122" t="s">
        <v>230</v>
      </c>
      <c r="B4" s="16"/>
      <c r="C4" s="16"/>
      <c r="D4" s="16"/>
      <c r="O4" s="29"/>
      <c r="P4" s="29"/>
      <c r="Q4" s="29"/>
      <c r="R4" s="29"/>
    </row>
    <row r="5" spans="1:18" s="35" customFormat="1" ht="12.75" customHeight="1" x14ac:dyDescent="0.2">
      <c r="A5" s="122" t="s">
        <v>231</v>
      </c>
      <c r="B5" s="16"/>
      <c r="C5" s="16"/>
      <c r="D5" s="16"/>
      <c r="O5" s="29"/>
      <c r="P5" s="29"/>
      <c r="Q5" s="29"/>
      <c r="R5" s="29"/>
    </row>
    <row r="6" spans="1:18" x14ac:dyDescent="0.2">
      <c r="A6" s="174"/>
      <c r="B6" s="174"/>
      <c r="C6" s="174"/>
      <c r="D6" s="174"/>
    </row>
    <row r="7" spans="1:18" x14ac:dyDescent="0.2">
      <c r="A7" s="90" t="s">
        <v>0</v>
      </c>
      <c r="B7" s="175" t="s">
        <v>217</v>
      </c>
      <c r="C7" s="175" t="s">
        <v>134</v>
      </c>
      <c r="D7" s="175" t="s">
        <v>218</v>
      </c>
    </row>
    <row r="8" spans="1:18" x14ac:dyDescent="0.2">
      <c r="A8" s="61">
        <v>2000</v>
      </c>
      <c r="B8" s="24">
        <v>52181330.899999999</v>
      </c>
      <c r="C8" s="24">
        <v>180915</v>
      </c>
      <c r="D8" s="24">
        <v>288.43009645413593</v>
      </c>
    </row>
    <row r="9" spans="1:18" x14ac:dyDescent="0.2">
      <c r="A9" s="61">
        <v>2001</v>
      </c>
      <c r="B9" s="24">
        <v>55070560.299999997</v>
      </c>
      <c r="C9" s="24">
        <v>199451</v>
      </c>
      <c r="D9" s="24">
        <v>276.11072544133646</v>
      </c>
    </row>
    <row r="10" spans="1:18" x14ac:dyDescent="0.2">
      <c r="A10" s="61">
        <v>2002</v>
      </c>
      <c r="B10" s="24">
        <v>59563146.5</v>
      </c>
      <c r="C10" s="24">
        <v>220079</v>
      </c>
      <c r="D10" s="24">
        <v>270.64438906029199</v>
      </c>
    </row>
    <row r="11" spans="1:18" x14ac:dyDescent="0.2">
      <c r="A11" s="61">
        <v>2003</v>
      </c>
      <c r="B11" s="24">
        <v>66034252.200000003</v>
      </c>
      <c r="C11" s="24">
        <v>238981</v>
      </c>
      <c r="D11" s="24">
        <v>276.31590879609678</v>
      </c>
    </row>
    <row r="12" spans="1:18" x14ac:dyDescent="0.2">
      <c r="A12" s="61">
        <v>2004</v>
      </c>
      <c r="B12" s="24">
        <v>67970980.700000003</v>
      </c>
      <c r="C12" s="24">
        <v>261214</v>
      </c>
      <c r="D12" s="24">
        <v>260.21185962467558</v>
      </c>
    </row>
    <row r="13" spans="1:18" x14ac:dyDescent="0.2">
      <c r="A13" s="61">
        <v>2005</v>
      </c>
      <c r="B13" s="24">
        <v>70113208.5</v>
      </c>
      <c r="C13" s="24">
        <v>277039</v>
      </c>
      <c r="D13" s="24">
        <v>253.08064388046449</v>
      </c>
    </row>
    <row r="14" spans="1:18" x14ac:dyDescent="0.2">
      <c r="A14" s="61">
        <v>2006</v>
      </c>
      <c r="B14" s="24">
        <v>77125282</v>
      </c>
      <c r="C14" s="24">
        <v>297983</v>
      </c>
      <c r="D14" s="24">
        <v>258.82443629334557</v>
      </c>
    </row>
    <row r="15" spans="1:18" x14ac:dyDescent="0.2">
      <c r="A15" s="61">
        <v>2007</v>
      </c>
      <c r="B15" s="24">
        <v>84622120.099999994</v>
      </c>
      <c r="C15" s="24">
        <v>320392</v>
      </c>
      <c r="D15" s="24">
        <v>264.12057760493394</v>
      </c>
    </row>
    <row r="16" spans="1:18" x14ac:dyDescent="0.2">
      <c r="A16" s="61">
        <v>2008</v>
      </c>
      <c r="B16" s="24">
        <v>84732017.599999994</v>
      </c>
      <c r="C16" s="24">
        <v>329084</v>
      </c>
      <c r="D16" s="24">
        <v>257.47838728105893</v>
      </c>
    </row>
    <row r="17" spans="1:4" x14ac:dyDescent="0.2">
      <c r="A17" s="61">
        <v>2009</v>
      </c>
      <c r="B17" s="24">
        <v>81950964.799999997</v>
      </c>
      <c r="C17" s="24">
        <v>332561</v>
      </c>
      <c r="D17" s="24">
        <v>246.42385848009837</v>
      </c>
    </row>
    <row r="18" spans="1:4" x14ac:dyDescent="0.2">
      <c r="A18" s="61">
        <v>2010</v>
      </c>
      <c r="B18" s="24">
        <v>76081708.700000003</v>
      </c>
      <c r="C18" s="24">
        <v>336197</v>
      </c>
      <c r="D18" s="24">
        <v>226.30097442868319</v>
      </c>
    </row>
    <row r="19" spans="1:4" x14ac:dyDescent="0.2">
      <c r="A19" s="61">
        <v>2011</v>
      </c>
      <c r="B19" s="24">
        <v>73838792.299999997</v>
      </c>
      <c r="C19" s="24">
        <v>336439</v>
      </c>
      <c r="D19" s="24">
        <v>219.47156037201393</v>
      </c>
    </row>
    <row r="20" spans="1:4" x14ac:dyDescent="0.2">
      <c r="A20" s="61">
        <v>2012</v>
      </c>
      <c r="B20" s="24">
        <v>62082106</v>
      </c>
      <c r="C20" s="24">
        <v>338339</v>
      </c>
      <c r="D20" s="24">
        <v>183.49083611407494</v>
      </c>
    </row>
    <row r="21" spans="1:4" x14ac:dyDescent="0.2">
      <c r="A21" s="61">
        <v>2013</v>
      </c>
      <c r="B21" s="24">
        <v>68600869.700000003</v>
      </c>
      <c r="C21" s="24">
        <v>346314</v>
      </c>
      <c r="D21" s="24">
        <v>198.08864123310062</v>
      </c>
    </row>
    <row r="22" spans="1:4" x14ac:dyDescent="0.2">
      <c r="A22" s="61">
        <v>2014</v>
      </c>
      <c r="B22" s="24">
        <v>65803999</v>
      </c>
      <c r="C22" s="24">
        <v>344988</v>
      </c>
      <c r="D22" s="24">
        <v>191</v>
      </c>
    </row>
    <row r="23" spans="1:4" x14ac:dyDescent="0.2">
      <c r="A23" s="61">
        <v>2015</v>
      </c>
      <c r="B23" s="24">
        <v>69320703</v>
      </c>
      <c r="C23" s="24">
        <v>347906</v>
      </c>
      <c r="D23" s="24">
        <v>199</v>
      </c>
    </row>
    <row r="24" spans="1:4" x14ac:dyDescent="0.2">
      <c r="A24" s="61">
        <v>2016</v>
      </c>
      <c r="B24" s="24">
        <v>71066755.400000006</v>
      </c>
      <c r="C24" s="24">
        <v>358019</v>
      </c>
      <c r="D24" s="24">
        <v>198</v>
      </c>
    </row>
    <row r="25" spans="1:4" x14ac:dyDescent="0.2">
      <c r="A25" s="61">
        <v>2017</v>
      </c>
      <c r="B25" s="24">
        <v>66774567</v>
      </c>
      <c r="C25" s="24">
        <v>357231</v>
      </c>
      <c r="D25" s="24">
        <v>187</v>
      </c>
    </row>
    <row r="26" spans="1:4" x14ac:dyDescent="0.2">
      <c r="A26" s="61">
        <v>2018</v>
      </c>
      <c r="B26" s="24">
        <v>64616300</v>
      </c>
      <c r="C26" s="24">
        <v>358024</v>
      </c>
      <c r="D26" s="24">
        <v>180</v>
      </c>
    </row>
    <row r="27" spans="1:4" x14ac:dyDescent="0.2">
      <c r="A27" s="61">
        <v>2019</v>
      </c>
      <c r="B27" s="24">
        <v>65574115</v>
      </c>
      <c r="C27" s="24">
        <v>359380</v>
      </c>
      <c r="D27" s="24">
        <v>182</v>
      </c>
    </row>
    <row r="28" spans="1:4" x14ac:dyDescent="0.2">
      <c r="A28" s="61">
        <v>2020</v>
      </c>
      <c r="B28" s="24">
        <v>70015396.599999994</v>
      </c>
      <c r="C28" s="24">
        <v>360422</v>
      </c>
      <c r="D28" s="24">
        <v>194</v>
      </c>
    </row>
    <row r="29" spans="1:4" x14ac:dyDescent="0.2">
      <c r="A29" s="86">
        <v>2021</v>
      </c>
      <c r="B29" s="177">
        <v>65316217.299999982</v>
      </c>
      <c r="C29" s="177">
        <v>368485</v>
      </c>
      <c r="D29" s="177">
        <f>B29/C29</f>
        <v>177.25610893252096</v>
      </c>
    </row>
    <row r="30" spans="1:4" x14ac:dyDescent="0.2">
      <c r="A30" s="22"/>
      <c r="B30" s="26"/>
      <c r="C30" s="26"/>
      <c r="D30" s="26"/>
    </row>
    <row r="31" spans="1:4" x14ac:dyDescent="0.2">
      <c r="A31" s="35" t="s">
        <v>183</v>
      </c>
    </row>
  </sheetData>
  <pageMargins left="0.7" right="0.7" top="0.75" bottom="0.75" header="0.3" footer="0.3"/>
  <drawing r:id="rId1"/>
  <legacyDrawing r:id="rId2"/>
  <oleObjects>
    <mc:AlternateContent xmlns:mc="http://schemas.openxmlformats.org/markup-compatibility/2006">
      <mc:Choice Requires="x14">
        <oleObject progId="Paint.Picture" shapeId="67585" r:id="rId3">
          <objectPr defaultSize="0" autoLine="0" autoPict="0" r:id="rId4">
            <anchor moveWithCells="1">
              <from>
                <xdr:col>0</xdr:col>
                <xdr:colOff>0</xdr:colOff>
                <xdr:row>31</xdr:row>
                <xdr:rowOff>104775</xdr:rowOff>
              </from>
              <to>
                <xdr:col>1</xdr:col>
                <xdr:colOff>533400</xdr:colOff>
                <xdr:row>33</xdr:row>
                <xdr:rowOff>9525</xdr:rowOff>
              </to>
            </anchor>
          </objectPr>
        </oleObject>
      </mc:Choice>
      <mc:Fallback>
        <oleObject progId="Paint.Picture" shapeId="67585" r:id="rId3"/>
      </mc:Fallback>
    </mc:AlternateContent>
    <mc:AlternateContent xmlns:mc="http://schemas.openxmlformats.org/markup-compatibility/2006">
      <mc:Choice Requires="x14">
        <oleObject progId="Paint.Picture" shapeId="67586" r:id="rId5">
          <objectPr defaultSize="0" autoLine="0" autoPict="0" r:id="rId4">
            <anchor moveWithCells="1">
              <from>
                <xdr:col>0</xdr:col>
                <xdr:colOff>0</xdr:colOff>
                <xdr:row>31</xdr:row>
                <xdr:rowOff>104775</xdr:rowOff>
              </from>
              <to>
                <xdr:col>1</xdr:col>
                <xdr:colOff>533400</xdr:colOff>
                <xdr:row>33</xdr:row>
                <xdr:rowOff>9525</xdr:rowOff>
              </to>
            </anchor>
          </objectPr>
        </oleObject>
      </mc:Choice>
      <mc:Fallback>
        <oleObject progId="Paint.Picture" shapeId="67586" r:id="rId5"/>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7">
    <pageSetUpPr fitToPage="1"/>
  </sheetPr>
  <dimension ref="A1:AO75"/>
  <sheetViews>
    <sheetView showGridLines="0" topLeftCell="A31" zoomScaleNormal="100" workbookViewId="0">
      <selection activeCell="N17" sqref="N17"/>
    </sheetView>
  </sheetViews>
  <sheetFormatPr defaultColWidth="9.140625" defaultRowHeight="12.75" customHeight="1" x14ac:dyDescent="0.2"/>
  <cols>
    <col min="1" max="1" width="13" style="35" customWidth="1"/>
    <col min="2" max="2" width="9.7109375" style="29" customWidth="1"/>
    <col min="3" max="3" width="9.5703125" style="29" customWidth="1"/>
    <col min="4" max="4" width="2.5703125" style="29" customWidth="1"/>
    <col min="5" max="5" width="10.28515625" style="29" customWidth="1"/>
    <col min="6" max="6" width="9.140625" style="29"/>
    <col min="7" max="7" width="2.7109375" style="29" customWidth="1"/>
    <col min="8" max="8" width="7.7109375" style="29" customWidth="1"/>
    <col min="9" max="9" width="9.5703125" style="29" customWidth="1"/>
    <col min="10" max="10" width="10.7109375" style="29" customWidth="1"/>
    <col min="11" max="11" width="9.140625" style="29" customWidth="1"/>
    <col min="12" max="12" width="10.7109375" style="29" customWidth="1"/>
    <col min="13" max="13" width="8.140625" style="29" customWidth="1"/>
    <col min="14" max="14" width="8.85546875" style="29" customWidth="1"/>
    <col min="15" max="15" width="14.7109375" style="29" customWidth="1"/>
    <col min="16" max="16" width="10.140625" style="29" bestFit="1" customWidth="1"/>
    <col min="17" max="17" width="7.140625" style="29" bestFit="1" customWidth="1"/>
    <col min="18" max="18" width="6.42578125" style="136" bestFit="1" customWidth="1"/>
    <col min="19" max="19" width="1.5703125" style="136" customWidth="1"/>
    <col min="20" max="20" width="12.7109375" style="136" customWidth="1"/>
    <col min="21" max="21" width="6.42578125" style="136" bestFit="1" customWidth="1"/>
    <col min="22" max="22" width="9" style="136" bestFit="1" customWidth="1"/>
    <col min="23" max="23" width="9.28515625" bestFit="1" customWidth="1"/>
    <col min="24" max="24" width="10.5703125" bestFit="1" customWidth="1"/>
    <col min="25" max="25" width="9.28515625" bestFit="1" customWidth="1"/>
    <col min="26" max="26" width="9.5703125" bestFit="1" customWidth="1"/>
    <col min="27" max="27" width="9.28515625" bestFit="1" customWidth="1"/>
    <col min="28" max="28" width="10.5703125" bestFit="1" customWidth="1"/>
    <col min="29" max="29" width="9.28515625" bestFit="1" customWidth="1"/>
    <col min="30" max="30" width="10.5703125" bestFit="1" customWidth="1"/>
    <col min="31" max="41" width="8.7109375" customWidth="1"/>
    <col min="42" max="16384" width="9.140625" style="35"/>
  </cols>
  <sheetData>
    <row r="1" spans="1:41" ht="12.75" customHeight="1" x14ac:dyDescent="0.2">
      <c r="P1" s="28"/>
    </row>
    <row r="2" spans="1:41" ht="12.75" customHeight="1" x14ac:dyDescent="0.2">
      <c r="A2" s="46" t="s">
        <v>80</v>
      </c>
      <c r="B2" s="34"/>
      <c r="C2" s="34"/>
      <c r="D2" s="34"/>
      <c r="E2" s="22"/>
      <c r="F2" s="22"/>
      <c r="G2" s="22"/>
      <c r="H2" s="22"/>
      <c r="I2" s="22"/>
      <c r="J2" s="22"/>
      <c r="K2" s="22"/>
      <c r="L2" s="22"/>
      <c r="M2" s="22"/>
      <c r="N2" s="195"/>
      <c r="O2" s="196"/>
    </row>
    <row r="3" spans="1:41" ht="12.75" customHeight="1" x14ac:dyDescent="0.2">
      <c r="A3" s="57" t="s">
        <v>316</v>
      </c>
      <c r="B3" s="34"/>
      <c r="C3" s="34"/>
      <c r="D3" s="34"/>
      <c r="E3" s="22"/>
      <c r="F3" s="22"/>
      <c r="G3" s="22"/>
      <c r="H3" s="22"/>
      <c r="I3" s="22"/>
      <c r="J3" s="22"/>
      <c r="K3" s="22"/>
      <c r="L3" s="22"/>
      <c r="M3" s="22"/>
    </row>
    <row r="4" spans="1:41" ht="12.75" customHeight="1" x14ac:dyDescent="0.2">
      <c r="A4" s="122" t="s">
        <v>317</v>
      </c>
      <c r="B4" s="34"/>
      <c r="C4" s="34"/>
      <c r="D4" s="34"/>
      <c r="E4" s="22"/>
      <c r="F4" s="22"/>
      <c r="G4" s="22"/>
      <c r="H4" s="22"/>
      <c r="I4" s="22"/>
      <c r="J4" s="22"/>
      <c r="K4" s="22"/>
      <c r="L4" s="22"/>
      <c r="M4" s="22"/>
    </row>
    <row r="5" spans="1:41" ht="12.75" customHeight="1" x14ac:dyDescent="0.2">
      <c r="A5" s="135"/>
      <c r="B5" s="82"/>
      <c r="C5" s="82"/>
      <c r="D5" s="82"/>
      <c r="E5" s="135"/>
      <c r="F5" s="135"/>
      <c r="G5" s="135"/>
      <c r="H5" s="135"/>
      <c r="I5" s="135"/>
      <c r="J5" s="135"/>
      <c r="K5" s="22"/>
      <c r="L5" s="22"/>
      <c r="M5" s="22"/>
    </row>
    <row r="6" spans="1:41" ht="12.75" customHeight="1" x14ac:dyDescent="0.2">
      <c r="B6" s="250"/>
      <c r="C6" s="250"/>
      <c r="D6" s="250"/>
      <c r="E6" s="250"/>
      <c r="F6" s="250"/>
      <c r="G6" s="250"/>
      <c r="H6" s="250"/>
      <c r="I6" s="250"/>
      <c r="J6" s="250"/>
      <c r="K6" s="35"/>
      <c r="L6" s="35"/>
      <c r="M6" s="35"/>
      <c r="N6" s="35"/>
      <c r="O6" s="35"/>
      <c r="P6" s="35"/>
    </row>
    <row r="7" spans="1:41" s="14" customFormat="1" ht="12.75" customHeight="1" x14ac:dyDescent="0.2">
      <c r="A7" s="22" t="s">
        <v>19</v>
      </c>
      <c r="B7" s="249" t="s">
        <v>69</v>
      </c>
      <c r="C7" s="249"/>
      <c r="D7" s="47"/>
      <c r="E7" s="249" t="s">
        <v>134</v>
      </c>
      <c r="F7" s="249"/>
      <c r="G7" s="35"/>
      <c r="H7" s="249" t="s">
        <v>14</v>
      </c>
      <c r="I7" s="249"/>
      <c r="J7" s="249"/>
      <c r="K7" s="35"/>
      <c r="L7" s="35"/>
      <c r="M7" s="35"/>
      <c r="N7" s="35"/>
      <c r="O7" s="35"/>
      <c r="P7" s="35"/>
      <c r="Q7" s="19"/>
      <c r="R7" s="136"/>
      <c r="S7" s="136"/>
      <c r="T7" s="136"/>
      <c r="U7" s="136"/>
      <c r="V7" s="136"/>
      <c r="W7"/>
      <c r="X7"/>
      <c r="Y7"/>
      <c r="Z7"/>
      <c r="AA7"/>
      <c r="AB7"/>
      <c r="AC7"/>
      <c r="AD7"/>
      <c r="AE7"/>
      <c r="AF7"/>
      <c r="AG7"/>
      <c r="AH7"/>
      <c r="AI7"/>
      <c r="AJ7"/>
      <c r="AK7"/>
      <c r="AL7"/>
      <c r="AM7"/>
      <c r="AN7"/>
      <c r="AO7"/>
    </row>
    <row r="8" spans="1:41" ht="12.75" customHeight="1" x14ac:dyDescent="0.2">
      <c r="A8" s="22" t="s">
        <v>83</v>
      </c>
      <c r="B8" s="29" t="s">
        <v>114</v>
      </c>
      <c r="C8" s="29" t="s">
        <v>115</v>
      </c>
      <c r="E8" s="29" t="s">
        <v>114</v>
      </c>
      <c r="F8" s="29" t="s">
        <v>115</v>
      </c>
      <c r="H8" s="29" t="s">
        <v>114</v>
      </c>
      <c r="I8" s="29" t="s">
        <v>115</v>
      </c>
      <c r="J8" s="35"/>
      <c r="K8" s="35"/>
      <c r="L8" s="35"/>
      <c r="M8" s="35"/>
      <c r="N8" s="35"/>
      <c r="O8" s="35"/>
      <c r="P8" s="35"/>
    </row>
    <row r="9" spans="1:41" customFormat="1" ht="12.75" customHeight="1" x14ac:dyDescent="0.2">
      <c r="A9" s="135" t="s">
        <v>2</v>
      </c>
      <c r="B9" s="23" t="s">
        <v>86</v>
      </c>
      <c r="C9" s="23" t="s">
        <v>86</v>
      </c>
      <c r="D9" s="23"/>
      <c r="E9" s="23" t="s">
        <v>86</v>
      </c>
      <c r="F9" s="23" t="s">
        <v>86</v>
      </c>
      <c r="G9" s="23"/>
      <c r="H9" s="23" t="s">
        <v>86</v>
      </c>
      <c r="I9" s="23" t="s">
        <v>86</v>
      </c>
      <c r="J9" s="91" t="s">
        <v>1</v>
      </c>
      <c r="K9" s="35"/>
      <c r="L9" s="35"/>
    </row>
    <row r="10" spans="1:41" customFormat="1" ht="12.75" customHeight="1" x14ac:dyDescent="0.2">
      <c r="A10" s="84" t="s">
        <v>263</v>
      </c>
      <c r="B10" s="24">
        <v>14864656.699999999</v>
      </c>
      <c r="C10" s="24">
        <v>3134586</v>
      </c>
      <c r="D10" s="24"/>
      <c r="E10" s="24">
        <v>143459</v>
      </c>
      <c r="F10" s="24">
        <v>32516</v>
      </c>
      <c r="G10" s="24"/>
      <c r="H10" s="24">
        <v>103.616062</v>
      </c>
      <c r="I10" s="24">
        <v>96.401340000000005</v>
      </c>
      <c r="J10" s="24">
        <f>(B10+C10)/(E10+F10)</f>
        <v>102.2829532604063</v>
      </c>
      <c r="K10" s="26"/>
      <c r="L10" s="26"/>
    </row>
    <row r="11" spans="1:41" customFormat="1" ht="12.75" customHeight="1" x14ac:dyDescent="0.2">
      <c r="A11" s="61">
        <v>2004</v>
      </c>
      <c r="B11" s="24">
        <v>1320631.8</v>
      </c>
      <c r="C11" s="24">
        <v>253555.4</v>
      </c>
      <c r="D11" s="24"/>
      <c r="E11" s="24">
        <v>9500</v>
      </c>
      <c r="F11" s="24">
        <v>1924</v>
      </c>
      <c r="G11" s="24"/>
      <c r="H11" s="24">
        <v>139.01387299999999</v>
      </c>
      <c r="I11" s="24">
        <v>131.78555</v>
      </c>
      <c r="J11" s="24">
        <f t="shared" ref="J11:J29" si="0">(B11+C11)/(E11+F11)</f>
        <v>137.79649859943976</v>
      </c>
      <c r="K11" s="26"/>
      <c r="L11" s="26"/>
    </row>
    <row r="12" spans="1:41" customFormat="1" ht="12.75" customHeight="1" x14ac:dyDescent="0.2">
      <c r="A12" s="61">
        <v>2005</v>
      </c>
      <c r="B12" s="24">
        <v>1285680.7</v>
      </c>
      <c r="C12" s="24">
        <v>248482.5</v>
      </c>
      <c r="D12" s="24"/>
      <c r="E12" s="24">
        <v>9146</v>
      </c>
      <c r="F12" s="24">
        <v>1874</v>
      </c>
      <c r="G12" s="24"/>
      <c r="H12" s="24">
        <v>140.573004</v>
      </c>
      <c r="I12" s="24">
        <v>132.594717</v>
      </c>
      <c r="J12" s="24">
        <f t="shared" si="0"/>
        <v>139.21626134301269</v>
      </c>
      <c r="K12" s="26"/>
      <c r="L12" s="26"/>
    </row>
    <row r="13" spans="1:41" customFormat="1" ht="12.75" customHeight="1" x14ac:dyDescent="0.2">
      <c r="A13" s="61">
        <v>2006</v>
      </c>
      <c r="B13" s="24">
        <v>1449976.9</v>
      </c>
      <c r="C13" s="24">
        <v>266704.09999999998</v>
      </c>
      <c r="D13" s="24"/>
      <c r="E13" s="24">
        <v>9969</v>
      </c>
      <c r="F13" s="24">
        <v>2016</v>
      </c>
      <c r="G13" s="24"/>
      <c r="H13" s="24">
        <v>145.44857999999999</v>
      </c>
      <c r="I13" s="24">
        <v>132.2937</v>
      </c>
      <c r="J13" s="24">
        <f t="shared" si="0"/>
        <v>143.2357947434293</v>
      </c>
      <c r="K13" s="26"/>
      <c r="L13" s="26"/>
    </row>
    <row r="14" spans="1:41" customFormat="1" ht="12.75" customHeight="1" x14ac:dyDescent="0.2">
      <c r="A14" s="61">
        <v>2007</v>
      </c>
      <c r="B14" s="24">
        <v>1855800.8</v>
      </c>
      <c r="C14" s="24">
        <v>340079.6</v>
      </c>
      <c r="D14" s="24"/>
      <c r="E14" s="24">
        <v>12433</v>
      </c>
      <c r="F14" s="24">
        <v>2502</v>
      </c>
      <c r="G14" s="24"/>
      <c r="H14" s="24">
        <v>149.26411899999999</v>
      </c>
      <c r="I14" s="24">
        <v>135.923101</v>
      </c>
      <c r="J14" s="24">
        <f t="shared" si="0"/>
        <v>147.02915299631738</v>
      </c>
      <c r="K14" s="26"/>
      <c r="L14" s="26"/>
    </row>
    <row r="15" spans="1:41" customFormat="1" ht="12.75" customHeight="1" x14ac:dyDescent="0.2">
      <c r="A15" s="61">
        <v>2008</v>
      </c>
      <c r="B15" s="24">
        <v>1805994.4</v>
      </c>
      <c r="C15" s="24">
        <v>338761.2</v>
      </c>
      <c r="D15" s="24"/>
      <c r="E15" s="24">
        <v>11287</v>
      </c>
      <c r="F15" s="24">
        <v>2349</v>
      </c>
      <c r="G15" s="24"/>
      <c r="H15" s="24">
        <v>160.00659099999999</v>
      </c>
      <c r="I15" s="24">
        <v>144.21507</v>
      </c>
      <c r="J15" s="24">
        <f t="shared" si="0"/>
        <v>157.28627163391025</v>
      </c>
      <c r="K15" s="26"/>
      <c r="L15" s="26"/>
    </row>
    <row r="16" spans="1:41" customFormat="1" ht="12.75" customHeight="1" x14ac:dyDescent="0.2">
      <c r="A16" s="61">
        <v>2009</v>
      </c>
      <c r="B16" s="24">
        <v>1194201.7</v>
      </c>
      <c r="C16" s="24">
        <v>225254.3</v>
      </c>
      <c r="D16" s="24"/>
      <c r="E16" s="24">
        <v>7314</v>
      </c>
      <c r="F16" s="24">
        <v>1580</v>
      </c>
      <c r="G16" s="24"/>
      <c r="H16" s="24">
        <v>163.276141</v>
      </c>
      <c r="I16" s="24">
        <v>142.566012</v>
      </c>
      <c r="J16" s="24">
        <f t="shared" si="0"/>
        <v>159.5970317067686</v>
      </c>
      <c r="K16" s="26"/>
      <c r="L16" s="26"/>
    </row>
    <row r="17" spans="1:41" customFormat="1" ht="12.75" customHeight="1" x14ac:dyDescent="0.2">
      <c r="A17" s="61">
        <v>2010</v>
      </c>
      <c r="B17" s="24">
        <v>1087056.5</v>
      </c>
      <c r="C17" s="24">
        <v>230357.8</v>
      </c>
      <c r="D17" s="24"/>
      <c r="E17" s="24">
        <v>6542</v>
      </c>
      <c r="F17" s="24">
        <v>1496</v>
      </c>
      <c r="G17" s="24"/>
      <c r="H17" s="24">
        <v>166.165774</v>
      </c>
      <c r="I17" s="24">
        <v>153.98248599999999</v>
      </c>
      <c r="J17" s="24">
        <f t="shared" si="0"/>
        <v>163.89827071410798</v>
      </c>
      <c r="K17" s="26"/>
      <c r="L17" s="26"/>
    </row>
    <row r="18" spans="1:41" customFormat="1" ht="12.75" customHeight="1" x14ac:dyDescent="0.2">
      <c r="A18" s="61">
        <v>2011</v>
      </c>
      <c r="B18" s="24">
        <v>1289097.2</v>
      </c>
      <c r="C18" s="24">
        <v>311576.5</v>
      </c>
      <c r="D18" s="24"/>
      <c r="E18" s="24">
        <v>7611</v>
      </c>
      <c r="F18" s="24">
        <v>1961</v>
      </c>
      <c r="G18" s="24"/>
      <c r="H18" s="24">
        <v>169.372907</v>
      </c>
      <c r="I18" s="24">
        <v>158.886537</v>
      </c>
      <c r="J18" s="24">
        <f t="shared" si="0"/>
        <v>167.22458211450063</v>
      </c>
      <c r="K18" s="26"/>
      <c r="L18" s="26"/>
    </row>
    <row r="19" spans="1:41" customFormat="1" ht="12.75" customHeight="1" x14ac:dyDescent="0.2">
      <c r="A19" s="61">
        <v>2012</v>
      </c>
      <c r="B19" s="24">
        <v>1228150.3999999999</v>
      </c>
      <c r="C19" s="24">
        <v>270114.2</v>
      </c>
      <c r="D19" s="24"/>
      <c r="E19" s="24">
        <v>7399</v>
      </c>
      <c r="F19" s="24">
        <v>1779</v>
      </c>
      <c r="G19" s="24"/>
      <c r="H19" s="24">
        <v>165.98870099999999</v>
      </c>
      <c r="I19" s="24">
        <v>151.83485099999999</v>
      </c>
      <c r="J19" s="24">
        <f t="shared" si="0"/>
        <v>163.24521682283719</v>
      </c>
      <c r="K19" s="26"/>
      <c r="L19" s="26"/>
    </row>
    <row r="20" spans="1:41" customFormat="1" ht="12.75" customHeight="1" x14ac:dyDescent="0.2">
      <c r="A20" s="61">
        <v>2013</v>
      </c>
      <c r="B20" s="24">
        <v>1379821.4</v>
      </c>
      <c r="C20" s="24">
        <v>314351.90000000002</v>
      </c>
      <c r="D20" s="24"/>
      <c r="E20" s="24">
        <v>7438</v>
      </c>
      <c r="F20" s="24">
        <v>1860</v>
      </c>
      <c r="G20" s="24"/>
      <c r="H20" s="24">
        <v>185.50973300000001</v>
      </c>
      <c r="I20" s="24">
        <v>169.00639699999999</v>
      </c>
      <c r="J20" s="24">
        <f t="shared" si="0"/>
        <v>182.20835663583566</v>
      </c>
      <c r="K20" s="26"/>
      <c r="L20" s="26"/>
    </row>
    <row r="21" spans="1:41" customFormat="1" ht="12.75" customHeight="1" x14ac:dyDescent="0.2">
      <c r="A21" s="61">
        <v>2014</v>
      </c>
      <c r="B21" s="24">
        <v>1503043.9</v>
      </c>
      <c r="C21" s="24">
        <v>335396.90000000002</v>
      </c>
      <c r="D21" s="24"/>
      <c r="E21" s="24">
        <v>7814</v>
      </c>
      <c r="F21" s="24">
        <v>1764</v>
      </c>
      <c r="G21" s="24"/>
      <c r="H21" s="24">
        <v>192.352687</v>
      </c>
      <c r="I21" s="24">
        <v>190.134297</v>
      </c>
      <c r="J21" s="24">
        <f t="shared" si="0"/>
        <v>191.94412194612653</v>
      </c>
      <c r="K21" s="26"/>
      <c r="L21" s="26"/>
    </row>
    <row r="22" spans="1:41" customFormat="1" ht="12.75" customHeight="1" x14ac:dyDescent="0.2">
      <c r="A22" s="61">
        <v>2015</v>
      </c>
      <c r="B22" s="24">
        <v>2112781.4</v>
      </c>
      <c r="C22" s="24">
        <v>517656.9</v>
      </c>
      <c r="D22" s="24"/>
      <c r="E22" s="24">
        <v>9801</v>
      </c>
      <c r="F22" s="24">
        <v>2402</v>
      </c>
      <c r="G22" s="24"/>
      <c r="H22" s="24">
        <v>215.56794199999999</v>
      </c>
      <c r="I22" s="24">
        <v>215.51078200000001</v>
      </c>
      <c r="J22" s="24">
        <f t="shared" si="0"/>
        <v>215.55669097762845</v>
      </c>
      <c r="K22" s="26"/>
      <c r="L22" s="26"/>
    </row>
    <row r="23" spans="1:41" customFormat="1" ht="12.75" customHeight="1" x14ac:dyDescent="0.2">
      <c r="A23" s="61">
        <v>2016</v>
      </c>
      <c r="B23" s="24">
        <v>2940066.2</v>
      </c>
      <c r="C23" s="24">
        <v>732579.7</v>
      </c>
      <c r="D23" s="24"/>
      <c r="E23" s="24">
        <v>10173</v>
      </c>
      <c r="F23" s="24">
        <v>2654</v>
      </c>
      <c r="G23" s="24"/>
      <c r="H23" s="24">
        <v>289.00680199999999</v>
      </c>
      <c r="I23" s="24">
        <v>276.02852200000001</v>
      </c>
      <c r="J23" s="24">
        <f t="shared" si="0"/>
        <v>286.32150152023081</v>
      </c>
      <c r="K23" s="26"/>
      <c r="L23" s="26"/>
    </row>
    <row r="24" spans="1:41" customFormat="1" ht="12.75" customHeight="1" x14ac:dyDescent="0.2">
      <c r="A24" s="61">
        <v>2017</v>
      </c>
      <c r="B24" s="24">
        <v>4141824.3</v>
      </c>
      <c r="C24" s="24">
        <v>896904.5</v>
      </c>
      <c r="D24" s="24"/>
      <c r="E24" s="24">
        <v>8463</v>
      </c>
      <c r="F24" s="24">
        <v>1932</v>
      </c>
      <c r="G24" s="24"/>
      <c r="H24" s="24">
        <v>489.40379200000001</v>
      </c>
      <c r="I24" s="24">
        <v>464.23628300000001</v>
      </c>
      <c r="J24" s="24">
        <f t="shared" si="0"/>
        <v>484.72619528619526</v>
      </c>
      <c r="K24" s="26"/>
      <c r="L24" s="26"/>
    </row>
    <row r="25" spans="1:41" customFormat="1" ht="12.75" customHeight="1" x14ac:dyDescent="0.2">
      <c r="A25" s="61">
        <v>2018</v>
      </c>
      <c r="B25" s="24">
        <v>4439491.0999999996</v>
      </c>
      <c r="C25" s="24">
        <v>1160537.7</v>
      </c>
      <c r="D25" s="24"/>
      <c r="E25" s="24">
        <v>8970</v>
      </c>
      <c r="F25" s="24">
        <v>2466</v>
      </c>
      <c r="G25" s="24"/>
      <c r="H25" s="24">
        <v>494.92654399999998</v>
      </c>
      <c r="I25" s="24">
        <v>470.61545000000001</v>
      </c>
      <c r="J25" s="24">
        <f t="shared" si="0"/>
        <v>489.68422525358517</v>
      </c>
      <c r="K25" s="26"/>
      <c r="L25" s="26"/>
    </row>
    <row r="26" spans="1:41" customFormat="1" ht="12.75" customHeight="1" x14ac:dyDescent="0.2">
      <c r="A26" s="61">
        <v>2019</v>
      </c>
      <c r="B26" s="24">
        <v>4572281.5999999996</v>
      </c>
      <c r="C26" s="24">
        <v>1123131.8</v>
      </c>
      <c r="D26" s="24"/>
      <c r="E26" s="24">
        <v>9279</v>
      </c>
      <c r="F26" s="24">
        <v>2293</v>
      </c>
      <c r="G26" s="24"/>
      <c r="H26" s="24">
        <v>492.75585699999999</v>
      </c>
      <c r="I26" s="24">
        <v>489.808896</v>
      </c>
      <c r="J26" s="24">
        <f t="shared" si="0"/>
        <v>492.17191496716208</v>
      </c>
      <c r="K26" s="26"/>
      <c r="L26" s="26"/>
    </row>
    <row r="27" spans="1:41" customFormat="1" ht="12.75" customHeight="1" x14ac:dyDescent="0.2">
      <c r="A27" s="61">
        <v>2020</v>
      </c>
      <c r="B27" s="24">
        <v>3232385.3</v>
      </c>
      <c r="C27" s="24">
        <v>1019700.1</v>
      </c>
      <c r="D27" s="24"/>
      <c r="E27" s="24">
        <v>6984</v>
      </c>
      <c r="F27" s="24">
        <v>2260</v>
      </c>
      <c r="G27" s="24"/>
      <c r="H27" s="24">
        <v>462.82721900000001</v>
      </c>
      <c r="I27" s="24">
        <v>451.19473399999998</v>
      </c>
      <c r="J27" s="24">
        <f t="shared" si="0"/>
        <v>459.98327563825177</v>
      </c>
      <c r="K27" s="26"/>
      <c r="L27" s="26"/>
    </row>
    <row r="28" spans="1:41" customFormat="1" ht="12.75" customHeight="1" x14ac:dyDescent="0.2">
      <c r="A28" s="61" t="s">
        <v>270</v>
      </c>
      <c r="B28" s="24">
        <v>1393802.8</v>
      </c>
      <c r="C28" s="24">
        <v>499741.1</v>
      </c>
      <c r="D28" s="24"/>
      <c r="E28" s="24">
        <v>5364</v>
      </c>
      <c r="F28" s="24">
        <v>1911</v>
      </c>
      <c r="G28" s="24"/>
      <c r="H28" s="24">
        <v>259.84392200000002</v>
      </c>
      <c r="I28" s="24">
        <v>261.50763899999998</v>
      </c>
      <c r="J28" s="24">
        <f t="shared" si="0"/>
        <v>260.28094845360823</v>
      </c>
      <c r="K28" s="26"/>
      <c r="L28" s="26"/>
    </row>
    <row r="29" spans="1:41" customFormat="1" ht="12.75" customHeight="1" x14ac:dyDescent="0.2">
      <c r="A29" s="63" t="s">
        <v>1</v>
      </c>
      <c r="B29" s="37">
        <f>SUM(B10:B28)</f>
        <v>53096745.099999987</v>
      </c>
      <c r="C29" s="37">
        <f t="shared" ref="C29:F29" si="1">SUM(C10:C28)</f>
        <v>12219472.199999999</v>
      </c>
      <c r="D29" s="37"/>
      <c r="E29" s="37">
        <f t="shared" si="1"/>
        <v>298946</v>
      </c>
      <c r="F29" s="37">
        <f t="shared" si="1"/>
        <v>69539</v>
      </c>
      <c r="G29" s="37"/>
      <c r="H29" s="37">
        <f>B29/E29</f>
        <v>177.61316458490828</v>
      </c>
      <c r="I29" s="37">
        <f>C29/F29</f>
        <v>175.72113777880037</v>
      </c>
      <c r="J29" s="37">
        <f t="shared" si="0"/>
        <v>177.25610893252096</v>
      </c>
      <c r="K29" s="26"/>
      <c r="L29" s="26"/>
    </row>
    <row r="30" spans="1:41" ht="12.75" customHeight="1" x14ac:dyDescent="0.2">
      <c r="A30" s="22" t="s">
        <v>318</v>
      </c>
      <c r="B30" s="22"/>
      <c r="C30" s="22"/>
      <c r="D30" s="22"/>
      <c r="E30" s="22"/>
      <c r="F30" s="22"/>
      <c r="G30" s="22"/>
      <c r="H30" s="22"/>
      <c r="I30" s="22"/>
      <c r="J30" s="22"/>
      <c r="K30" s="35"/>
      <c r="L30" s="35"/>
      <c r="M30"/>
      <c r="N30"/>
      <c r="O30"/>
      <c r="P30"/>
      <c r="Q30"/>
      <c r="R30"/>
      <c r="S30"/>
      <c r="T30"/>
      <c r="U30"/>
      <c r="V30"/>
    </row>
    <row r="31" spans="1:41" s="16" customFormat="1" ht="12.75" customHeight="1" x14ac:dyDescent="0.2">
      <c r="A31" s="58"/>
      <c r="B31" s="22"/>
      <c r="C31" s="22"/>
      <c r="D31" s="22"/>
      <c r="E31" s="22"/>
      <c r="F31" s="22"/>
      <c r="G31" s="22"/>
      <c r="H31" s="22"/>
      <c r="I31" s="22"/>
      <c r="J31" s="22"/>
      <c r="K31" s="35"/>
      <c r="L31" s="35"/>
      <c r="M31"/>
      <c r="N31"/>
      <c r="O31"/>
      <c r="P31"/>
      <c r="Q31"/>
      <c r="R31"/>
      <c r="S31"/>
      <c r="T31"/>
      <c r="U31"/>
      <c r="V31"/>
      <c r="W31"/>
      <c r="X31"/>
      <c r="Y31"/>
      <c r="Z31"/>
      <c r="AA31"/>
      <c r="AB31"/>
      <c r="AC31"/>
      <c r="AD31"/>
      <c r="AE31"/>
      <c r="AF31"/>
      <c r="AG31"/>
      <c r="AH31"/>
      <c r="AI31"/>
      <c r="AJ31"/>
      <c r="AK31"/>
      <c r="AL31"/>
      <c r="AM31"/>
      <c r="AN31"/>
      <c r="AO31"/>
    </row>
    <row r="32" spans="1:41" ht="12.75" customHeight="1" x14ac:dyDescent="0.2">
      <c r="M32"/>
      <c r="N32"/>
      <c r="O32"/>
      <c r="P32"/>
      <c r="Q32"/>
      <c r="R32"/>
      <c r="S32"/>
      <c r="T32"/>
      <c r="U32"/>
      <c r="V32"/>
    </row>
    <row r="33" spans="1:41" ht="12.75" customHeight="1" x14ac:dyDescent="0.2">
      <c r="B33" s="26"/>
      <c r="E33" s="26"/>
      <c r="H33" s="26"/>
      <c r="K33" s="26"/>
      <c r="L33"/>
      <c r="M33"/>
      <c r="N33"/>
      <c r="O33"/>
      <c r="P33"/>
      <c r="Q33"/>
      <c r="R33"/>
      <c r="S33"/>
      <c r="T33"/>
      <c r="U33"/>
      <c r="V33"/>
      <c r="AC33" s="35"/>
      <c r="AD33" s="35"/>
      <c r="AE33" s="35"/>
      <c r="AF33" s="35"/>
      <c r="AG33" s="35"/>
      <c r="AH33" s="35"/>
      <c r="AI33" s="35"/>
      <c r="AJ33" s="35"/>
      <c r="AK33" s="35"/>
      <c r="AL33" s="35"/>
      <c r="AM33" s="35"/>
      <c r="AN33" s="35"/>
      <c r="AO33" s="35"/>
    </row>
    <row r="34" spans="1:41" ht="12.75" customHeight="1" x14ac:dyDescent="0.2">
      <c r="A34" s="65" t="s">
        <v>82</v>
      </c>
      <c r="B34" s="28"/>
      <c r="C34" s="28"/>
      <c r="D34" s="28"/>
      <c r="E34" s="28"/>
      <c r="L34" s="36"/>
      <c r="M34"/>
      <c r="N34"/>
      <c r="O34"/>
      <c r="P34" s="221"/>
      <c r="Q34"/>
      <c r="R34"/>
      <c r="S34"/>
      <c r="T34" s="221"/>
      <c r="U34"/>
      <c r="V34"/>
      <c r="AC34" s="35"/>
      <c r="AD34" s="35"/>
      <c r="AE34" s="35"/>
      <c r="AF34" s="35"/>
      <c r="AG34" s="35"/>
      <c r="AH34" s="35"/>
      <c r="AI34" s="35"/>
      <c r="AJ34" s="35"/>
      <c r="AK34" s="35"/>
      <c r="AL34" s="35"/>
      <c r="AM34" s="35"/>
      <c r="AN34" s="35"/>
      <c r="AO34" s="35"/>
    </row>
    <row r="35" spans="1:41" ht="12.75" customHeight="1" x14ac:dyDescent="0.2">
      <c r="A35" s="4" t="s">
        <v>319</v>
      </c>
      <c r="B35" s="28"/>
      <c r="C35" s="28"/>
      <c r="D35" s="28"/>
      <c r="E35" s="28"/>
      <c r="L35"/>
      <c r="M35"/>
      <c r="N35"/>
      <c r="O35"/>
      <c r="P35"/>
      <c r="Q35"/>
      <c r="R35"/>
      <c r="S35"/>
      <c r="T35" s="221"/>
      <c r="U35"/>
      <c r="V35"/>
      <c r="AC35" s="35"/>
      <c r="AD35" s="35"/>
      <c r="AE35" s="35"/>
      <c r="AF35" s="35"/>
      <c r="AG35" s="35"/>
      <c r="AH35" s="35"/>
      <c r="AI35" s="35"/>
      <c r="AJ35" s="35"/>
      <c r="AK35" s="35"/>
      <c r="AL35" s="35"/>
      <c r="AM35" s="35"/>
      <c r="AN35" s="35"/>
      <c r="AO35" s="35"/>
    </row>
    <row r="36" spans="1:41" ht="12.75" customHeight="1" x14ac:dyDescent="0.2">
      <c r="A36" s="122" t="s">
        <v>320</v>
      </c>
      <c r="B36" s="28"/>
      <c r="C36" s="28"/>
      <c r="D36" s="28"/>
      <c r="E36" s="28"/>
      <c r="L36" s="221"/>
      <c r="M36"/>
      <c r="N36"/>
      <c r="O36"/>
      <c r="P36"/>
      <c r="Q36"/>
      <c r="R36"/>
      <c r="S36"/>
      <c r="T36"/>
      <c r="U36"/>
      <c r="V36"/>
      <c r="AC36" s="35"/>
      <c r="AD36" s="35"/>
      <c r="AE36" s="35"/>
      <c r="AF36" s="35"/>
      <c r="AG36" s="35"/>
      <c r="AH36" s="35"/>
      <c r="AI36" s="35"/>
      <c r="AJ36" s="35"/>
      <c r="AK36" s="35"/>
      <c r="AL36" s="35"/>
      <c r="AM36" s="35"/>
      <c r="AN36" s="35"/>
      <c r="AO36" s="35"/>
    </row>
    <row r="37" spans="1:41" ht="12.75" customHeight="1" x14ac:dyDescent="0.2">
      <c r="A37" s="39"/>
      <c r="B37" s="89"/>
      <c r="C37" s="89"/>
      <c r="D37" s="89"/>
      <c r="E37" s="41"/>
      <c r="F37" s="41"/>
      <c r="G37" s="41"/>
      <c r="H37" s="41"/>
      <c r="I37" s="41"/>
      <c r="J37" s="41"/>
      <c r="K37" s="35"/>
      <c r="L37"/>
      <c r="M37"/>
      <c r="N37"/>
      <c r="O37"/>
      <c r="P37"/>
      <c r="Q37"/>
      <c r="R37"/>
      <c r="S37"/>
      <c r="T37"/>
      <c r="U37"/>
      <c r="V37"/>
      <c r="AC37" s="35"/>
      <c r="AD37" s="35"/>
      <c r="AE37" s="35"/>
      <c r="AF37" s="35"/>
      <c r="AG37" s="35"/>
      <c r="AH37" s="35"/>
      <c r="AI37" s="35"/>
      <c r="AJ37" s="35"/>
      <c r="AK37" s="35"/>
      <c r="AL37" s="35"/>
      <c r="AM37" s="35"/>
      <c r="AN37" s="35"/>
      <c r="AO37" s="35"/>
    </row>
    <row r="38" spans="1:41" ht="12.75" customHeight="1" x14ac:dyDescent="0.2">
      <c r="A38" s="35" t="s">
        <v>81</v>
      </c>
      <c r="B38" s="249" t="s">
        <v>69</v>
      </c>
      <c r="C38" s="249"/>
      <c r="D38" s="47"/>
      <c r="E38" s="249" t="s">
        <v>134</v>
      </c>
      <c r="F38" s="249"/>
      <c r="G38" s="35"/>
      <c r="H38" s="249" t="s">
        <v>14</v>
      </c>
      <c r="I38" s="249"/>
      <c r="J38" s="249"/>
      <c r="K38" s="35"/>
      <c r="L38"/>
      <c r="M38"/>
      <c r="N38"/>
      <c r="O38"/>
      <c r="P38"/>
      <c r="Q38"/>
      <c r="R38"/>
      <c r="S38"/>
      <c r="T38"/>
      <c r="U38"/>
      <c r="V38"/>
      <c r="AC38" s="35"/>
      <c r="AD38" s="35"/>
      <c r="AE38" s="35"/>
      <c r="AF38" s="35"/>
      <c r="AG38" s="35"/>
      <c r="AH38" s="35"/>
      <c r="AI38" s="35"/>
      <c r="AJ38" s="35"/>
      <c r="AK38" s="35"/>
      <c r="AL38" s="35"/>
      <c r="AM38" s="35"/>
      <c r="AN38" s="35"/>
      <c r="AO38" s="35"/>
    </row>
    <row r="39" spans="1:41" ht="12.75" customHeight="1" x14ac:dyDescent="0.2">
      <c r="B39" s="29" t="s">
        <v>114</v>
      </c>
      <c r="C39" s="29" t="s">
        <v>115</v>
      </c>
      <c r="E39" s="29" t="s">
        <v>114</v>
      </c>
      <c r="F39" s="29" t="s">
        <v>115</v>
      </c>
      <c r="H39" s="29" t="s">
        <v>114</v>
      </c>
      <c r="I39" s="29" t="s">
        <v>115</v>
      </c>
      <c r="J39" s="35"/>
      <c r="K39" s="35"/>
      <c r="L39"/>
      <c r="M39"/>
      <c r="N39"/>
      <c r="O39"/>
      <c r="P39"/>
      <c r="Q39"/>
      <c r="R39"/>
      <c r="S39"/>
      <c r="T39"/>
      <c r="U39"/>
      <c r="V39" s="221"/>
      <c r="AC39" s="35"/>
      <c r="AD39" s="35"/>
      <c r="AE39" s="35"/>
      <c r="AF39" s="35"/>
      <c r="AG39" s="35"/>
      <c r="AH39" s="35"/>
      <c r="AI39" s="35"/>
      <c r="AJ39" s="35"/>
      <c r="AK39" s="35"/>
      <c r="AL39" s="35"/>
      <c r="AM39" s="35"/>
      <c r="AN39" s="35"/>
      <c r="AO39" s="35"/>
    </row>
    <row r="40" spans="1:41" s="29" customFormat="1" ht="12.75" customHeight="1" x14ac:dyDescent="0.2">
      <c r="A40" s="54"/>
      <c r="B40" s="23" t="s">
        <v>86</v>
      </c>
      <c r="C40" s="23" t="s">
        <v>86</v>
      </c>
      <c r="D40" s="23"/>
      <c r="E40" s="23" t="s">
        <v>86</v>
      </c>
      <c r="F40" s="23" t="s">
        <v>86</v>
      </c>
      <c r="G40" s="23"/>
      <c r="H40" s="23" t="s">
        <v>86</v>
      </c>
      <c r="I40" s="23" t="s">
        <v>86</v>
      </c>
      <c r="J40" s="91" t="s">
        <v>1</v>
      </c>
      <c r="L40" s="30"/>
      <c r="M40"/>
      <c r="N40"/>
      <c r="O40"/>
      <c r="P40"/>
      <c r="Q40"/>
      <c r="R40"/>
      <c r="S40"/>
      <c r="T40"/>
      <c r="U40"/>
      <c r="V40"/>
      <c r="W40"/>
      <c r="X40"/>
      <c r="Y40"/>
      <c r="Z40"/>
      <c r="AA40"/>
      <c r="AB40"/>
    </row>
    <row r="41" spans="1:41" s="29" customFormat="1" ht="12.75" customHeight="1" x14ac:dyDescent="0.2">
      <c r="A41" s="134" t="s">
        <v>165</v>
      </c>
      <c r="B41" s="129">
        <v>2218477.1</v>
      </c>
      <c r="C41" s="129">
        <v>520078</v>
      </c>
      <c r="D41" s="129"/>
      <c r="E41" s="129">
        <v>16941</v>
      </c>
      <c r="F41" s="129">
        <v>4014</v>
      </c>
      <c r="G41" s="129"/>
      <c r="H41" s="129">
        <f>B41/E41</f>
        <v>130.95313735906973</v>
      </c>
      <c r="I41" s="129">
        <f>C41/F41</f>
        <v>129.56601893373193</v>
      </c>
      <c r="J41" s="129">
        <f>(B41+C41)/(E41+F41)</f>
        <v>130.68743020758768</v>
      </c>
      <c r="L41" s="221"/>
      <c r="M41"/>
      <c r="N41"/>
      <c r="O41"/>
      <c r="P41"/>
      <c r="Q41"/>
      <c r="R41"/>
      <c r="S41"/>
      <c r="T41"/>
      <c r="U41"/>
      <c r="V41"/>
      <c r="W41"/>
      <c r="X41"/>
      <c r="Y41"/>
      <c r="Z41"/>
      <c r="AA41"/>
      <c r="AB41"/>
    </row>
    <row r="42" spans="1:41" ht="12.75" customHeight="1" x14ac:dyDescent="0.2">
      <c r="A42" s="130" t="s">
        <v>84</v>
      </c>
      <c r="B42" s="129">
        <v>8952192.8000000007</v>
      </c>
      <c r="C42" s="129">
        <v>2393845.7999999998</v>
      </c>
      <c r="D42" s="129"/>
      <c r="E42" s="129">
        <v>70057</v>
      </c>
      <c r="F42" s="129">
        <v>18372</v>
      </c>
      <c r="G42" s="129"/>
      <c r="H42" s="129">
        <f t="shared" ref="H42:I47" si="2">B42/E42</f>
        <v>127.78441554734003</v>
      </c>
      <c r="I42" s="129">
        <f t="shared" si="2"/>
        <v>130.29859568909208</v>
      </c>
      <c r="J42" s="129">
        <f t="shared" ref="J42:J47" si="3">(B42+C42)/(E42+F42)</f>
        <v>128.30676135656856</v>
      </c>
      <c r="K42" s="35"/>
      <c r="L42"/>
      <c r="M42"/>
      <c r="N42"/>
      <c r="O42"/>
      <c r="P42"/>
      <c r="Q42"/>
      <c r="R42"/>
      <c r="S42"/>
      <c r="T42"/>
      <c r="U42"/>
      <c r="V42"/>
      <c r="AC42" s="35"/>
      <c r="AD42" s="35"/>
      <c r="AE42" s="35"/>
      <c r="AF42" s="35"/>
      <c r="AG42" s="35"/>
      <c r="AH42" s="35"/>
      <c r="AI42" s="35"/>
      <c r="AJ42" s="35"/>
      <c r="AK42" s="35"/>
      <c r="AL42" s="35"/>
      <c r="AM42" s="35"/>
      <c r="AN42" s="35"/>
      <c r="AO42" s="35"/>
    </row>
    <row r="43" spans="1:41" ht="12.75" customHeight="1" x14ac:dyDescent="0.2">
      <c r="A43" s="130" t="s">
        <v>85</v>
      </c>
      <c r="B43" s="129">
        <v>20517768</v>
      </c>
      <c r="C43" s="129">
        <v>4173374.8</v>
      </c>
      <c r="D43" s="129"/>
      <c r="E43" s="129">
        <v>110829</v>
      </c>
      <c r="F43" s="129">
        <v>23449</v>
      </c>
      <c r="G43" s="129"/>
      <c r="H43" s="129">
        <f t="shared" si="2"/>
        <v>185.12995696072326</v>
      </c>
      <c r="I43" s="129">
        <f t="shared" si="2"/>
        <v>177.97666425007463</v>
      </c>
      <c r="J43" s="129">
        <f t="shared" si="3"/>
        <v>183.8807757041362</v>
      </c>
      <c r="K43" s="35"/>
      <c r="L43"/>
      <c r="M43"/>
      <c r="N43"/>
      <c r="O43"/>
      <c r="P43"/>
      <c r="Q43"/>
      <c r="R43"/>
      <c r="S43"/>
      <c r="T43"/>
      <c r="U43"/>
      <c r="V43"/>
      <c r="AC43" s="35"/>
      <c r="AD43" s="35"/>
      <c r="AE43" s="35"/>
      <c r="AF43" s="35"/>
      <c r="AG43" s="35"/>
      <c r="AH43" s="35"/>
      <c r="AI43" s="35"/>
      <c r="AJ43" s="35"/>
      <c r="AK43" s="35"/>
      <c r="AL43" s="35"/>
      <c r="AM43" s="35"/>
      <c r="AN43" s="35"/>
      <c r="AO43" s="35"/>
    </row>
    <row r="44" spans="1:41" ht="12.75" customHeight="1" x14ac:dyDescent="0.2">
      <c r="A44" s="130" t="s">
        <v>120</v>
      </c>
      <c r="B44" s="129">
        <v>20934632.399999999</v>
      </c>
      <c r="C44" s="129">
        <v>4314598.5</v>
      </c>
      <c r="D44" s="129"/>
      <c r="E44" s="129">
        <v>98704</v>
      </c>
      <c r="F44" s="129">
        <v>21101</v>
      </c>
      <c r="G44" s="129"/>
      <c r="H44" s="129">
        <f t="shared" si="2"/>
        <v>212.09507618738854</v>
      </c>
      <c r="I44" s="129">
        <f t="shared" si="2"/>
        <v>204.4736505378892</v>
      </c>
      <c r="J44" s="129">
        <f t="shared" si="3"/>
        <v>210.75273068736695</v>
      </c>
      <c r="K44" s="35"/>
      <c r="L44"/>
      <c r="M44"/>
      <c r="N44"/>
      <c r="O44"/>
      <c r="P44"/>
      <c r="Q44"/>
      <c r="R44"/>
      <c r="S44"/>
      <c r="T44"/>
      <c r="U44"/>
      <c r="V44"/>
      <c r="AC44" s="35"/>
      <c r="AD44" s="35"/>
      <c r="AE44" s="35"/>
      <c r="AF44" s="35"/>
      <c r="AG44" s="35"/>
      <c r="AH44" s="35"/>
      <c r="AI44" s="35"/>
      <c r="AJ44" s="35"/>
      <c r="AK44" s="35"/>
      <c r="AL44" s="35"/>
      <c r="AM44" s="35"/>
      <c r="AN44" s="35"/>
      <c r="AO44" s="35"/>
    </row>
    <row r="45" spans="1:41" ht="12.75" customHeight="1" x14ac:dyDescent="0.2">
      <c r="A45" s="130" t="s">
        <v>6</v>
      </c>
      <c r="B45" s="129">
        <v>279711.3</v>
      </c>
      <c r="C45" s="129">
        <v>149100</v>
      </c>
      <c r="D45" s="129"/>
      <c r="E45" s="129">
        <v>1800</v>
      </c>
      <c r="F45" s="129">
        <v>724</v>
      </c>
      <c r="G45" s="129"/>
      <c r="H45" s="129">
        <f t="shared" si="2"/>
        <v>155.39516666666665</v>
      </c>
      <c r="I45" s="129">
        <f t="shared" si="2"/>
        <v>205.93922651933701</v>
      </c>
      <c r="J45" s="129">
        <f t="shared" si="3"/>
        <v>169.89354199683044</v>
      </c>
      <c r="K45" s="35"/>
      <c r="L45"/>
      <c r="M45"/>
      <c r="N45"/>
      <c r="O45"/>
      <c r="P45"/>
      <c r="Q45"/>
      <c r="R45"/>
      <c r="S45"/>
      <c r="T45"/>
      <c r="U45"/>
      <c r="V45"/>
      <c r="AC45" s="35"/>
      <c r="AD45" s="35"/>
      <c r="AE45" s="35"/>
      <c r="AF45" s="35"/>
      <c r="AG45" s="35"/>
      <c r="AH45" s="35"/>
      <c r="AI45" s="35"/>
      <c r="AJ45" s="35"/>
      <c r="AK45" s="35"/>
      <c r="AL45" s="35"/>
      <c r="AM45" s="35"/>
      <c r="AN45" s="35"/>
      <c r="AO45" s="35"/>
    </row>
    <row r="46" spans="1:41" ht="12.75" customHeight="1" x14ac:dyDescent="0.2">
      <c r="A46" s="130" t="s">
        <v>244</v>
      </c>
      <c r="B46" s="129">
        <v>193963.5</v>
      </c>
      <c r="C46" s="129">
        <v>668475.1</v>
      </c>
      <c r="D46" s="129"/>
      <c r="E46" s="129">
        <v>615</v>
      </c>
      <c r="F46" s="129">
        <v>1879</v>
      </c>
      <c r="G46" s="129"/>
      <c r="H46" s="129">
        <f t="shared" si="2"/>
        <v>315.38780487804877</v>
      </c>
      <c r="I46" s="129">
        <f t="shared" si="2"/>
        <v>355.76109632783397</v>
      </c>
      <c r="J46" s="129">
        <f t="shared" si="3"/>
        <v>345.80537289494788</v>
      </c>
      <c r="K46" s="35"/>
      <c r="L46"/>
      <c r="M46"/>
      <c r="N46"/>
      <c r="O46"/>
      <c r="P46"/>
      <c r="Q46"/>
      <c r="R46"/>
      <c r="S46"/>
      <c r="T46"/>
      <c r="U46"/>
      <c r="V46"/>
      <c r="AC46" s="35"/>
      <c r="AD46" s="35"/>
      <c r="AE46" s="35"/>
      <c r="AF46" s="35"/>
      <c r="AG46" s="35"/>
      <c r="AH46" s="35"/>
      <c r="AI46" s="35"/>
      <c r="AJ46" s="35"/>
      <c r="AK46" s="35"/>
      <c r="AL46" s="35"/>
      <c r="AM46" s="35"/>
      <c r="AN46" s="35"/>
      <c r="AO46" s="35"/>
    </row>
    <row r="47" spans="1:41" ht="12.75" customHeight="1" x14ac:dyDescent="0.2">
      <c r="A47" s="132" t="s">
        <v>1</v>
      </c>
      <c r="B47" s="131">
        <f>SUM(B41:B46)</f>
        <v>53096745.099999994</v>
      </c>
      <c r="C47" s="131">
        <f t="shared" ref="C47:F47" si="4">SUM(C41:C46)</f>
        <v>12219472.199999999</v>
      </c>
      <c r="D47" s="131"/>
      <c r="E47" s="131">
        <f t="shared" si="4"/>
        <v>298946</v>
      </c>
      <c r="F47" s="131">
        <f t="shared" si="4"/>
        <v>69539</v>
      </c>
      <c r="G47" s="131"/>
      <c r="H47" s="131">
        <f t="shared" si="2"/>
        <v>177.6131645849083</v>
      </c>
      <c r="I47" s="131">
        <f t="shared" si="2"/>
        <v>175.72113777880037</v>
      </c>
      <c r="J47" s="131">
        <f t="shared" si="3"/>
        <v>177.25610893252099</v>
      </c>
      <c r="K47" s="35"/>
      <c r="L47"/>
      <c r="M47"/>
      <c r="N47"/>
      <c r="O47"/>
      <c r="P47"/>
      <c r="Q47"/>
      <c r="R47"/>
      <c r="S47"/>
      <c r="T47"/>
      <c r="U47"/>
      <c r="V47"/>
      <c r="AC47" s="35"/>
      <c r="AD47" s="35"/>
      <c r="AE47" s="35"/>
      <c r="AF47" s="35"/>
      <c r="AG47" s="35"/>
      <c r="AH47" s="35"/>
      <c r="AI47" s="35"/>
      <c r="AJ47" s="35"/>
      <c r="AK47" s="35"/>
      <c r="AL47" s="35"/>
      <c r="AM47" s="35"/>
      <c r="AN47" s="35"/>
      <c r="AO47" s="35"/>
    </row>
    <row r="48" spans="1:41" ht="12.75" customHeight="1" x14ac:dyDescent="0.2">
      <c r="A48" s="22" t="s">
        <v>318</v>
      </c>
      <c r="E48" s="26"/>
      <c r="L48"/>
      <c r="M48"/>
      <c r="N48"/>
      <c r="O48"/>
      <c r="P48"/>
      <c r="Q48"/>
      <c r="R48"/>
      <c r="S48"/>
      <c r="T48"/>
      <c r="U48"/>
      <c r="V48"/>
      <c r="AC48" s="35"/>
      <c r="AD48" s="35"/>
      <c r="AE48" s="35"/>
      <c r="AF48" s="35"/>
      <c r="AG48" s="35"/>
      <c r="AH48" s="35"/>
      <c r="AI48" s="35"/>
      <c r="AJ48" s="35"/>
      <c r="AK48" s="35"/>
      <c r="AL48" s="35"/>
      <c r="AM48" s="35"/>
      <c r="AN48" s="35"/>
      <c r="AO48" s="35"/>
    </row>
    <row r="49" spans="1:41" ht="12.75" customHeight="1" x14ac:dyDescent="0.2">
      <c r="A49" s="22"/>
      <c r="E49" s="26"/>
      <c r="L49"/>
      <c r="M49"/>
      <c r="N49"/>
      <c r="O49"/>
      <c r="P49"/>
      <c r="Q49"/>
      <c r="R49"/>
      <c r="S49"/>
      <c r="T49"/>
      <c r="U49"/>
      <c r="V49"/>
      <c r="AC49" s="35"/>
      <c r="AD49" s="35"/>
      <c r="AE49" s="35"/>
      <c r="AF49" s="35"/>
      <c r="AG49" s="35"/>
      <c r="AH49" s="35"/>
      <c r="AI49" s="35"/>
      <c r="AJ49" s="35"/>
      <c r="AK49" s="35"/>
      <c r="AL49" s="35"/>
      <c r="AM49" s="35"/>
      <c r="AN49" s="35"/>
      <c r="AO49" s="35"/>
    </row>
    <row r="50" spans="1:41" ht="12.75" customHeight="1" x14ac:dyDescent="0.2">
      <c r="B50" s="26"/>
      <c r="C50" s="26"/>
      <c r="E50" s="26"/>
      <c r="F50" s="26"/>
      <c r="H50" s="26"/>
      <c r="I50" s="26"/>
      <c r="J50" s="26"/>
      <c r="L50"/>
      <c r="M50"/>
      <c r="N50"/>
      <c r="O50"/>
      <c r="P50"/>
      <c r="Q50"/>
      <c r="R50"/>
      <c r="S50"/>
      <c r="T50"/>
      <c r="U50"/>
      <c r="V50"/>
      <c r="AC50" s="35"/>
      <c r="AD50" s="35"/>
      <c r="AE50" s="35"/>
      <c r="AF50" s="35"/>
      <c r="AG50" s="35"/>
      <c r="AH50" s="35"/>
      <c r="AI50" s="35"/>
      <c r="AJ50" s="35"/>
      <c r="AK50" s="35"/>
      <c r="AL50" s="35"/>
      <c r="AM50" s="35"/>
      <c r="AN50" s="35"/>
      <c r="AO50" s="35"/>
    </row>
    <row r="51" spans="1:41" ht="12.75" customHeight="1" x14ac:dyDescent="0.2">
      <c r="L51"/>
      <c r="M51"/>
      <c r="N51"/>
      <c r="O51"/>
      <c r="P51"/>
      <c r="Q51"/>
      <c r="R51"/>
      <c r="S51"/>
      <c r="T51"/>
      <c r="U51"/>
      <c r="V51"/>
      <c r="AC51" s="35"/>
      <c r="AD51" s="35"/>
      <c r="AE51" s="35"/>
      <c r="AF51" s="35"/>
      <c r="AG51" s="35"/>
      <c r="AH51" s="35"/>
      <c r="AI51" s="35"/>
      <c r="AJ51" s="35"/>
      <c r="AK51" s="35"/>
      <c r="AL51" s="35"/>
      <c r="AM51" s="35"/>
      <c r="AN51" s="35"/>
      <c r="AO51" s="35"/>
    </row>
    <row r="52" spans="1:41" ht="12.75" customHeight="1" x14ac:dyDescent="0.2">
      <c r="A52" s="65" t="s">
        <v>164</v>
      </c>
      <c r="B52" s="16"/>
      <c r="C52" s="16"/>
      <c r="D52" s="16"/>
      <c r="E52" s="35"/>
      <c r="F52" s="35"/>
      <c r="G52" s="35"/>
      <c r="H52" s="35"/>
      <c r="I52" s="35"/>
      <c r="J52" s="35"/>
      <c r="K52" s="35"/>
      <c r="L52"/>
      <c r="M52"/>
      <c r="N52"/>
      <c r="O52"/>
      <c r="P52"/>
      <c r="Q52"/>
      <c r="R52"/>
      <c r="S52"/>
      <c r="T52"/>
      <c r="U52"/>
      <c r="V52"/>
      <c r="AC52" s="35"/>
      <c r="AD52" s="35"/>
      <c r="AE52" s="35"/>
      <c r="AF52" s="35"/>
      <c r="AG52" s="35"/>
      <c r="AH52" s="35"/>
      <c r="AI52" s="35"/>
      <c r="AJ52" s="35"/>
      <c r="AK52" s="35"/>
      <c r="AL52" s="35"/>
      <c r="AM52" s="35"/>
      <c r="AN52" s="35"/>
      <c r="AO52" s="35"/>
    </row>
    <row r="53" spans="1:41" ht="12.75" customHeight="1" x14ac:dyDescent="0.2">
      <c r="A53" s="4" t="s">
        <v>321</v>
      </c>
      <c r="B53" s="16"/>
      <c r="C53" s="16"/>
      <c r="D53" s="16"/>
      <c r="E53" s="35"/>
      <c r="F53" s="35"/>
      <c r="G53" s="35"/>
      <c r="H53" s="35"/>
      <c r="I53" s="35"/>
      <c r="J53" s="35"/>
      <c r="K53" s="35"/>
      <c r="L53"/>
      <c r="M53"/>
      <c r="N53"/>
      <c r="O53"/>
      <c r="P53"/>
      <c r="Q53"/>
      <c r="R53"/>
      <c r="S53"/>
      <c r="T53"/>
      <c r="U53"/>
      <c r="V53"/>
      <c r="AC53" s="35"/>
      <c r="AD53" s="35"/>
      <c r="AE53" s="35"/>
      <c r="AF53" s="35"/>
      <c r="AG53" s="35"/>
      <c r="AH53" s="35"/>
      <c r="AI53" s="35"/>
      <c r="AJ53" s="35"/>
      <c r="AK53" s="35"/>
      <c r="AL53" s="35"/>
      <c r="AM53" s="35"/>
      <c r="AN53" s="35"/>
      <c r="AO53" s="35"/>
    </row>
    <row r="54" spans="1:41" ht="12.75" customHeight="1" x14ac:dyDescent="0.2">
      <c r="A54" s="122" t="s">
        <v>322</v>
      </c>
      <c r="B54" s="16"/>
      <c r="C54" s="16"/>
      <c r="D54" s="16"/>
      <c r="E54" s="35"/>
      <c r="F54" s="35"/>
      <c r="G54" s="35"/>
      <c r="H54" s="35"/>
      <c r="I54" s="35"/>
      <c r="J54" s="35"/>
      <c r="K54" s="35"/>
      <c r="L54"/>
      <c r="M54"/>
      <c r="N54"/>
      <c r="O54"/>
      <c r="P54"/>
      <c r="Q54"/>
      <c r="R54"/>
      <c r="S54"/>
      <c r="T54"/>
      <c r="U54"/>
      <c r="V54"/>
      <c r="AC54" s="35"/>
      <c r="AD54" s="35"/>
      <c r="AE54" s="35"/>
      <c r="AF54" s="35"/>
      <c r="AG54" s="35"/>
      <c r="AH54" s="35"/>
      <c r="AI54" s="35"/>
      <c r="AJ54" s="35"/>
      <c r="AK54" s="35"/>
      <c r="AL54" s="35"/>
      <c r="AM54" s="35"/>
      <c r="AN54" s="35"/>
      <c r="AO54" s="35"/>
    </row>
    <row r="55" spans="1:41" ht="12.75" customHeight="1" x14ac:dyDescent="0.2">
      <c r="A55" s="39"/>
      <c r="B55" s="40"/>
      <c r="C55" s="40"/>
      <c r="D55" s="40"/>
      <c r="E55" s="39"/>
      <c r="F55" s="39"/>
      <c r="G55" s="39"/>
      <c r="H55" s="39"/>
      <c r="I55" s="39"/>
      <c r="J55" s="35"/>
      <c r="K55" s="35"/>
      <c r="L55"/>
      <c r="M55"/>
      <c r="N55"/>
      <c r="O55"/>
      <c r="P55"/>
      <c r="Q55"/>
      <c r="R55"/>
      <c r="S55"/>
      <c r="T55"/>
      <c r="U55"/>
      <c r="V55"/>
      <c r="AC55" s="35"/>
      <c r="AD55" s="35"/>
      <c r="AE55" s="35"/>
      <c r="AF55" s="35"/>
      <c r="AG55" s="35"/>
      <c r="AH55" s="35"/>
      <c r="AI55" s="35"/>
      <c r="AJ55" s="35"/>
      <c r="AK55" s="35"/>
      <c r="AL55" s="35"/>
      <c r="AM55" s="35"/>
      <c r="AN55" s="35"/>
      <c r="AO55" s="35"/>
    </row>
    <row r="56" spans="1:41" ht="12.75" customHeight="1" x14ac:dyDescent="0.2">
      <c r="A56" s="90" t="s">
        <v>15</v>
      </c>
      <c r="B56" s="90"/>
      <c r="C56" s="85" t="s">
        <v>12</v>
      </c>
      <c r="D56" s="85"/>
      <c r="E56" s="92"/>
      <c r="F56" s="92" t="s">
        <v>134</v>
      </c>
      <c r="G56" s="92"/>
      <c r="H56" s="92"/>
      <c r="I56" s="92" t="s">
        <v>14</v>
      </c>
      <c r="J56" s="93"/>
      <c r="K56" s="62"/>
      <c r="L56"/>
      <c r="M56"/>
      <c r="N56"/>
      <c r="O56"/>
      <c r="P56"/>
      <c r="Q56"/>
      <c r="R56"/>
      <c r="S56"/>
      <c r="T56"/>
      <c r="U56"/>
      <c r="V56"/>
      <c r="AC56" s="35"/>
      <c r="AD56" s="35"/>
      <c r="AE56" s="35"/>
      <c r="AF56" s="35"/>
      <c r="AG56" s="35"/>
      <c r="AH56" s="35"/>
      <c r="AI56" s="35"/>
      <c r="AJ56" s="35"/>
      <c r="AK56" s="35"/>
      <c r="AL56" s="35"/>
      <c r="AM56" s="35"/>
      <c r="AN56" s="35"/>
      <c r="AO56" s="35"/>
    </row>
    <row r="57" spans="1:41" ht="12.75" customHeight="1" x14ac:dyDescent="0.2">
      <c r="A57" s="33" t="s">
        <v>3</v>
      </c>
      <c r="B57" s="24"/>
      <c r="C57" s="24">
        <v>53096745.100000001</v>
      </c>
      <c r="D57" s="24"/>
      <c r="E57" s="24"/>
      <c r="F57" s="24">
        <v>298946</v>
      </c>
      <c r="G57" s="24"/>
      <c r="H57" s="24"/>
      <c r="I57" s="24">
        <f>C57/F57</f>
        <v>177.6131645849083</v>
      </c>
      <c r="J57" s="93"/>
      <c r="K57" s="62"/>
      <c r="L57"/>
      <c r="M57"/>
      <c r="N57"/>
      <c r="O57"/>
      <c r="P57"/>
      <c r="Q57"/>
      <c r="R57"/>
      <c r="S57"/>
      <c r="T57"/>
      <c r="U57"/>
      <c r="V57"/>
      <c r="AC57" s="35"/>
      <c r="AD57" s="35"/>
      <c r="AE57" s="35"/>
      <c r="AF57" s="35"/>
      <c r="AG57" s="35"/>
      <c r="AH57" s="35"/>
      <c r="AI57" s="35"/>
      <c r="AJ57" s="35"/>
      <c r="AK57" s="35"/>
      <c r="AL57" s="35"/>
      <c r="AM57" s="35"/>
      <c r="AN57" s="35"/>
      <c r="AO57" s="35"/>
    </row>
    <row r="58" spans="1:41" ht="12.75" customHeight="1" x14ac:dyDescent="0.2">
      <c r="A58" s="94" t="s">
        <v>16</v>
      </c>
      <c r="B58" s="72"/>
      <c r="C58" s="72">
        <v>4930058</v>
      </c>
      <c r="D58" s="72"/>
      <c r="E58" s="72"/>
      <c r="F58" s="72">
        <v>29265</v>
      </c>
      <c r="G58" s="72"/>
      <c r="H58" s="72"/>
      <c r="I58" s="24">
        <f t="shared" ref="I58:I61" si="5">C58/F58</f>
        <v>168.46260037587561</v>
      </c>
      <c r="J58" s="93"/>
      <c r="K58" s="62"/>
      <c r="L58"/>
      <c r="M58"/>
      <c r="N58"/>
      <c r="O58"/>
      <c r="P58"/>
      <c r="Q58"/>
      <c r="R58"/>
      <c r="S58"/>
      <c r="T58"/>
      <c r="U58"/>
      <c r="V58"/>
      <c r="AC58" s="35"/>
      <c r="AD58" s="35"/>
      <c r="AE58" s="35"/>
      <c r="AF58" s="35"/>
      <c r="AG58" s="35"/>
      <c r="AH58" s="35"/>
      <c r="AI58" s="35"/>
      <c r="AJ58" s="35"/>
      <c r="AK58" s="35"/>
      <c r="AL58" s="35"/>
      <c r="AM58" s="35"/>
      <c r="AN58" s="35"/>
      <c r="AO58" s="35"/>
    </row>
    <row r="59" spans="1:41" ht="12.75" customHeight="1" x14ac:dyDescent="0.2">
      <c r="A59" s="33" t="s">
        <v>17</v>
      </c>
      <c r="B59" s="24"/>
      <c r="C59" s="72">
        <v>48166687.100000001</v>
      </c>
      <c r="D59" s="24"/>
      <c r="E59" s="24"/>
      <c r="F59" s="24">
        <v>269681</v>
      </c>
      <c r="G59" s="24"/>
      <c r="H59" s="24"/>
      <c r="I59" s="24">
        <f t="shared" si="5"/>
        <v>178.60615727470605</v>
      </c>
      <c r="J59" s="35"/>
      <c r="K59" s="62"/>
      <c r="L59" s="35"/>
      <c r="M59" s="35"/>
      <c r="Q59" s="136"/>
    </row>
    <row r="60" spans="1:41" s="62" customFormat="1" ht="12.75" customHeight="1" x14ac:dyDescent="0.2">
      <c r="A60" s="94" t="s">
        <v>4</v>
      </c>
      <c r="B60" s="72"/>
      <c r="C60" s="72">
        <v>12219472.199999999</v>
      </c>
      <c r="D60" s="72"/>
      <c r="E60" s="72"/>
      <c r="F60" s="72">
        <v>69539</v>
      </c>
      <c r="G60" s="72"/>
      <c r="H60" s="72"/>
      <c r="I60" s="24">
        <f t="shared" si="5"/>
        <v>175.72113777880037</v>
      </c>
      <c r="J60" s="93"/>
      <c r="L60"/>
      <c r="M60"/>
      <c r="N60"/>
      <c r="O60"/>
      <c r="P60"/>
      <c r="Q60"/>
      <c r="R60"/>
      <c r="S60"/>
      <c r="T60"/>
      <c r="U60"/>
      <c r="V60"/>
      <c r="W60"/>
      <c r="X60"/>
      <c r="Y60"/>
      <c r="Z60"/>
      <c r="AA60"/>
      <c r="AB60"/>
    </row>
    <row r="61" spans="1:41" ht="12.75" customHeight="1" x14ac:dyDescent="0.2">
      <c r="A61" s="63" t="s">
        <v>1</v>
      </c>
      <c r="B61" s="73"/>
      <c r="C61" s="37">
        <v>65316217.299999997</v>
      </c>
      <c r="D61" s="37"/>
      <c r="E61" s="37"/>
      <c r="F61" s="37">
        <v>368485</v>
      </c>
      <c r="G61" s="37"/>
      <c r="H61" s="37"/>
      <c r="I61" s="37">
        <f t="shared" si="5"/>
        <v>177.25610893252099</v>
      </c>
      <c r="J61" s="93"/>
      <c r="K61" s="62"/>
      <c r="L61" s="35"/>
      <c r="M61" s="35"/>
      <c r="Q61" s="136"/>
    </row>
    <row r="62" spans="1:41" s="95" customFormat="1" ht="12.75" customHeight="1" x14ac:dyDescent="0.2">
      <c r="A62" s="22" t="s">
        <v>318</v>
      </c>
      <c r="B62" s="35"/>
      <c r="C62" s="35"/>
      <c r="D62" s="35"/>
      <c r="E62" s="35"/>
      <c r="F62" s="50"/>
      <c r="G62" s="35"/>
      <c r="H62" s="35"/>
      <c r="I62" s="35"/>
      <c r="J62" s="35"/>
      <c r="N62" s="144"/>
      <c r="O62" s="144"/>
      <c r="P62" s="144"/>
      <c r="Q62" s="136"/>
      <c r="R62" s="136"/>
      <c r="S62" s="136"/>
      <c r="T62" s="136"/>
      <c r="U62" s="136"/>
      <c r="V62" s="136"/>
      <c r="W62"/>
      <c r="X62"/>
      <c r="Y62"/>
      <c r="Z62"/>
      <c r="AA62"/>
      <c r="AB62"/>
      <c r="AC62"/>
      <c r="AD62"/>
      <c r="AE62"/>
      <c r="AF62"/>
      <c r="AG62"/>
      <c r="AH62"/>
      <c r="AI62"/>
      <c r="AJ62"/>
      <c r="AK62"/>
      <c r="AL62"/>
      <c r="AM62"/>
      <c r="AN62"/>
      <c r="AO62"/>
    </row>
    <row r="63" spans="1:41" ht="12.75" customHeight="1" x14ac:dyDescent="0.2">
      <c r="B63" s="35"/>
      <c r="C63" s="50"/>
      <c r="D63" s="35"/>
      <c r="E63" s="35"/>
      <c r="F63" s="35"/>
      <c r="G63" s="35"/>
      <c r="H63" s="35"/>
      <c r="I63" s="35"/>
      <c r="J63" s="35"/>
      <c r="K63" s="35"/>
      <c r="L63" s="35"/>
      <c r="M63" s="117"/>
      <c r="N63" s="136"/>
      <c r="O63" s="136"/>
      <c r="P63" s="136"/>
      <c r="Q63" s="136"/>
    </row>
    <row r="64" spans="1:41" ht="12.75" customHeight="1" x14ac:dyDescent="0.2">
      <c r="M64"/>
      <c r="N64" s="136"/>
      <c r="O64" s="136"/>
      <c r="P64" s="136"/>
      <c r="Q64" s="136"/>
    </row>
    <row r="65" spans="1:17" ht="12.75" customHeight="1" x14ac:dyDescent="0.2">
      <c r="M65"/>
      <c r="N65" s="136"/>
      <c r="O65" s="136"/>
      <c r="P65" s="136"/>
      <c r="Q65" s="136"/>
    </row>
    <row r="66" spans="1:17" ht="12.75" customHeight="1" x14ac:dyDescent="0.2">
      <c r="B66" s="50"/>
      <c r="C66" s="50"/>
      <c r="E66" s="50"/>
      <c r="F66" s="50"/>
      <c r="H66" s="50"/>
      <c r="I66" s="50"/>
      <c r="J66" s="50"/>
      <c r="K66" s="50"/>
      <c r="L66" s="50"/>
      <c r="M66"/>
      <c r="N66" s="136"/>
      <c r="O66" s="136"/>
      <c r="P66" s="136"/>
      <c r="Q66" s="136"/>
    </row>
    <row r="67" spans="1:17" ht="12.75" customHeight="1" x14ac:dyDescent="0.2">
      <c r="B67" s="50"/>
      <c r="C67" s="50"/>
      <c r="E67" s="50"/>
      <c r="F67" s="70"/>
      <c r="H67" s="50"/>
      <c r="I67" s="50"/>
      <c r="J67" s="50"/>
      <c r="K67" s="70"/>
      <c r="L67" s="70"/>
      <c r="M67" s="70"/>
      <c r="N67" s="136"/>
      <c r="O67" s="136"/>
      <c r="P67" s="136"/>
      <c r="Q67" s="136"/>
    </row>
    <row r="68" spans="1:17" ht="12.75" customHeight="1" x14ac:dyDescent="0.2">
      <c r="A68" s="30"/>
      <c r="B68" s="49"/>
      <c r="C68" s="70"/>
      <c r="E68" s="70"/>
      <c r="F68" s="50"/>
      <c r="H68" s="70"/>
      <c r="I68" s="70"/>
      <c r="J68" s="70"/>
      <c r="K68" s="50"/>
      <c r="L68" s="50"/>
      <c r="M68" s="50"/>
      <c r="N68" s="136"/>
      <c r="O68" s="136"/>
      <c r="P68" s="136"/>
      <c r="Q68" s="136"/>
    </row>
    <row r="69" spans="1:17" ht="12.75" customHeight="1" x14ac:dyDescent="0.2">
      <c r="A69" s="29"/>
      <c r="B69" s="26"/>
      <c r="C69" s="50"/>
      <c r="E69" s="50"/>
      <c r="F69" s="96"/>
      <c r="H69" s="96"/>
      <c r="I69" s="96"/>
      <c r="J69" s="96"/>
      <c r="K69" s="96"/>
      <c r="L69" s="96"/>
      <c r="M69" s="96"/>
      <c r="N69" s="136"/>
      <c r="O69" s="136"/>
      <c r="P69" s="136"/>
      <c r="Q69" s="136"/>
    </row>
    <row r="70" spans="1:17" ht="12.75" customHeight="1" x14ac:dyDescent="0.2">
      <c r="B70" s="50"/>
      <c r="C70" s="50"/>
      <c r="E70" s="50"/>
      <c r="F70" s="50"/>
      <c r="H70" s="50"/>
      <c r="I70" s="50"/>
      <c r="J70" s="50"/>
      <c r="K70" s="50"/>
      <c r="L70" s="50"/>
      <c r="M70" s="50"/>
      <c r="N70" s="136"/>
      <c r="O70" s="136"/>
      <c r="P70" s="136"/>
      <c r="Q70" s="136"/>
    </row>
    <row r="71" spans="1:17" ht="12.75" customHeight="1" x14ac:dyDescent="0.2">
      <c r="A71" s="29"/>
      <c r="B71" s="26"/>
      <c r="C71" s="26"/>
      <c r="E71" s="26"/>
      <c r="F71" s="26"/>
      <c r="H71" s="26"/>
      <c r="I71" s="26"/>
      <c r="J71" s="26"/>
      <c r="K71" s="26"/>
      <c r="L71" s="26"/>
      <c r="M71" s="26"/>
      <c r="N71" s="136"/>
      <c r="O71" s="136"/>
      <c r="P71" s="136"/>
      <c r="Q71" s="136"/>
    </row>
    <row r="72" spans="1:17" ht="12.75" customHeight="1" x14ac:dyDescent="0.2">
      <c r="B72" s="35"/>
      <c r="C72" s="35"/>
      <c r="D72" s="35"/>
      <c r="E72" s="35"/>
      <c r="F72" s="35"/>
      <c r="G72" s="35"/>
      <c r="H72" s="35"/>
      <c r="I72" s="35"/>
      <c r="J72" s="35"/>
      <c r="K72" s="35"/>
      <c r="L72" s="35"/>
      <c r="M72" s="35"/>
    </row>
    <row r="73" spans="1:17" ht="12.75" customHeight="1" x14ac:dyDescent="0.2">
      <c r="B73" s="35"/>
      <c r="C73" s="35"/>
      <c r="D73" s="35"/>
      <c r="E73" s="35"/>
      <c r="F73" s="35"/>
      <c r="G73" s="35"/>
      <c r="H73" s="35"/>
      <c r="I73" s="35"/>
      <c r="J73" s="35"/>
    </row>
    <row r="74" spans="1:17" ht="12.75" customHeight="1" x14ac:dyDescent="0.2">
      <c r="B74" s="35"/>
      <c r="C74" s="35"/>
      <c r="D74" s="35"/>
      <c r="E74" s="35"/>
      <c r="F74" s="35"/>
      <c r="G74" s="35"/>
      <c r="H74" s="35"/>
      <c r="I74" s="35"/>
      <c r="J74" s="35"/>
    </row>
    <row r="75" spans="1:17" ht="12.75" customHeight="1" x14ac:dyDescent="0.2">
      <c r="B75" s="35"/>
      <c r="C75" s="35"/>
      <c r="D75" s="35"/>
      <c r="E75" s="35"/>
      <c r="F75" s="35"/>
      <c r="G75" s="35"/>
      <c r="H75" s="35"/>
      <c r="I75" s="35"/>
      <c r="J75" s="35"/>
    </row>
  </sheetData>
  <mergeCells count="6">
    <mergeCell ref="B38:C38"/>
    <mergeCell ref="E38:F38"/>
    <mergeCell ref="B7:C7"/>
    <mergeCell ref="E7:F7"/>
    <mergeCell ref="H7:J7"/>
    <mergeCell ref="H38:J38"/>
  </mergeCells>
  <phoneticPr fontId="4" type="noConversion"/>
  <pageMargins left="0.70866141732283472" right="0.15748031496062992" top="0.98425196850393704" bottom="0.55118110236220474" header="0.51181102362204722" footer="0.51181102362204722"/>
  <pageSetup paperSize="9" scale="78"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31</xdr:row>
                <xdr:rowOff>0</xdr:rowOff>
              </from>
              <to>
                <xdr:col>0</xdr:col>
                <xdr:colOff>9525</xdr:colOff>
                <xdr:row>31</xdr:row>
                <xdr:rowOff>0</xdr:rowOff>
              </to>
            </anchor>
          </objectPr>
        </oleObject>
      </mc:Choice>
      <mc:Fallback>
        <oleObject progId="Word.Document.8" shapeId="57345" r:id="rId4"/>
      </mc:Fallback>
    </mc:AlternateContent>
    <mc:AlternateContent xmlns:mc="http://schemas.openxmlformats.org/markup-compatibility/2006">
      <mc:Choice Requires="x14">
        <oleObject progId="Paint.Picture" shapeId="57346" r:id="rId6">
          <objectPr defaultSize="0" autoLine="0" autoPict="0" r:id="rId7">
            <anchor moveWithCells="1">
              <from>
                <xdr:col>0</xdr:col>
                <xdr:colOff>85725</xdr:colOff>
                <xdr:row>30</xdr:row>
                <xdr:rowOff>38100</xdr:rowOff>
              </from>
              <to>
                <xdr:col>1</xdr:col>
                <xdr:colOff>361950</xdr:colOff>
                <xdr:row>31</xdr:row>
                <xdr:rowOff>114300</xdr:rowOff>
              </to>
            </anchor>
          </objectPr>
        </oleObject>
      </mc:Choice>
      <mc:Fallback>
        <oleObject progId="Paint.Picture" shapeId="57346" r:id="rId6"/>
      </mc:Fallback>
    </mc:AlternateContent>
    <mc:AlternateContent xmlns:mc="http://schemas.openxmlformats.org/markup-compatibility/2006">
      <mc:Choice Requires="x14">
        <oleObject progId="Paint.Picture" shapeId="57347" r:id="rId8">
          <objectPr defaultSize="0" autoLine="0" autoPict="0" r:id="rId7">
            <anchor moveWithCells="1">
              <from>
                <xdr:col>0</xdr:col>
                <xdr:colOff>28575</xdr:colOff>
                <xdr:row>30</xdr:row>
                <xdr:rowOff>47625</xdr:rowOff>
              </from>
              <to>
                <xdr:col>1</xdr:col>
                <xdr:colOff>304800</xdr:colOff>
                <xdr:row>31</xdr:row>
                <xdr:rowOff>123825</xdr:rowOff>
              </to>
            </anchor>
          </objectPr>
        </oleObject>
      </mc:Choice>
      <mc:Fallback>
        <oleObject progId="Paint.Picture" shapeId="57347" r:id="rId8"/>
      </mc:Fallback>
    </mc:AlternateContent>
    <mc:AlternateContent xmlns:mc="http://schemas.openxmlformats.org/markup-compatibility/2006">
      <mc:Choice Requires="x14">
        <oleObject progId="Paint.Picture" shapeId="57353" r:id="rId9">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3" r:id="rId9"/>
      </mc:Fallback>
    </mc:AlternateContent>
    <mc:AlternateContent xmlns:mc="http://schemas.openxmlformats.org/markup-compatibility/2006">
      <mc:Choice Requires="x14">
        <oleObject progId="Paint.Picture" shapeId="57354" r:id="rId10">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4" r:id="rId10"/>
      </mc:Fallback>
    </mc:AlternateContent>
    <mc:AlternateContent xmlns:mc="http://schemas.openxmlformats.org/markup-compatibility/2006">
      <mc:Choice Requires="x14">
        <oleObject progId="Word.Document.8" shapeId="57355" r:id="rId11">
          <objectPr defaultSize="0" autoLine="0" autoPict="0" r:id="rId5">
            <anchor moveWithCells="1" sizeWithCells="1">
              <from>
                <xdr:col>0</xdr:col>
                <xdr:colOff>0</xdr:colOff>
                <xdr:row>31</xdr:row>
                <xdr:rowOff>0</xdr:rowOff>
              </from>
              <to>
                <xdr:col>0</xdr:col>
                <xdr:colOff>9525</xdr:colOff>
                <xdr:row>31</xdr:row>
                <xdr:rowOff>0</xdr:rowOff>
              </to>
            </anchor>
          </objectPr>
        </oleObject>
      </mc:Choice>
      <mc:Fallback>
        <oleObject progId="Word.Document.8" shapeId="57355" r:id="rId11"/>
      </mc:Fallback>
    </mc:AlternateContent>
    <mc:AlternateContent xmlns:mc="http://schemas.openxmlformats.org/markup-compatibility/2006">
      <mc:Choice Requires="x14">
        <oleObject progId="Paint.Picture" shapeId="57356" r:id="rId12">
          <objectPr defaultSize="0" autoLine="0" autoPict="0" r:id="rId7">
            <anchor moveWithCells="1">
              <from>
                <xdr:col>0</xdr:col>
                <xdr:colOff>85725</xdr:colOff>
                <xdr:row>30</xdr:row>
                <xdr:rowOff>38100</xdr:rowOff>
              </from>
              <to>
                <xdr:col>1</xdr:col>
                <xdr:colOff>361950</xdr:colOff>
                <xdr:row>31</xdr:row>
                <xdr:rowOff>114300</xdr:rowOff>
              </to>
            </anchor>
          </objectPr>
        </oleObject>
      </mc:Choice>
      <mc:Fallback>
        <oleObject progId="Paint.Picture" shapeId="57356" r:id="rId12"/>
      </mc:Fallback>
    </mc:AlternateContent>
    <mc:AlternateContent xmlns:mc="http://schemas.openxmlformats.org/markup-compatibility/2006">
      <mc:Choice Requires="x14">
        <oleObject progId="Paint.Picture" shapeId="57357" r:id="rId13">
          <objectPr defaultSize="0" autoLine="0" autoPict="0" r:id="rId7">
            <anchor moveWithCells="1">
              <from>
                <xdr:col>0</xdr:col>
                <xdr:colOff>28575</xdr:colOff>
                <xdr:row>30</xdr:row>
                <xdr:rowOff>47625</xdr:rowOff>
              </from>
              <to>
                <xdr:col>1</xdr:col>
                <xdr:colOff>304800</xdr:colOff>
                <xdr:row>31</xdr:row>
                <xdr:rowOff>123825</xdr:rowOff>
              </to>
            </anchor>
          </objectPr>
        </oleObject>
      </mc:Choice>
      <mc:Fallback>
        <oleObject progId="Paint.Picture" shapeId="57357" r:id="rId13"/>
      </mc:Fallback>
    </mc:AlternateContent>
    <mc:AlternateContent xmlns:mc="http://schemas.openxmlformats.org/markup-compatibility/2006">
      <mc:Choice Requires="x14">
        <oleObject progId="Paint.Picture" shapeId="57358" r:id="rId14">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8" r:id="rId14"/>
      </mc:Fallback>
    </mc:AlternateContent>
    <mc:AlternateContent xmlns:mc="http://schemas.openxmlformats.org/markup-compatibility/2006">
      <mc:Choice Requires="x14">
        <oleObject progId="Paint.Picture" shapeId="57359" r:id="rId15">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9" r:id="rId15"/>
      </mc:Fallback>
    </mc:AlternateContent>
    <mc:AlternateContent xmlns:mc="http://schemas.openxmlformats.org/markup-compatibility/2006">
      <mc:Choice Requires="x14">
        <oleObject progId="Word.Document.8" shapeId="57360" r:id="rId16">
          <objectPr defaultSize="0" autoLine="0" autoPict="0" r:id="rId5">
            <anchor moveWithCells="1" sizeWithCells="1">
              <from>
                <xdr:col>0</xdr:col>
                <xdr:colOff>0</xdr:colOff>
                <xdr:row>31</xdr:row>
                <xdr:rowOff>0</xdr:rowOff>
              </from>
              <to>
                <xdr:col>0</xdr:col>
                <xdr:colOff>9525</xdr:colOff>
                <xdr:row>31</xdr:row>
                <xdr:rowOff>0</xdr:rowOff>
              </to>
            </anchor>
          </objectPr>
        </oleObject>
      </mc:Choice>
      <mc:Fallback>
        <oleObject progId="Word.Document.8" shapeId="57360" r:id="rId16"/>
      </mc:Fallback>
    </mc:AlternateContent>
    <mc:AlternateContent xmlns:mc="http://schemas.openxmlformats.org/markup-compatibility/2006">
      <mc:Choice Requires="x14">
        <oleObject progId="Paint.Picture" shapeId="57361" r:id="rId17">
          <objectPr defaultSize="0" autoLine="0" autoPict="0" r:id="rId7">
            <anchor moveWithCells="1">
              <from>
                <xdr:col>0</xdr:col>
                <xdr:colOff>85725</xdr:colOff>
                <xdr:row>30</xdr:row>
                <xdr:rowOff>38100</xdr:rowOff>
              </from>
              <to>
                <xdr:col>1</xdr:col>
                <xdr:colOff>361950</xdr:colOff>
                <xdr:row>31</xdr:row>
                <xdr:rowOff>114300</xdr:rowOff>
              </to>
            </anchor>
          </objectPr>
        </oleObject>
      </mc:Choice>
      <mc:Fallback>
        <oleObject progId="Paint.Picture" shapeId="57361" r:id="rId17"/>
      </mc:Fallback>
    </mc:AlternateContent>
    <mc:AlternateContent xmlns:mc="http://schemas.openxmlformats.org/markup-compatibility/2006">
      <mc:Choice Requires="x14">
        <oleObject progId="Paint.Picture" shapeId="57362" r:id="rId18">
          <objectPr defaultSize="0" autoLine="0" autoPict="0" r:id="rId7">
            <anchor moveWithCells="1">
              <from>
                <xdr:col>0</xdr:col>
                <xdr:colOff>28575</xdr:colOff>
                <xdr:row>30</xdr:row>
                <xdr:rowOff>47625</xdr:rowOff>
              </from>
              <to>
                <xdr:col>1</xdr:col>
                <xdr:colOff>304800</xdr:colOff>
                <xdr:row>31</xdr:row>
                <xdr:rowOff>123825</xdr:rowOff>
              </to>
            </anchor>
          </objectPr>
        </oleObject>
      </mc:Choice>
      <mc:Fallback>
        <oleObject progId="Paint.Picture" shapeId="57362" r:id="rId18"/>
      </mc:Fallback>
    </mc:AlternateContent>
    <mc:AlternateContent xmlns:mc="http://schemas.openxmlformats.org/markup-compatibility/2006">
      <mc:Choice Requires="x14">
        <oleObject progId="Paint.Picture" shapeId="57363" r:id="rId19">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63" r:id="rId19"/>
      </mc:Fallback>
    </mc:AlternateContent>
    <mc:AlternateContent xmlns:mc="http://schemas.openxmlformats.org/markup-compatibility/2006">
      <mc:Choice Requires="x14">
        <oleObject progId="Paint.Picture" shapeId="57364" r:id="rId20">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64" r:id="rId20"/>
      </mc:Fallback>
    </mc:AlternateContent>
    <mc:AlternateContent xmlns:mc="http://schemas.openxmlformats.org/markup-compatibility/2006">
      <mc:Choice Requires="x14">
        <oleObject progId="Word.Document.8" shapeId="57365" r:id="rId21">
          <objectPr defaultSize="0" autoLine="0" autoPict="0" r:id="rId5">
            <anchor moveWithCells="1" sizeWithCells="1">
              <from>
                <xdr:col>0</xdr:col>
                <xdr:colOff>0</xdr:colOff>
                <xdr:row>31</xdr:row>
                <xdr:rowOff>0</xdr:rowOff>
              </from>
              <to>
                <xdr:col>0</xdr:col>
                <xdr:colOff>9525</xdr:colOff>
                <xdr:row>31</xdr:row>
                <xdr:rowOff>0</xdr:rowOff>
              </to>
            </anchor>
          </objectPr>
        </oleObject>
      </mc:Choice>
      <mc:Fallback>
        <oleObject progId="Word.Document.8" shapeId="57365" r:id="rId21"/>
      </mc:Fallback>
    </mc:AlternateContent>
    <mc:AlternateContent xmlns:mc="http://schemas.openxmlformats.org/markup-compatibility/2006">
      <mc:Choice Requires="x14">
        <oleObject progId="Paint.Picture" shapeId="57366" r:id="rId22">
          <objectPr defaultSize="0" autoLine="0" autoPict="0" r:id="rId7">
            <anchor moveWithCells="1">
              <from>
                <xdr:col>0</xdr:col>
                <xdr:colOff>85725</xdr:colOff>
                <xdr:row>30</xdr:row>
                <xdr:rowOff>38100</xdr:rowOff>
              </from>
              <to>
                <xdr:col>1</xdr:col>
                <xdr:colOff>361950</xdr:colOff>
                <xdr:row>31</xdr:row>
                <xdr:rowOff>114300</xdr:rowOff>
              </to>
            </anchor>
          </objectPr>
        </oleObject>
      </mc:Choice>
      <mc:Fallback>
        <oleObject progId="Paint.Picture" shapeId="57366" r:id="rId22"/>
      </mc:Fallback>
    </mc:AlternateContent>
    <mc:AlternateContent xmlns:mc="http://schemas.openxmlformats.org/markup-compatibility/2006">
      <mc:Choice Requires="x14">
        <oleObject progId="Paint.Picture" shapeId="57367" r:id="rId23">
          <objectPr defaultSize="0" autoLine="0" autoPict="0" r:id="rId7">
            <anchor moveWithCells="1">
              <from>
                <xdr:col>0</xdr:col>
                <xdr:colOff>28575</xdr:colOff>
                <xdr:row>30</xdr:row>
                <xdr:rowOff>47625</xdr:rowOff>
              </from>
              <to>
                <xdr:col>1</xdr:col>
                <xdr:colOff>304800</xdr:colOff>
                <xdr:row>31</xdr:row>
                <xdr:rowOff>123825</xdr:rowOff>
              </to>
            </anchor>
          </objectPr>
        </oleObject>
      </mc:Choice>
      <mc:Fallback>
        <oleObject progId="Paint.Picture" shapeId="57367" r:id="rId23"/>
      </mc:Fallback>
    </mc:AlternateContent>
    <mc:AlternateContent xmlns:mc="http://schemas.openxmlformats.org/markup-compatibility/2006">
      <mc:Choice Requires="x14">
        <oleObject progId="Paint.Picture" shapeId="57368" r:id="rId24">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68" r:id="rId24"/>
      </mc:Fallback>
    </mc:AlternateContent>
    <mc:AlternateContent xmlns:mc="http://schemas.openxmlformats.org/markup-compatibility/2006">
      <mc:Choice Requires="x14">
        <oleObject progId="Paint.Picture" shapeId="57369" r:id="rId25">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69" r:id="rId25"/>
      </mc:Fallback>
    </mc:AlternateContent>
    <mc:AlternateContent xmlns:mc="http://schemas.openxmlformats.org/markup-compatibility/2006">
      <mc:Choice Requires="x14">
        <oleObject progId="Word.Document.8" shapeId="57370" r:id="rId26">
          <objectPr defaultSize="0" autoLine="0" autoPict="0" r:id="rId5">
            <anchor moveWithCells="1" sizeWithCells="1">
              <from>
                <xdr:col>0</xdr:col>
                <xdr:colOff>0</xdr:colOff>
                <xdr:row>31</xdr:row>
                <xdr:rowOff>0</xdr:rowOff>
              </from>
              <to>
                <xdr:col>0</xdr:col>
                <xdr:colOff>9525</xdr:colOff>
                <xdr:row>31</xdr:row>
                <xdr:rowOff>0</xdr:rowOff>
              </to>
            </anchor>
          </objectPr>
        </oleObject>
      </mc:Choice>
      <mc:Fallback>
        <oleObject progId="Word.Document.8" shapeId="57370" r:id="rId26"/>
      </mc:Fallback>
    </mc:AlternateContent>
    <mc:AlternateContent xmlns:mc="http://schemas.openxmlformats.org/markup-compatibility/2006">
      <mc:Choice Requires="x14">
        <oleObject progId="Paint.Picture" shapeId="57371" r:id="rId27">
          <objectPr defaultSize="0" autoLine="0" autoPict="0" r:id="rId7">
            <anchor moveWithCells="1">
              <from>
                <xdr:col>0</xdr:col>
                <xdr:colOff>85725</xdr:colOff>
                <xdr:row>30</xdr:row>
                <xdr:rowOff>38100</xdr:rowOff>
              </from>
              <to>
                <xdr:col>1</xdr:col>
                <xdr:colOff>361950</xdr:colOff>
                <xdr:row>31</xdr:row>
                <xdr:rowOff>114300</xdr:rowOff>
              </to>
            </anchor>
          </objectPr>
        </oleObject>
      </mc:Choice>
      <mc:Fallback>
        <oleObject progId="Paint.Picture" shapeId="57371" r:id="rId27"/>
      </mc:Fallback>
    </mc:AlternateContent>
    <mc:AlternateContent xmlns:mc="http://schemas.openxmlformats.org/markup-compatibility/2006">
      <mc:Choice Requires="x14">
        <oleObject progId="Paint.Picture" shapeId="57372" r:id="rId28">
          <objectPr defaultSize="0" autoLine="0" autoPict="0" r:id="rId7">
            <anchor moveWithCells="1">
              <from>
                <xdr:col>0</xdr:col>
                <xdr:colOff>28575</xdr:colOff>
                <xdr:row>30</xdr:row>
                <xdr:rowOff>47625</xdr:rowOff>
              </from>
              <to>
                <xdr:col>1</xdr:col>
                <xdr:colOff>304800</xdr:colOff>
                <xdr:row>31</xdr:row>
                <xdr:rowOff>123825</xdr:rowOff>
              </to>
            </anchor>
          </objectPr>
        </oleObject>
      </mc:Choice>
      <mc:Fallback>
        <oleObject progId="Paint.Picture" shapeId="57372" r:id="rId28"/>
      </mc:Fallback>
    </mc:AlternateContent>
    <mc:AlternateContent xmlns:mc="http://schemas.openxmlformats.org/markup-compatibility/2006">
      <mc:Choice Requires="x14">
        <oleObject progId="Paint.Picture" shapeId="57373" r:id="rId29">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73" r:id="rId29"/>
      </mc:Fallback>
    </mc:AlternateContent>
    <mc:AlternateContent xmlns:mc="http://schemas.openxmlformats.org/markup-compatibility/2006">
      <mc:Choice Requires="x14">
        <oleObject progId="Paint.Picture" shapeId="57374" r:id="rId30">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74" r:id="rId30"/>
      </mc:Fallback>
    </mc:AlternateContent>
    <mc:AlternateContent xmlns:mc="http://schemas.openxmlformats.org/markup-compatibility/2006">
      <mc:Choice Requires="x14">
        <oleObject progId="Word.Document.8" shapeId="57375" r:id="rId31">
          <objectPr defaultSize="0" autoLine="0" autoPict="0" r:id="rId5">
            <anchor moveWithCells="1" sizeWithCells="1">
              <from>
                <xdr:col>0</xdr:col>
                <xdr:colOff>0</xdr:colOff>
                <xdr:row>31</xdr:row>
                <xdr:rowOff>0</xdr:rowOff>
              </from>
              <to>
                <xdr:col>0</xdr:col>
                <xdr:colOff>9525</xdr:colOff>
                <xdr:row>31</xdr:row>
                <xdr:rowOff>0</xdr:rowOff>
              </to>
            </anchor>
          </objectPr>
        </oleObject>
      </mc:Choice>
      <mc:Fallback>
        <oleObject progId="Word.Document.8" shapeId="57375" r:id="rId31"/>
      </mc:Fallback>
    </mc:AlternateContent>
    <mc:AlternateContent xmlns:mc="http://schemas.openxmlformats.org/markup-compatibility/2006">
      <mc:Choice Requires="x14">
        <oleObject progId="Paint.Picture" shapeId="57376" r:id="rId32">
          <objectPr defaultSize="0" autoLine="0" autoPict="0" r:id="rId7">
            <anchor moveWithCells="1">
              <from>
                <xdr:col>0</xdr:col>
                <xdr:colOff>85725</xdr:colOff>
                <xdr:row>30</xdr:row>
                <xdr:rowOff>38100</xdr:rowOff>
              </from>
              <to>
                <xdr:col>1</xdr:col>
                <xdr:colOff>361950</xdr:colOff>
                <xdr:row>31</xdr:row>
                <xdr:rowOff>114300</xdr:rowOff>
              </to>
            </anchor>
          </objectPr>
        </oleObject>
      </mc:Choice>
      <mc:Fallback>
        <oleObject progId="Paint.Picture" shapeId="57376" r:id="rId32"/>
      </mc:Fallback>
    </mc:AlternateContent>
    <mc:AlternateContent xmlns:mc="http://schemas.openxmlformats.org/markup-compatibility/2006">
      <mc:Choice Requires="x14">
        <oleObject progId="Paint.Picture" shapeId="57377" r:id="rId33">
          <objectPr defaultSize="0" autoLine="0" autoPict="0" r:id="rId7">
            <anchor moveWithCells="1">
              <from>
                <xdr:col>0</xdr:col>
                <xdr:colOff>28575</xdr:colOff>
                <xdr:row>30</xdr:row>
                <xdr:rowOff>47625</xdr:rowOff>
              </from>
              <to>
                <xdr:col>1</xdr:col>
                <xdr:colOff>304800</xdr:colOff>
                <xdr:row>31</xdr:row>
                <xdr:rowOff>123825</xdr:rowOff>
              </to>
            </anchor>
          </objectPr>
        </oleObject>
      </mc:Choice>
      <mc:Fallback>
        <oleObject progId="Paint.Picture" shapeId="57377" r:id="rId33"/>
      </mc:Fallback>
    </mc:AlternateContent>
    <mc:AlternateContent xmlns:mc="http://schemas.openxmlformats.org/markup-compatibility/2006">
      <mc:Choice Requires="x14">
        <oleObject progId="Paint.Picture" shapeId="57378" r:id="rId34">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78" r:id="rId34"/>
      </mc:Fallback>
    </mc:AlternateContent>
    <mc:AlternateContent xmlns:mc="http://schemas.openxmlformats.org/markup-compatibility/2006">
      <mc:Choice Requires="x14">
        <oleObject progId="Paint.Picture" shapeId="57379" r:id="rId35">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79" r:id="rId35"/>
      </mc:Fallback>
    </mc:AlternateContent>
    <mc:AlternateContent xmlns:mc="http://schemas.openxmlformats.org/markup-compatibility/2006">
      <mc:Choice Requires="x14">
        <oleObject progId="Word.Document.8" shapeId="57380" r:id="rId36">
          <objectPr defaultSize="0" autoLine="0" autoPict="0" r:id="rId5">
            <anchor moveWithCells="1" sizeWithCells="1">
              <from>
                <xdr:col>0</xdr:col>
                <xdr:colOff>0</xdr:colOff>
                <xdr:row>31</xdr:row>
                <xdr:rowOff>0</xdr:rowOff>
              </from>
              <to>
                <xdr:col>0</xdr:col>
                <xdr:colOff>9525</xdr:colOff>
                <xdr:row>31</xdr:row>
                <xdr:rowOff>0</xdr:rowOff>
              </to>
            </anchor>
          </objectPr>
        </oleObject>
      </mc:Choice>
      <mc:Fallback>
        <oleObject progId="Word.Document.8" shapeId="57380" r:id="rId36"/>
      </mc:Fallback>
    </mc:AlternateContent>
    <mc:AlternateContent xmlns:mc="http://schemas.openxmlformats.org/markup-compatibility/2006">
      <mc:Choice Requires="x14">
        <oleObject progId="Paint.Picture" shapeId="57381" r:id="rId37">
          <objectPr defaultSize="0" autoLine="0" autoPict="0" r:id="rId7">
            <anchor moveWithCells="1">
              <from>
                <xdr:col>0</xdr:col>
                <xdr:colOff>85725</xdr:colOff>
                <xdr:row>30</xdr:row>
                <xdr:rowOff>38100</xdr:rowOff>
              </from>
              <to>
                <xdr:col>1</xdr:col>
                <xdr:colOff>361950</xdr:colOff>
                <xdr:row>31</xdr:row>
                <xdr:rowOff>114300</xdr:rowOff>
              </to>
            </anchor>
          </objectPr>
        </oleObject>
      </mc:Choice>
      <mc:Fallback>
        <oleObject progId="Paint.Picture" shapeId="57381" r:id="rId37"/>
      </mc:Fallback>
    </mc:AlternateContent>
    <mc:AlternateContent xmlns:mc="http://schemas.openxmlformats.org/markup-compatibility/2006">
      <mc:Choice Requires="x14">
        <oleObject progId="Paint.Picture" shapeId="57382" r:id="rId38">
          <objectPr defaultSize="0" autoLine="0" autoPict="0" r:id="rId7">
            <anchor moveWithCells="1">
              <from>
                <xdr:col>0</xdr:col>
                <xdr:colOff>28575</xdr:colOff>
                <xdr:row>30</xdr:row>
                <xdr:rowOff>47625</xdr:rowOff>
              </from>
              <to>
                <xdr:col>1</xdr:col>
                <xdr:colOff>304800</xdr:colOff>
                <xdr:row>31</xdr:row>
                <xdr:rowOff>123825</xdr:rowOff>
              </to>
            </anchor>
          </objectPr>
        </oleObject>
      </mc:Choice>
      <mc:Fallback>
        <oleObject progId="Paint.Picture" shapeId="57382" r:id="rId38"/>
      </mc:Fallback>
    </mc:AlternateContent>
    <mc:AlternateContent xmlns:mc="http://schemas.openxmlformats.org/markup-compatibility/2006">
      <mc:Choice Requires="x14">
        <oleObject progId="Paint.Picture" shapeId="57383" r:id="rId39">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83" r:id="rId39"/>
      </mc:Fallback>
    </mc:AlternateContent>
    <mc:AlternateContent xmlns:mc="http://schemas.openxmlformats.org/markup-compatibility/2006">
      <mc:Choice Requires="x14">
        <oleObject progId="Paint.Picture" shapeId="57384" r:id="rId40">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84" r:id="rId40"/>
      </mc:Fallback>
    </mc:AlternateContent>
    <mc:AlternateContent xmlns:mc="http://schemas.openxmlformats.org/markup-compatibility/2006">
      <mc:Choice Requires="x14">
        <oleObject progId="Word.Document.8" shapeId="57385" r:id="rId41">
          <objectPr defaultSize="0" autoLine="0" autoPict="0" r:id="rId5">
            <anchor moveWithCells="1" sizeWithCells="1">
              <from>
                <xdr:col>0</xdr:col>
                <xdr:colOff>0</xdr:colOff>
                <xdr:row>31</xdr:row>
                <xdr:rowOff>0</xdr:rowOff>
              </from>
              <to>
                <xdr:col>0</xdr:col>
                <xdr:colOff>9525</xdr:colOff>
                <xdr:row>31</xdr:row>
                <xdr:rowOff>0</xdr:rowOff>
              </to>
            </anchor>
          </objectPr>
        </oleObject>
      </mc:Choice>
      <mc:Fallback>
        <oleObject progId="Word.Document.8" shapeId="57385" r:id="rId41"/>
      </mc:Fallback>
    </mc:AlternateContent>
    <mc:AlternateContent xmlns:mc="http://schemas.openxmlformats.org/markup-compatibility/2006">
      <mc:Choice Requires="x14">
        <oleObject progId="Paint.Picture" shapeId="57386" r:id="rId42">
          <objectPr defaultSize="0" autoLine="0" autoPict="0" r:id="rId7">
            <anchor moveWithCells="1">
              <from>
                <xdr:col>0</xdr:col>
                <xdr:colOff>85725</xdr:colOff>
                <xdr:row>30</xdr:row>
                <xdr:rowOff>38100</xdr:rowOff>
              </from>
              <to>
                <xdr:col>1</xdr:col>
                <xdr:colOff>361950</xdr:colOff>
                <xdr:row>31</xdr:row>
                <xdr:rowOff>114300</xdr:rowOff>
              </to>
            </anchor>
          </objectPr>
        </oleObject>
      </mc:Choice>
      <mc:Fallback>
        <oleObject progId="Paint.Picture" shapeId="57386" r:id="rId42"/>
      </mc:Fallback>
    </mc:AlternateContent>
    <mc:AlternateContent xmlns:mc="http://schemas.openxmlformats.org/markup-compatibility/2006">
      <mc:Choice Requires="x14">
        <oleObject progId="Paint.Picture" shapeId="57387" r:id="rId43">
          <objectPr defaultSize="0" autoLine="0" autoPict="0" r:id="rId7">
            <anchor moveWithCells="1">
              <from>
                <xdr:col>0</xdr:col>
                <xdr:colOff>28575</xdr:colOff>
                <xdr:row>30</xdr:row>
                <xdr:rowOff>47625</xdr:rowOff>
              </from>
              <to>
                <xdr:col>1</xdr:col>
                <xdr:colOff>304800</xdr:colOff>
                <xdr:row>31</xdr:row>
                <xdr:rowOff>123825</xdr:rowOff>
              </to>
            </anchor>
          </objectPr>
        </oleObject>
      </mc:Choice>
      <mc:Fallback>
        <oleObject progId="Paint.Picture" shapeId="57387" r:id="rId43"/>
      </mc:Fallback>
    </mc:AlternateContent>
    <mc:AlternateContent xmlns:mc="http://schemas.openxmlformats.org/markup-compatibility/2006">
      <mc:Choice Requires="x14">
        <oleObject progId="Paint.Picture" shapeId="57388" r:id="rId44">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88" r:id="rId44"/>
      </mc:Fallback>
    </mc:AlternateContent>
    <mc:AlternateContent xmlns:mc="http://schemas.openxmlformats.org/markup-compatibility/2006">
      <mc:Choice Requires="x14">
        <oleObject progId="Paint.Picture" shapeId="57389" r:id="rId45">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89" r:id="rId45"/>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2">
    <pageSetUpPr fitToPage="1"/>
  </sheetPr>
  <dimension ref="A1:Y61"/>
  <sheetViews>
    <sheetView showGridLines="0" tabSelected="1" zoomScaleNormal="100" workbookViewId="0">
      <selection activeCell="N16" sqref="N16"/>
    </sheetView>
  </sheetViews>
  <sheetFormatPr defaultColWidth="9.140625" defaultRowHeight="12.75" customHeight="1" x14ac:dyDescent="0.2"/>
  <cols>
    <col min="1" max="1" width="17.7109375" style="35" customWidth="1"/>
    <col min="2" max="4" width="11" style="35" customWidth="1"/>
    <col min="5" max="5" width="2.140625" style="35" customWidth="1"/>
    <col min="6" max="8" width="11" style="35" customWidth="1"/>
    <col min="9" max="9" width="11.140625" style="29" customWidth="1"/>
    <col min="10" max="10" width="11.7109375" style="35" customWidth="1"/>
    <col min="11" max="11" width="11.42578125" style="35" customWidth="1"/>
    <col min="12" max="12" width="9.140625" style="35"/>
    <col min="13" max="13" width="17.5703125" style="35" customWidth="1"/>
    <col min="14" max="14" width="10.85546875" style="35" customWidth="1"/>
    <col min="15" max="15" width="15.7109375" style="35" customWidth="1"/>
    <col min="16" max="17" width="9.5703125" style="35" bestFit="1" customWidth="1"/>
    <col min="18" max="18" width="16.42578125" style="35" customWidth="1"/>
    <col min="19" max="19" width="9.28515625" style="35" bestFit="1" customWidth="1"/>
    <col min="20" max="16384" width="9.140625" style="35"/>
  </cols>
  <sheetData>
    <row r="1" spans="1:17" ht="12.75" customHeight="1" x14ac:dyDescent="0.2">
      <c r="J1" s="28"/>
    </row>
    <row r="2" spans="1:17" ht="12.75" customHeight="1" x14ac:dyDescent="0.2">
      <c r="A2" s="65" t="s">
        <v>87</v>
      </c>
    </row>
    <row r="3" spans="1:17" ht="12.75" customHeight="1" x14ac:dyDescent="0.2">
      <c r="A3" s="4" t="s">
        <v>290</v>
      </c>
    </row>
    <row r="4" spans="1:17" ht="12.75" customHeight="1" x14ac:dyDescent="0.2">
      <c r="A4" s="122" t="s">
        <v>291</v>
      </c>
    </row>
    <row r="5" spans="1:17" ht="12.75" customHeight="1" x14ac:dyDescent="0.2">
      <c r="A5" s="39"/>
      <c r="B5" s="39"/>
      <c r="C5" s="39"/>
      <c r="D5" s="39"/>
      <c r="E5" s="39"/>
      <c r="F5" s="39"/>
      <c r="G5" s="39"/>
      <c r="H5" s="39"/>
      <c r="I5" s="41"/>
      <c r="J5" s="39"/>
    </row>
    <row r="6" spans="1:17" ht="12.75" customHeight="1" x14ac:dyDescent="0.2">
      <c r="A6" s="35" t="s">
        <v>88</v>
      </c>
      <c r="B6" s="249" t="s">
        <v>89</v>
      </c>
      <c r="C6" s="249"/>
      <c r="D6" s="249"/>
      <c r="E6" s="29"/>
      <c r="F6" s="249" t="s">
        <v>113</v>
      </c>
      <c r="G6" s="249"/>
      <c r="H6" s="249"/>
      <c r="I6" s="85" t="s">
        <v>90</v>
      </c>
      <c r="J6" s="85" t="s">
        <v>91</v>
      </c>
      <c r="K6" s="29"/>
    </row>
    <row r="7" spans="1:17" ht="22.5" x14ac:dyDescent="0.2">
      <c r="A7" s="39"/>
      <c r="B7" s="23" t="s">
        <v>251</v>
      </c>
      <c r="C7" s="23" t="s">
        <v>252</v>
      </c>
      <c r="D7" s="23" t="s">
        <v>1</v>
      </c>
      <c r="E7" s="41"/>
      <c r="F7" s="170">
        <v>-3500</v>
      </c>
      <c r="G7" s="41" t="s">
        <v>25</v>
      </c>
      <c r="H7" s="41" t="s">
        <v>1</v>
      </c>
      <c r="I7" s="41"/>
      <c r="J7" s="41"/>
      <c r="Q7" s="50"/>
    </row>
    <row r="8" spans="1:17" s="50" customFormat="1" ht="12.75" customHeight="1" x14ac:dyDescent="0.2">
      <c r="A8" s="251" t="s">
        <v>92</v>
      </c>
      <c r="B8" s="149">
        <v>1077.469615</v>
      </c>
      <c r="C8" s="149">
        <v>1414.7014019999999</v>
      </c>
      <c r="D8" s="149">
        <v>1192.689836</v>
      </c>
      <c r="E8" s="149"/>
      <c r="F8" s="149">
        <v>1566.159095</v>
      </c>
      <c r="G8" s="149">
        <v>3528.1531439999999</v>
      </c>
      <c r="H8" s="149">
        <v>1754.2610560000001</v>
      </c>
      <c r="I8" s="149">
        <v>4673.4875330000004</v>
      </c>
      <c r="J8" s="149">
        <v>207.74688499999999</v>
      </c>
    </row>
    <row r="9" spans="1:17" s="50" customFormat="1" ht="12.75" customHeight="1" x14ac:dyDescent="0.2">
      <c r="A9" s="252" t="s">
        <v>107</v>
      </c>
      <c r="B9" s="149">
        <v>1120.7112890000001</v>
      </c>
      <c r="C9" s="149">
        <v>1238.1981069999999</v>
      </c>
      <c r="D9" s="149">
        <v>1144.0560700000001</v>
      </c>
      <c r="E9" s="149"/>
      <c r="F9" s="149">
        <v>1401.9037080000001</v>
      </c>
      <c r="G9" s="149">
        <v>3273.3497240000002</v>
      </c>
      <c r="H9" s="149">
        <v>1627.9878799999999</v>
      </c>
      <c r="I9" s="149">
        <v>7368.2989319999997</v>
      </c>
      <c r="J9" s="149">
        <v>176.94716600000001</v>
      </c>
    </row>
    <row r="10" spans="1:17" s="50" customFormat="1" ht="12.75" customHeight="1" x14ac:dyDescent="0.2">
      <c r="A10" s="252" t="s">
        <v>93</v>
      </c>
      <c r="B10" s="149">
        <v>1064.468662</v>
      </c>
      <c r="C10" s="149">
        <v>1053.3976070000001</v>
      </c>
      <c r="D10" s="149">
        <v>1062.301516</v>
      </c>
      <c r="E10" s="149"/>
      <c r="F10" s="149">
        <v>1352.591508</v>
      </c>
      <c r="G10" s="149">
        <v>4093.781798</v>
      </c>
      <c r="H10" s="149">
        <v>1637.992686</v>
      </c>
      <c r="I10" s="149">
        <v>5721.4883069999996</v>
      </c>
      <c r="J10" s="149">
        <v>169.41187099999999</v>
      </c>
    </row>
    <row r="11" spans="1:17" s="50" customFormat="1" ht="12.75" customHeight="1" x14ac:dyDescent="0.2">
      <c r="A11" s="252" t="s">
        <v>94</v>
      </c>
      <c r="B11" s="149">
        <v>1073.681695</v>
      </c>
      <c r="C11" s="149">
        <v>1011.630263</v>
      </c>
      <c r="D11" s="149">
        <v>1058.846086</v>
      </c>
      <c r="E11" s="149"/>
      <c r="F11" s="149">
        <v>1332.942067</v>
      </c>
      <c r="G11" s="149">
        <v>3869.763739</v>
      </c>
      <c r="H11" s="149">
        <v>1639.0873389999999</v>
      </c>
      <c r="I11" s="149">
        <v>4599.986825</v>
      </c>
      <c r="J11" s="149">
        <v>163.17312000000001</v>
      </c>
    </row>
    <row r="12" spans="1:17" s="50" customFormat="1" ht="12.75" customHeight="1" x14ac:dyDescent="0.2">
      <c r="A12" s="252" t="s">
        <v>95</v>
      </c>
      <c r="B12" s="149">
        <v>1107.6029450000001</v>
      </c>
      <c r="C12" s="149">
        <v>1276.101375</v>
      </c>
      <c r="D12" s="149">
        <v>1142.04233</v>
      </c>
      <c r="E12" s="149"/>
      <c r="F12" s="149">
        <v>1375.437077</v>
      </c>
      <c r="G12" s="149">
        <v>5193.3486579999999</v>
      </c>
      <c r="H12" s="149">
        <v>1921.3852019999999</v>
      </c>
      <c r="I12" s="149">
        <v>4697.4090740000001</v>
      </c>
      <c r="J12" s="149">
        <v>170.95028300000001</v>
      </c>
    </row>
    <row r="13" spans="1:17" s="50" customFormat="1" ht="12.75" customHeight="1" x14ac:dyDescent="0.2">
      <c r="A13" s="252" t="s">
        <v>96</v>
      </c>
      <c r="B13" s="149">
        <v>1099.7306699999999</v>
      </c>
      <c r="C13" s="149">
        <v>1186.4813389999999</v>
      </c>
      <c r="D13" s="149">
        <v>1120.886814</v>
      </c>
      <c r="E13" s="149"/>
      <c r="F13" s="149">
        <v>1363.966676</v>
      </c>
      <c r="G13" s="149">
        <v>5922.2804720000004</v>
      </c>
      <c r="H13" s="149">
        <v>2048.3554469999999</v>
      </c>
      <c r="I13" s="149">
        <v>4240.8685390000001</v>
      </c>
      <c r="J13" s="149">
        <v>162.996714</v>
      </c>
    </row>
    <row r="14" spans="1:17" s="50" customFormat="1" ht="12.75" customHeight="1" x14ac:dyDescent="0.2">
      <c r="A14" s="252" t="s">
        <v>108</v>
      </c>
      <c r="B14" s="149">
        <v>1065.652358</v>
      </c>
      <c r="C14" s="149">
        <v>1139.579336</v>
      </c>
      <c r="D14" s="149">
        <v>1080.4349850000001</v>
      </c>
      <c r="E14" s="149"/>
      <c r="F14" s="149">
        <v>1262.3377370000001</v>
      </c>
      <c r="G14" s="149">
        <v>4964.2702559999998</v>
      </c>
      <c r="H14" s="149">
        <v>1726.7823800000001</v>
      </c>
      <c r="I14" s="149">
        <v>4797.8671990000003</v>
      </c>
      <c r="J14" s="149">
        <v>160.582865</v>
      </c>
    </row>
    <row r="15" spans="1:17" s="50" customFormat="1" ht="12.75" customHeight="1" x14ac:dyDescent="0.2">
      <c r="A15" s="252" t="s">
        <v>97</v>
      </c>
      <c r="B15" s="149">
        <v>896.06876199999999</v>
      </c>
      <c r="C15" s="149">
        <v>1033.710761</v>
      </c>
      <c r="D15" s="149">
        <v>923.89596900000004</v>
      </c>
      <c r="E15" s="149"/>
      <c r="F15" s="149">
        <v>1046.849811</v>
      </c>
      <c r="G15" s="149">
        <v>2504.5638880000001</v>
      </c>
      <c r="H15" s="149">
        <v>1186.365172</v>
      </c>
      <c r="I15" s="149">
        <v>1429.591304</v>
      </c>
      <c r="J15" s="149">
        <v>142.122916</v>
      </c>
    </row>
    <row r="16" spans="1:17" s="50" customFormat="1" ht="12.75" customHeight="1" x14ac:dyDescent="0.2">
      <c r="A16" s="252" t="s">
        <v>106</v>
      </c>
      <c r="B16" s="149">
        <v>1053.030483</v>
      </c>
      <c r="C16" s="149">
        <v>1120.1442830000001</v>
      </c>
      <c r="D16" s="149">
        <v>1064.7364110000001</v>
      </c>
      <c r="E16" s="149"/>
      <c r="F16" s="149">
        <v>1259.4861679999999</v>
      </c>
      <c r="G16" s="149">
        <v>3969.0009970000001</v>
      </c>
      <c r="H16" s="149">
        <v>1605.6019739999999</v>
      </c>
      <c r="I16" s="149">
        <v>1938.365333</v>
      </c>
      <c r="J16" s="149">
        <v>159.243797</v>
      </c>
    </row>
    <row r="17" spans="1:25" s="50" customFormat="1" ht="12.75" customHeight="1" x14ac:dyDescent="0.2">
      <c r="A17" s="252" t="s">
        <v>109</v>
      </c>
      <c r="B17" s="149">
        <v>1083.5348710000001</v>
      </c>
      <c r="C17" s="149">
        <v>1238.0615339999999</v>
      </c>
      <c r="D17" s="149">
        <v>1118.8894130000001</v>
      </c>
      <c r="E17" s="149"/>
      <c r="F17" s="149">
        <v>1410.4998049999999</v>
      </c>
      <c r="G17" s="149">
        <v>5058.9145829999998</v>
      </c>
      <c r="H17" s="149">
        <v>1956.580187</v>
      </c>
      <c r="I17" s="149">
        <v>4363.8145340000001</v>
      </c>
      <c r="J17" s="149">
        <v>180.47930700000001</v>
      </c>
    </row>
    <row r="18" spans="1:25" s="50" customFormat="1" ht="12.75" customHeight="1" x14ac:dyDescent="0.2">
      <c r="A18" s="252" t="s">
        <v>98</v>
      </c>
      <c r="B18" s="149">
        <v>1070.256979</v>
      </c>
      <c r="C18" s="149">
        <v>1210.177574</v>
      </c>
      <c r="D18" s="149">
        <v>1098.4051300000001</v>
      </c>
      <c r="E18" s="149"/>
      <c r="F18" s="149">
        <v>1343.5644669999999</v>
      </c>
      <c r="G18" s="149">
        <v>4675.6488550000004</v>
      </c>
      <c r="H18" s="149">
        <v>1773.4632389999999</v>
      </c>
      <c r="I18" s="149">
        <v>5470.086472</v>
      </c>
      <c r="J18" s="149">
        <v>166.96482</v>
      </c>
    </row>
    <row r="19" spans="1:25" s="50" customFormat="1" ht="12.75" customHeight="1" x14ac:dyDescent="0.2">
      <c r="A19" s="252" t="s">
        <v>99</v>
      </c>
      <c r="B19" s="149">
        <v>1099.2856919999999</v>
      </c>
      <c r="C19" s="149">
        <v>1205.3164320000001</v>
      </c>
      <c r="D19" s="149">
        <v>1122.8203619999999</v>
      </c>
      <c r="E19" s="149"/>
      <c r="F19" s="149">
        <v>1379.5610300000001</v>
      </c>
      <c r="G19" s="149">
        <v>4096.0931570000002</v>
      </c>
      <c r="H19" s="149">
        <v>1771.487271</v>
      </c>
      <c r="I19" s="149">
        <v>5474.3645829999996</v>
      </c>
      <c r="J19" s="149">
        <v>185.00226000000001</v>
      </c>
    </row>
    <row r="20" spans="1:25" s="50" customFormat="1" ht="12.75" customHeight="1" x14ac:dyDescent="0.2">
      <c r="A20" s="252" t="s">
        <v>100</v>
      </c>
      <c r="B20" s="149">
        <v>1079.810342</v>
      </c>
      <c r="C20" s="149">
        <v>1163.422728</v>
      </c>
      <c r="D20" s="149">
        <v>1098.6929929999999</v>
      </c>
      <c r="E20" s="149"/>
      <c r="F20" s="149">
        <v>1347.219345</v>
      </c>
      <c r="G20" s="149">
        <v>3697.421711</v>
      </c>
      <c r="H20" s="149">
        <v>1700.7626769999999</v>
      </c>
      <c r="I20" s="149">
        <v>5027.0423979999996</v>
      </c>
      <c r="J20" s="149">
        <v>160.18276399999999</v>
      </c>
    </row>
    <row r="21" spans="1:25" s="50" customFormat="1" ht="12.75" customHeight="1" x14ac:dyDescent="0.2">
      <c r="A21" s="252" t="s">
        <v>110</v>
      </c>
      <c r="B21" s="149">
        <v>1066.165587</v>
      </c>
      <c r="C21" s="149">
        <v>1195.976478</v>
      </c>
      <c r="D21" s="149">
        <v>1090.0445360000001</v>
      </c>
      <c r="E21" s="149"/>
      <c r="F21" s="149">
        <v>1330.369545</v>
      </c>
      <c r="G21" s="149">
        <v>4590.7773280000001</v>
      </c>
      <c r="H21" s="149">
        <v>1760.368246</v>
      </c>
      <c r="I21" s="149">
        <v>2879.8541660000001</v>
      </c>
      <c r="J21" s="149">
        <v>163.87185500000001</v>
      </c>
    </row>
    <row r="22" spans="1:25" s="50" customFormat="1" ht="12.75" customHeight="1" x14ac:dyDescent="0.2">
      <c r="A22" s="252" t="s">
        <v>101</v>
      </c>
      <c r="B22" s="149">
        <v>1070.5681</v>
      </c>
      <c r="C22" s="149">
        <v>1161.038781</v>
      </c>
      <c r="D22" s="149">
        <v>1085.8220610000001</v>
      </c>
      <c r="E22" s="149"/>
      <c r="F22" s="149">
        <v>1335.9986739999999</v>
      </c>
      <c r="G22" s="149">
        <v>3722.2609000000002</v>
      </c>
      <c r="H22" s="149">
        <v>1656.871259</v>
      </c>
      <c r="I22" s="149">
        <v>6138.3382460000003</v>
      </c>
      <c r="J22" s="149">
        <v>169.75673900000001</v>
      </c>
    </row>
    <row r="23" spans="1:25" s="50" customFormat="1" ht="12.75" customHeight="1" x14ac:dyDescent="0.2">
      <c r="A23" s="252" t="s">
        <v>102</v>
      </c>
      <c r="B23" s="149">
        <v>1031.6436659999999</v>
      </c>
      <c r="C23" s="149">
        <v>988.56731000000002</v>
      </c>
      <c r="D23" s="149">
        <v>1019.866403</v>
      </c>
      <c r="E23" s="149"/>
      <c r="F23" s="149">
        <v>1249.335415</v>
      </c>
      <c r="G23" s="149">
        <v>3603.005013</v>
      </c>
      <c r="H23" s="149">
        <v>1545.5300560000001</v>
      </c>
      <c r="I23" s="149">
        <v>4644.2583549999999</v>
      </c>
      <c r="J23" s="149">
        <v>161.46884900000001</v>
      </c>
    </row>
    <row r="24" spans="1:25" s="50" customFormat="1" ht="12.75" customHeight="1" x14ac:dyDescent="0.2">
      <c r="A24" s="252" t="s">
        <v>103</v>
      </c>
      <c r="B24" s="149">
        <v>1044.1138860000001</v>
      </c>
      <c r="C24" s="149">
        <v>1197.5310199999999</v>
      </c>
      <c r="D24" s="149">
        <v>1073.4429829999999</v>
      </c>
      <c r="E24" s="149"/>
      <c r="F24" s="149">
        <v>1313.4987160000001</v>
      </c>
      <c r="G24" s="149">
        <v>4098.6022130000001</v>
      </c>
      <c r="H24" s="149">
        <v>1662.9877710000001</v>
      </c>
      <c r="I24" s="149">
        <v>4013.5805679999999</v>
      </c>
      <c r="J24" s="149">
        <v>166.338121</v>
      </c>
    </row>
    <row r="25" spans="1:25" s="50" customFormat="1" ht="12.75" customHeight="1" x14ac:dyDescent="0.2">
      <c r="A25" s="252" t="s">
        <v>104</v>
      </c>
      <c r="B25" s="149">
        <v>1026.2247339999999</v>
      </c>
      <c r="C25" s="149">
        <v>1177.969073</v>
      </c>
      <c r="D25" s="149">
        <v>1059.4961510000001</v>
      </c>
      <c r="E25" s="149"/>
      <c r="F25" s="149">
        <v>1299.929468</v>
      </c>
      <c r="G25" s="149">
        <v>4546.5888809999997</v>
      </c>
      <c r="H25" s="149">
        <v>1759.3472159999999</v>
      </c>
      <c r="I25" s="149">
        <v>4809.8652430000002</v>
      </c>
      <c r="J25" s="149">
        <v>159.768821</v>
      </c>
    </row>
    <row r="26" spans="1:25" s="50" customFormat="1" ht="12.75" customHeight="1" x14ac:dyDescent="0.2">
      <c r="A26" s="252" t="s">
        <v>105</v>
      </c>
      <c r="B26" s="149">
        <v>1054.208398</v>
      </c>
      <c r="C26" s="149">
        <v>1160.382333</v>
      </c>
      <c r="D26" s="149">
        <v>1084.105294</v>
      </c>
      <c r="E26" s="149"/>
      <c r="F26" s="149">
        <v>1322.413609</v>
      </c>
      <c r="G26" s="149">
        <v>3911.8134180000002</v>
      </c>
      <c r="H26" s="149">
        <v>1653.5923399999999</v>
      </c>
      <c r="I26" s="149">
        <v>4893.0512520000002</v>
      </c>
      <c r="J26" s="149">
        <v>156.511045</v>
      </c>
    </row>
    <row r="27" spans="1:25" s="50" customFormat="1" ht="12.75" customHeight="1" x14ac:dyDescent="0.2">
      <c r="A27" s="252" t="s">
        <v>111</v>
      </c>
      <c r="B27" s="149">
        <v>1012.291385</v>
      </c>
      <c r="C27" s="149">
        <v>1116.838765</v>
      </c>
      <c r="D27" s="149">
        <v>1039.4865569999999</v>
      </c>
      <c r="E27" s="149"/>
      <c r="F27" s="149">
        <v>1241.6784150000001</v>
      </c>
      <c r="G27" s="149">
        <v>4469.3644949999998</v>
      </c>
      <c r="H27" s="149">
        <v>1728.1157009999999</v>
      </c>
      <c r="I27" s="149">
        <v>5327.8115539999999</v>
      </c>
      <c r="J27" s="149">
        <v>171.49334999999999</v>
      </c>
    </row>
    <row r="28" spans="1:25" s="50" customFormat="1" ht="12.75" customHeight="1" x14ac:dyDescent="0.2">
      <c r="A28" s="252" t="s">
        <v>112</v>
      </c>
      <c r="B28" s="149">
        <v>1011.415778</v>
      </c>
      <c r="C28" s="149">
        <v>1178.473514</v>
      </c>
      <c r="D28" s="149">
        <v>1048.576084</v>
      </c>
      <c r="E28" s="149"/>
      <c r="F28" s="149">
        <v>1275.272442</v>
      </c>
      <c r="G28" s="149">
        <v>3356.5283239999999</v>
      </c>
      <c r="H28" s="149">
        <v>1562.6870080000001</v>
      </c>
      <c r="I28" s="149">
        <v>4156.0235039999998</v>
      </c>
      <c r="J28" s="149">
        <v>168.21914799999999</v>
      </c>
    </row>
    <row r="29" spans="1:25" s="70" customFormat="1" ht="12.75" customHeight="1" x14ac:dyDescent="0.2">
      <c r="A29" s="253" t="s">
        <v>24</v>
      </c>
      <c r="B29" s="149">
        <v>891.70400500000005</v>
      </c>
      <c r="C29" s="149">
        <v>629.38178600000003</v>
      </c>
      <c r="D29" s="149">
        <v>748.10722699999997</v>
      </c>
      <c r="E29" s="149"/>
      <c r="F29" s="149">
        <v>638.65129999999999</v>
      </c>
      <c r="G29" s="149">
        <v>627.55535699999996</v>
      </c>
      <c r="H29" s="149">
        <v>638.23116900000002</v>
      </c>
      <c r="I29" s="149">
        <v>902.93142799999998</v>
      </c>
      <c r="J29" s="149">
        <v>187.24724399999999</v>
      </c>
      <c r="K29" s="50"/>
      <c r="N29" s="50"/>
      <c r="O29" s="50"/>
      <c r="P29" s="50"/>
      <c r="Q29" s="50"/>
      <c r="R29" s="50"/>
      <c r="S29" s="50"/>
      <c r="V29" s="50"/>
      <c r="Y29" s="50"/>
    </row>
    <row r="30" spans="1:25" s="50" customFormat="1" ht="12.75" customHeight="1" x14ac:dyDescent="0.2">
      <c r="A30" s="38" t="s">
        <v>1</v>
      </c>
      <c r="B30" s="146">
        <v>1073.1376352741872</v>
      </c>
      <c r="C30" s="146">
        <v>1232.7520961728026</v>
      </c>
      <c r="D30" s="146">
        <v>1112.0564174950471</v>
      </c>
      <c r="E30" s="146"/>
      <c r="F30" s="146">
        <v>1389.264816772097</v>
      </c>
      <c r="G30" s="146">
        <v>4196.6091113610792</v>
      </c>
      <c r="H30" s="87">
        <v>1748.2340738878547</v>
      </c>
      <c r="I30" s="146">
        <v>4973.1947579999996</v>
      </c>
      <c r="J30" s="146">
        <v>177.25610800000001</v>
      </c>
    </row>
    <row r="31" spans="1:25" ht="12.75" customHeight="1" x14ac:dyDescent="0.2">
      <c r="N31" s="50"/>
      <c r="O31" s="50"/>
      <c r="P31" s="50"/>
      <c r="Q31" s="50"/>
      <c r="R31" s="50"/>
      <c r="S31" s="50"/>
      <c r="T31" s="50"/>
      <c r="U31" s="50"/>
      <c r="V31" s="50"/>
      <c r="W31" s="50"/>
      <c r="X31" s="50"/>
      <c r="Y31" s="50"/>
    </row>
    <row r="32" spans="1:25" ht="12.75" customHeight="1" x14ac:dyDescent="0.2">
      <c r="F32" s="254"/>
      <c r="G32" s="254"/>
      <c r="H32" s="254"/>
    </row>
    <row r="34" spans="2:20" customFormat="1" ht="12.75" customHeight="1" x14ac:dyDescent="0.2">
      <c r="B34" s="97"/>
      <c r="C34" s="97"/>
      <c r="D34" s="97"/>
      <c r="E34" s="97"/>
      <c r="F34" s="97"/>
      <c r="G34" s="97"/>
      <c r="H34" s="97"/>
      <c r="I34" s="97"/>
      <c r="J34" s="97"/>
      <c r="N34" s="97"/>
      <c r="O34" s="97"/>
      <c r="P34" s="97"/>
      <c r="Q34" s="97"/>
      <c r="R34" s="97"/>
      <c r="S34" s="97"/>
      <c r="T34" s="97"/>
    </row>
    <row r="35" spans="2:20" customFormat="1" ht="12.75" customHeight="1" x14ac:dyDescent="0.2">
      <c r="D35" s="221"/>
    </row>
    <row r="36" spans="2:20" customFormat="1" ht="12.75" customHeight="1" x14ac:dyDescent="0.2"/>
    <row r="37" spans="2:20" customFormat="1" ht="12.75" customHeight="1" x14ac:dyDescent="0.2"/>
    <row r="38" spans="2:20" customFormat="1" ht="12.75" customHeight="1" x14ac:dyDescent="0.2"/>
    <row r="39" spans="2:20" customFormat="1" ht="12.75" customHeight="1" x14ac:dyDescent="0.2"/>
    <row r="40" spans="2:20" customFormat="1" ht="12.75" customHeight="1" x14ac:dyDescent="0.2"/>
    <row r="41" spans="2:20" customFormat="1" ht="12.75" customHeight="1" x14ac:dyDescent="0.2"/>
    <row r="42" spans="2:20" customFormat="1" ht="12.75" customHeight="1" x14ac:dyDescent="0.2"/>
    <row r="43" spans="2:20" customFormat="1" ht="12.75" customHeight="1" x14ac:dyDescent="0.2"/>
    <row r="44" spans="2:20" customFormat="1" ht="12.75" customHeight="1" x14ac:dyDescent="0.2"/>
    <row r="45" spans="2:20" customFormat="1" ht="12.75" customHeight="1" x14ac:dyDescent="0.2"/>
    <row r="46" spans="2:20" customFormat="1" ht="12.75" customHeight="1" x14ac:dyDescent="0.2"/>
    <row r="47" spans="2:20" customFormat="1" ht="12.75" customHeight="1" x14ac:dyDescent="0.2"/>
    <row r="48" spans="2:20" customFormat="1" ht="12.75" customHeight="1" x14ac:dyDescent="0.2"/>
    <row r="49" spans="1:11" customFormat="1" ht="12.75" customHeight="1" x14ac:dyDescent="0.2"/>
    <row r="50" spans="1:11" customFormat="1" ht="12.75" customHeight="1" x14ac:dyDescent="0.2"/>
    <row r="51" spans="1:11" customFormat="1" ht="12.75" customHeight="1" x14ac:dyDescent="0.2"/>
    <row r="52" spans="1:11" customFormat="1" ht="12.75" customHeight="1" x14ac:dyDescent="0.2"/>
    <row r="53" spans="1:11" customFormat="1" ht="12.75" customHeight="1" x14ac:dyDescent="0.2"/>
    <row r="54" spans="1:11" customFormat="1" ht="12.75" customHeight="1" x14ac:dyDescent="0.2"/>
    <row r="55" spans="1:11" customFormat="1" ht="12.75" customHeight="1" x14ac:dyDescent="0.2"/>
    <row r="56" spans="1:11" customFormat="1" ht="12.75" customHeight="1" x14ac:dyDescent="0.2"/>
    <row r="57" spans="1:11" customFormat="1" ht="12.75" customHeight="1" x14ac:dyDescent="0.2"/>
    <row r="58" spans="1:11" customFormat="1" ht="12.75" customHeight="1" x14ac:dyDescent="0.2"/>
    <row r="59" spans="1:11" customFormat="1" ht="12.75" customHeight="1" x14ac:dyDescent="0.2"/>
    <row r="60" spans="1:11" customFormat="1" ht="12.75" customHeight="1" x14ac:dyDescent="0.2"/>
    <row r="61" spans="1:11" ht="12.75" customHeight="1" x14ac:dyDescent="0.2">
      <c r="A61"/>
      <c r="B61"/>
      <c r="C61"/>
      <c r="D61"/>
      <c r="E61"/>
      <c r="F61"/>
      <c r="G61"/>
      <c r="H61"/>
      <c r="I61"/>
      <c r="J61"/>
      <c r="K61"/>
    </row>
  </sheetData>
  <mergeCells count="2">
    <mergeCell ref="F6:H6"/>
    <mergeCell ref="B6:D6"/>
  </mergeCells>
  <phoneticPr fontId="4"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legacyDrawing r:id="rId3"/>
  <oleObjects>
    <mc:AlternateContent xmlns:mc="http://schemas.openxmlformats.org/markup-compatibility/2006">
      <mc:Choice Requires="x14">
        <oleObject progId="Paint.Picture" shapeId="43009" r:id="rId4">
          <objectPr defaultSize="0" autoLine="0" autoPict="0" r:id="rId5">
            <anchor moveWithCells="1">
              <from>
                <xdr:col>0</xdr:col>
                <xdr:colOff>47625</xdr:colOff>
                <xdr:row>31</xdr:row>
                <xdr:rowOff>47625</xdr:rowOff>
              </from>
              <to>
                <xdr:col>1</xdr:col>
                <xdr:colOff>9525</xdr:colOff>
                <xdr:row>32</xdr:row>
                <xdr:rowOff>123825</xdr:rowOff>
              </to>
            </anchor>
          </objectPr>
        </oleObject>
      </mc:Choice>
      <mc:Fallback>
        <oleObject progId="Paint.Picture" shapeId="43009" r:id="rId4"/>
      </mc:Fallback>
    </mc:AlternateContent>
    <mc:AlternateContent xmlns:mc="http://schemas.openxmlformats.org/markup-compatibility/2006">
      <mc:Choice Requires="x14">
        <oleObject progId="Paint.Picture" shapeId="43010" r:id="rId6">
          <objectPr defaultSize="0" autoLine="0" autoPict="0" r:id="rId5">
            <anchor moveWithCells="1">
              <from>
                <xdr:col>0</xdr:col>
                <xdr:colOff>47625</xdr:colOff>
                <xdr:row>31</xdr:row>
                <xdr:rowOff>47625</xdr:rowOff>
              </from>
              <to>
                <xdr:col>1</xdr:col>
                <xdr:colOff>9525</xdr:colOff>
                <xdr:row>32</xdr:row>
                <xdr:rowOff>123825</xdr:rowOff>
              </to>
            </anchor>
          </objectPr>
        </oleObject>
      </mc:Choice>
      <mc:Fallback>
        <oleObject progId="Paint.Picture" shapeId="43010"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B2:C38"/>
  <sheetViews>
    <sheetView showGridLines="0" workbookViewId="0">
      <selection activeCell="P22" sqref="P22"/>
    </sheetView>
  </sheetViews>
  <sheetFormatPr defaultColWidth="9.140625" defaultRowHeight="12.75" x14ac:dyDescent="0.2"/>
  <cols>
    <col min="1" max="1" width="4.7109375" style="3" customWidth="1"/>
    <col min="2" max="2" width="11.42578125" style="3" customWidth="1"/>
    <col min="3" max="3" width="9.140625" style="36"/>
    <col min="4" max="16384" width="9.140625" style="3"/>
  </cols>
  <sheetData>
    <row r="2" spans="2:3" x14ac:dyDescent="0.2">
      <c r="B2" s="4" t="s">
        <v>141</v>
      </c>
    </row>
    <row r="3" spans="2:3" x14ac:dyDescent="0.2">
      <c r="B3" s="48"/>
    </row>
    <row r="4" spans="2:3" x14ac:dyDescent="0.2">
      <c r="B4" s="48"/>
    </row>
    <row r="5" spans="2:3" x14ac:dyDescent="0.2">
      <c r="B5" s="4" t="s">
        <v>89</v>
      </c>
    </row>
    <row r="6" spans="2:3" x14ac:dyDescent="0.2">
      <c r="B6" s="3" t="s">
        <v>156</v>
      </c>
      <c r="C6" s="133" t="s">
        <v>245</v>
      </c>
    </row>
    <row r="7" spans="2:3" x14ac:dyDescent="0.2">
      <c r="B7" s="3" t="s">
        <v>157</v>
      </c>
      <c r="C7" s="133" t="s">
        <v>298</v>
      </c>
    </row>
    <row r="8" spans="2:3" x14ac:dyDescent="0.2">
      <c r="B8" s="3" t="s">
        <v>158</v>
      </c>
      <c r="C8" s="133" t="s">
        <v>299</v>
      </c>
    </row>
    <row r="9" spans="2:3" x14ac:dyDescent="0.2">
      <c r="B9" s="3" t="s">
        <v>159</v>
      </c>
      <c r="C9" s="133" t="s">
        <v>300</v>
      </c>
    </row>
    <row r="10" spans="2:3" x14ac:dyDescent="0.2">
      <c r="B10" s="3" t="s">
        <v>160</v>
      </c>
      <c r="C10" s="133" t="s">
        <v>301</v>
      </c>
    </row>
    <row r="11" spans="2:3" x14ac:dyDescent="0.2">
      <c r="C11" s="160"/>
    </row>
    <row r="12" spans="2:3" x14ac:dyDescent="0.2">
      <c r="C12" s="160"/>
    </row>
    <row r="13" spans="2:3" x14ac:dyDescent="0.2">
      <c r="B13" s="4" t="s">
        <v>138</v>
      </c>
    </row>
    <row r="14" spans="2:3" x14ac:dyDescent="0.2">
      <c r="B14" s="3" t="s">
        <v>148</v>
      </c>
      <c r="C14" s="133" t="s">
        <v>247</v>
      </c>
    </row>
    <row r="15" spans="2:3" x14ac:dyDescent="0.2">
      <c r="B15" s="3" t="s">
        <v>149</v>
      </c>
      <c r="C15" s="133" t="s">
        <v>248</v>
      </c>
    </row>
    <row r="16" spans="2:3" x14ac:dyDescent="0.2">
      <c r="B16" s="3" t="s">
        <v>161</v>
      </c>
      <c r="C16" s="133" t="s">
        <v>302</v>
      </c>
    </row>
    <row r="17" spans="2:3" x14ac:dyDescent="0.2">
      <c r="B17" s="3" t="s">
        <v>162</v>
      </c>
      <c r="C17" s="133" t="s">
        <v>303</v>
      </c>
    </row>
    <row r="18" spans="2:3" x14ac:dyDescent="0.2">
      <c r="B18" s="3" t="s">
        <v>152</v>
      </c>
      <c r="C18" s="133" t="s">
        <v>304</v>
      </c>
    </row>
    <row r="19" spans="2:3" x14ac:dyDescent="0.2">
      <c r="B19" s="3" t="s">
        <v>241</v>
      </c>
      <c r="C19" s="133" t="s">
        <v>305</v>
      </c>
    </row>
    <row r="20" spans="2:3" x14ac:dyDescent="0.2">
      <c r="B20" s="3" t="s">
        <v>246</v>
      </c>
      <c r="C20" s="133" t="s">
        <v>306</v>
      </c>
    </row>
    <row r="21" spans="2:3" x14ac:dyDescent="0.2">
      <c r="C21" s="160"/>
    </row>
    <row r="22" spans="2:3" x14ac:dyDescent="0.2">
      <c r="C22" s="160"/>
    </row>
    <row r="23" spans="2:3" x14ac:dyDescent="0.2">
      <c r="B23" s="4" t="s">
        <v>90</v>
      </c>
    </row>
    <row r="24" spans="2:3" x14ac:dyDescent="0.2">
      <c r="B24" s="3" t="s">
        <v>153</v>
      </c>
      <c r="C24" s="133" t="s">
        <v>249</v>
      </c>
    </row>
    <row r="25" spans="2:3" x14ac:dyDescent="0.2">
      <c r="B25" s="3" t="s">
        <v>154</v>
      </c>
      <c r="C25" s="133" t="s">
        <v>307</v>
      </c>
    </row>
    <row r="26" spans="2:3" x14ac:dyDescent="0.2">
      <c r="B26" s="3" t="s">
        <v>155</v>
      </c>
      <c r="C26" s="133" t="s">
        <v>308</v>
      </c>
    </row>
    <row r="27" spans="2:3" x14ac:dyDescent="0.2">
      <c r="B27" s="3" t="s">
        <v>163</v>
      </c>
      <c r="C27" s="133" t="s">
        <v>309</v>
      </c>
    </row>
    <row r="30" spans="2:3" x14ac:dyDescent="0.2">
      <c r="B30" s="4" t="s">
        <v>91</v>
      </c>
    </row>
    <row r="31" spans="2:3" x14ac:dyDescent="0.2">
      <c r="B31" s="3" t="s">
        <v>79</v>
      </c>
      <c r="C31" s="133" t="s">
        <v>250</v>
      </c>
    </row>
    <row r="32" spans="2:3" x14ac:dyDescent="0.2">
      <c r="B32" s="3" t="s">
        <v>80</v>
      </c>
      <c r="C32" s="133" t="s">
        <v>311</v>
      </c>
    </row>
    <row r="33" spans="2:3" x14ac:dyDescent="0.2">
      <c r="B33" s="3" t="s">
        <v>82</v>
      </c>
      <c r="C33" s="133" t="s">
        <v>312</v>
      </c>
    </row>
    <row r="34" spans="2:3" x14ac:dyDescent="0.2">
      <c r="B34" s="3" t="s">
        <v>164</v>
      </c>
      <c r="C34" s="133" t="s">
        <v>313</v>
      </c>
    </row>
    <row r="35" spans="2:3" x14ac:dyDescent="0.2">
      <c r="C35" s="160"/>
    </row>
    <row r="36" spans="2:3" x14ac:dyDescent="0.2">
      <c r="B36" s="4" t="s">
        <v>139</v>
      </c>
    </row>
    <row r="37" spans="2:3" x14ac:dyDescent="0.2">
      <c r="B37" s="3" t="s">
        <v>87</v>
      </c>
      <c r="C37" s="133" t="s">
        <v>310</v>
      </c>
    </row>
    <row r="38" spans="2:3" x14ac:dyDescent="0.2">
      <c r="C38" s="160"/>
    </row>
  </sheetData>
  <phoneticPr fontId="46" type="noConversion"/>
  <hyperlinks>
    <hyperlink ref="C6" location="'PB Tab 1'!A1" display="Total körsträcka, antal personbilar och genomsnittlig körsträcka" xr:uid="{00000000-0004-0000-0100-000000000000}"/>
    <hyperlink ref="C9" location="'PB Tab 4-5'!A1" display="Körsträckor och antal personbilar efter årsmodell/tillverkningsår och ägare år 2020" xr:uid="{00000000-0004-0000-0100-000001000000}"/>
    <hyperlink ref="C10" location="'PB Tab 4-5'!A1" display="Körsträckor och antal personbilar efter drivmedel och ägare år 2020" xr:uid="{00000000-0004-0000-0100-000002000000}"/>
    <hyperlink ref="C15" location="'LB Tab 1-2'!A1" display="Total körsträcka, antal tunga lastbilar och genomsnittlig körsträcka" xr:uid="{00000000-0004-0000-0100-000003000000}"/>
    <hyperlink ref="C16" location="'LB Tab 3-5'!A1" display="Körsträckor och antal lastbilar efter årsmodell/tillverkningsår och totalvikt år 2020" xr:uid="{00000000-0004-0000-0100-000004000000}"/>
    <hyperlink ref="C17" location="'LB Tab 3-5'!A1" display="Körsträckor och antal lastbilar efter ägare, yrkesmässig trafik, firmabilstrafik och totalvikt år 2020" xr:uid="{00000000-0004-0000-0100-000005000000}"/>
    <hyperlink ref="C18" location="'LB Tab 3-5'!A1" display="Körsträckor och antal lastbilar efter karosseri år 2020" xr:uid="{00000000-0004-0000-0100-000006000000}"/>
    <hyperlink ref="C24" location="'BU Tab 1'!A1" display="Total körsträcka, antal bussar och genomsnittlig körsträcka" xr:uid="{00000000-0004-0000-0100-000007000000}"/>
    <hyperlink ref="C25" location="'BU Tab 2-4'!A1" display="Körsträckor och antal bussar efter årsmodell/tillverkningsår år 2020" xr:uid="{00000000-0004-0000-0100-000008000000}"/>
    <hyperlink ref="C27" location="'BU Tab 2-4'!A1" display="Körsträckor och antal bussar efter drivmedel  år 2020" xr:uid="{00000000-0004-0000-0100-000009000000}"/>
    <hyperlink ref="C31" location="'MC Tab 1'!A1" display="Total körsträcka, antal fordon och genomsnittlig körsträcka" xr:uid="{00000000-0004-0000-0100-00000A000000}"/>
    <hyperlink ref="C32" location="'MC Tab 2-4'!A1" display="Körsträckor och antal motorcyklar efter årsmodell/tillverkningsår och ägare år 2019" xr:uid="{00000000-0004-0000-0100-00000B000000}"/>
    <hyperlink ref="C33" location="'MC Tab 2-4'!A1" display="Körsträckor och antal motorcyklar efter cylindervolym och ägare år 2019" xr:uid="{00000000-0004-0000-0100-00000C000000}"/>
    <hyperlink ref="C37" location="'RS Tab 1'!A1" display="Genomsnittlig körsträcka i mil efter län och fordonsslag år 2020" xr:uid="{00000000-0004-0000-0100-00000D000000}"/>
    <hyperlink ref="C26" location="'BU Tab 2-4'!A1" display="Körsträckor och antal bussar efter bussklass år 2020" xr:uid="{00000000-0004-0000-0100-00000E000000}"/>
    <hyperlink ref="C34" location="'MC Tab 2-4'!A1" display="Körsträckor och antal motorcyklar efter ägare år 2019" xr:uid="{00000000-0004-0000-0100-00000F000000}"/>
    <hyperlink ref="C8" location="'PB Tab 2-3'!A1" display="Körsträckor och antal personbilar efter ägare år 2020" xr:uid="{00000000-0004-0000-0100-000010000000}"/>
    <hyperlink ref="C14" location="'LB Tab 1-2'!A1" display="Total körsträcka, antal lätta lastbilar och genomsnittlig körsträcka" xr:uid="{00000000-0004-0000-0100-000011000000}"/>
    <hyperlink ref="C7" location="'PB Tab 2-3'!A1" display="Körsträckor och antal personbilar efter tjänstevikt och ägare år 2020" xr:uid="{00000000-0004-0000-0100-000012000000}"/>
    <hyperlink ref="C19" location="'LB Tab 6-7'!A1" display="Körsträckor och antal lastbilar efter totalvikt år 2020" xr:uid="{00000000-0004-0000-0100-000013000000}"/>
    <hyperlink ref="C20" location="'LB Tab 6-7'!A1" display="Körsträckor och antal lastbilar efter maximilastvikt år 2020" xr:uid="{00000000-0004-0000-0100-000014000000}"/>
  </hyperlinks>
  <pageMargins left="0.70866141732283472" right="0.70866141732283472" top="0.74803149606299213" bottom="0.74803149606299213" header="0.31496062992125984" footer="0.31496062992125984"/>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2"/>
  <sheetViews>
    <sheetView showGridLines="0" topLeftCell="A19" workbookViewId="0">
      <selection activeCell="E42" sqref="E42"/>
    </sheetView>
  </sheetViews>
  <sheetFormatPr defaultRowHeight="12.75" x14ac:dyDescent="0.2"/>
  <cols>
    <col min="1" max="1" width="140.7109375" customWidth="1"/>
  </cols>
  <sheetData>
    <row r="1" spans="1:1" ht="15" x14ac:dyDescent="0.25">
      <c r="A1" s="172" t="s">
        <v>215</v>
      </c>
    </row>
    <row r="2" spans="1:1" ht="15" x14ac:dyDescent="0.25">
      <c r="A2" s="173"/>
    </row>
    <row r="3" spans="1:1" ht="15" x14ac:dyDescent="0.25">
      <c r="A3" s="173" t="s">
        <v>216</v>
      </c>
    </row>
    <row r="4" spans="1:1" ht="30" x14ac:dyDescent="0.25">
      <c r="A4" s="150" t="s">
        <v>253</v>
      </c>
    </row>
    <row r="5" spans="1:1" ht="15" x14ac:dyDescent="0.25">
      <c r="A5" s="173"/>
    </row>
    <row r="6" spans="1:1" ht="15" x14ac:dyDescent="0.25">
      <c r="A6" s="173" t="s">
        <v>208</v>
      </c>
    </row>
    <row r="7" spans="1:1" ht="30" customHeight="1" x14ac:dyDescent="0.25">
      <c r="A7" s="171" t="s">
        <v>209</v>
      </c>
    </row>
    <row r="8" spans="1:1" ht="15" x14ac:dyDescent="0.25">
      <c r="A8" s="172"/>
    </row>
    <row r="9" spans="1:1" ht="15" x14ac:dyDescent="0.25">
      <c r="A9" s="141" t="s">
        <v>173</v>
      </c>
    </row>
    <row r="10" spans="1:1" ht="15" x14ac:dyDescent="0.25">
      <c r="A10" s="142" t="s">
        <v>188</v>
      </c>
    </row>
    <row r="11" spans="1:1" ht="15" x14ac:dyDescent="0.25">
      <c r="A11" s="142" t="s">
        <v>189</v>
      </c>
    </row>
    <row r="12" spans="1:1" ht="15" x14ac:dyDescent="0.25">
      <c r="A12" s="142"/>
    </row>
    <row r="13" spans="1:1" ht="15" x14ac:dyDescent="0.25">
      <c r="A13" s="141" t="s">
        <v>174</v>
      </c>
    </row>
    <row r="14" spans="1:1" ht="45" x14ac:dyDescent="0.25">
      <c r="A14" s="142" t="s">
        <v>190</v>
      </c>
    </row>
    <row r="15" spans="1:1" ht="60" x14ac:dyDescent="0.25">
      <c r="A15" s="142" t="s">
        <v>191</v>
      </c>
    </row>
    <row r="16" spans="1:1" ht="45" customHeight="1" x14ac:dyDescent="0.25">
      <c r="A16" s="142" t="s">
        <v>192</v>
      </c>
    </row>
    <row r="17" spans="1:1" ht="15" x14ac:dyDescent="0.25">
      <c r="A17" s="142"/>
    </row>
    <row r="18" spans="1:1" ht="15" x14ac:dyDescent="0.25">
      <c r="A18" s="141" t="s">
        <v>175</v>
      </c>
    </row>
    <row r="19" spans="1:1" ht="15" customHeight="1" x14ac:dyDescent="0.25">
      <c r="A19" s="142" t="s">
        <v>176</v>
      </c>
    </row>
    <row r="20" spans="1:1" ht="15" x14ac:dyDescent="0.25">
      <c r="A20" s="142" t="s">
        <v>177</v>
      </c>
    </row>
    <row r="21" spans="1:1" ht="30" customHeight="1" x14ac:dyDescent="0.25">
      <c r="A21" s="142" t="s">
        <v>178</v>
      </c>
    </row>
    <row r="22" spans="1:1" ht="15" x14ac:dyDescent="0.25">
      <c r="A22" s="143" t="s">
        <v>179</v>
      </c>
    </row>
    <row r="23" spans="1:1" ht="15" x14ac:dyDescent="0.25">
      <c r="A23" s="143"/>
    </row>
    <row r="24" spans="1:1" ht="15" customHeight="1" x14ac:dyDescent="0.25">
      <c r="A24" s="143" t="s">
        <v>180</v>
      </c>
    </row>
    <row r="25" spans="1:1" ht="15" x14ac:dyDescent="0.25">
      <c r="A25" s="143" t="s">
        <v>181</v>
      </c>
    </row>
    <row r="26" spans="1:1" ht="15" x14ac:dyDescent="0.25">
      <c r="A26" s="143" t="s">
        <v>182</v>
      </c>
    </row>
    <row r="27" spans="1:1" ht="15" x14ac:dyDescent="0.25">
      <c r="A27" s="150"/>
    </row>
    <row r="28" spans="1:1" ht="15" x14ac:dyDescent="0.25">
      <c r="A28" s="141" t="s">
        <v>22</v>
      </c>
    </row>
    <row r="29" spans="1:1" ht="30" x14ac:dyDescent="0.25">
      <c r="A29" s="142" t="s">
        <v>213</v>
      </c>
    </row>
    <row r="30" spans="1:1" ht="15" x14ac:dyDescent="0.25">
      <c r="A30" s="142" t="s">
        <v>197</v>
      </c>
    </row>
    <row r="31" spans="1:1" ht="15" x14ac:dyDescent="0.25">
      <c r="A31" s="151" t="s">
        <v>198</v>
      </c>
    </row>
    <row r="32" spans="1:1" ht="15" x14ac:dyDescent="0.25">
      <c r="A32" s="151" t="s">
        <v>199</v>
      </c>
    </row>
    <row r="33" spans="1:1" ht="15" x14ac:dyDescent="0.25">
      <c r="A33" s="151" t="s">
        <v>200</v>
      </c>
    </row>
    <row r="34" spans="1:1" ht="30" x14ac:dyDescent="0.25">
      <c r="A34" s="151" t="s">
        <v>201</v>
      </c>
    </row>
    <row r="35" spans="1:1" ht="30" x14ac:dyDescent="0.25">
      <c r="A35" s="151" t="s">
        <v>202</v>
      </c>
    </row>
    <row r="36" spans="1:1" ht="15" x14ac:dyDescent="0.25">
      <c r="A36" s="151" t="s">
        <v>203</v>
      </c>
    </row>
    <row r="37" spans="1:1" ht="15" x14ac:dyDescent="0.25">
      <c r="A37" s="151" t="s">
        <v>204</v>
      </c>
    </row>
    <row r="38" spans="1:1" ht="15" x14ac:dyDescent="0.25">
      <c r="A38" s="151"/>
    </row>
    <row r="39" spans="1:1" ht="15" x14ac:dyDescent="0.25">
      <c r="A39" s="141" t="s">
        <v>205</v>
      </c>
    </row>
    <row r="40" spans="1:1" ht="30" x14ac:dyDescent="0.25">
      <c r="A40" s="142" t="s">
        <v>206</v>
      </c>
    </row>
    <row r="41" spans="1:1" ht="15" x14ac:dyDescent="0.25">
      <c r="A41" s="152" t="s">
        <v>207</v>
      </c>
    </row>
    <row r="42" spans="1:1" ht="30" x14ac:dyDescent="0.25">
      <c r="A42" s="165" t="s">
        <v>210</v>
      </c>
    </row>
    <row r="43" spans="1:1" ht="15" x14ac:dyDescent="0.25">
      <c r="A43" s="165"/>
    </row>
    <row r="44" spans="1:1" ht="15" x14ac:dyDescent="0.25">
      <c r="A44" s="172" t="s">
        <v>214</v>
      </c>
    </row>
    <row r="45" spans="1:1" x14ac:dyDescent="0.2">
      <c r="A45" s="153"/>
    </row>
    <row r="48" spans="1:1" x14ac:dyDescent="0.2">
      <c r="A48" s="222"/>
    </row>
    <row r="49" spans="1:1" x14ac:dyDescent="0.2">
      <c r="A49" s="226"/>
    </row>
    <row r="50" spans="1:1" ht="15" x14ac:dyDescent="0.2">
      <c r="A50" s="227"/>
    </row>
    <row r="51" spans="1:1" ht="15" x14ac:dyDescent="0.2">
      <c r="A51" s="228"/>
    </row>
    <row r="52" spans="1:1" ht="15" x14ac:dyDescent="0.2">
      <c r="A52" s="228"/>
    </row>
    <row r="53" spans="1:1" ht="15" x14ac:dyDescent="0.2">
      <c r="A53" s="229"/>
    </row>
    <row r="54" spans="1:1" ht="15" x14ac:dyDescent="0.2">
      <c r="A54" s="229"/>
    </row>
    <row r="55" spans="1:1" ht="15" x14ac:dyDescent="0.2">
      <c r="A55" s="229"/>
    </row>
    <row r="56" spans="1:1" ht="15" x14ac:dyDescent="0.2">
      <c r="A56" s="229"/>
    </row>
    <row r="57" spans="1:1" ht="15" x14ac:dyDescent="0.2">
      <c r="A57" s="229"/>
    </row>
    <row r="58" spans="1:1" ht="15" x14ac:dyDescent="0.2">
      <c r="A58" s="229"/>
    </row>
    <row r="59" spans="1:1" ht="15" x14ac:dyDescent="0.2">
      <c r="A59" s="229"/>
    </row>
    <row r="60" spans="1:1" ht="15" x14ac:dyDescent="0.2">
      <c r="A60" s="227"/>
    </row>
    <row r="61" spans="1:1" ht="15" x14ac:dyDescent="0.2">
      <c r="A61" s="228"/>
    </row>
    <row r="62" spans="1:1" ht="15" x14ac:dyDescent="0.2">
      <c r="A62" s="230"/>
    </row>
    <row r="63" spans="1:1" ht="15" x14ac:dyDescent="0.2">
      <c r="A63" s="231"/>
    </row>
    <row r="64" spans="1:1" x14ac:dyDescent="0.2">
      <c r="A64" s="224"/>
    </row>
    <row r="65" spans="1:8" x14ac:dyDescent="0.2">
      <c r="A65" s="225"/>
    </row>
    <row r="72" spans="1:8" x14ac:dyDescent="0.2">
      <c r="H72" s="133"/>
    </row>
  </sheetData>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31"/>
  <sheetViews>
    <sheetView showGridLines="0" workbookViewId="0"/>
  </sheetViews>
  <sheetFormatPr defaultRowHeight="12.75" x14ac:dyDescent="0.2"/>
  <cols>
    <col min="2" max="2" width="15.42578125" bestFit="1" customWidth="1"/>
    <col min="3" max="3" width="16.42578125" bestFit="1" customWidth="1"/>
    <col min="4" max="4" width="23.5703125" bestFit="1" customWidth="1"/>
  </cols>
  <sheetData>
    <row r="2" spans="1:18" s="35" customFormat="1" ht="12.75" customHeight="1" x14ac:dyDescent="0.2">
      <c r="A2" s="65" t="s">
        <v>156</v>
      </c>
      <c r="B2" s="16"/>
      <c r="C2" s="16"/>
      <c r="D2" s="16"/>
      <c r="O2" s="29"/>
      <c r="P2" s="29"/>
      <c r="Q2" s="29"/>
      <c r="R2" s="29"/>
    </row>
    <row r="3" spans="1:18" s="35" customFormat="1" ht="12.75" customHeight="1" x14ac:dyDescent="0.2">
      <c r="A3" s="199" t="s">
        <v>232</v>
      </c>
      <c r="B3" s="200"/>
      <c r="C3" s="200"/>
      <c r="D3" s="200"/>
      <c r="O3" s="29"/>
      <c r="P3" s="29"/>
      <c r="Q3" s="29"/>
      <c r="R3" s="29"/>
    </row>
    <row r="4" spans="1:18" s="35" customFormat="1" ht="12.75" customHeight="1" x14ac:dyDescent="0.2">
      <c r="A4" s="122" t="s">
        <v>230</v>
      </c>
      <c r="B4" s="16"/>
      <c r="C4" s="16"/>
      <c r="D4" s="16"/>
      <c r="O4" s="29"/>
      <c r="P4" s="29"/>
      <c r="Q4" s="29"/>
      <c r="R4" s="29"/>
    </row>
    <row r="5" spans="1:18" s="35" customFormat="1" ht="12.75" customHeight="1" x14ac:dyDescent="0.2">
      <c r="A5" s="122" t="s">
        <v>231</v>
      </c>
      <c r="B5" s="16"/>
      <c r="C5" s="16"/>
      <c r="D5" s="16"/>
      <c r="O5" s="29"/>
      <c r="P5" s="29"/>
      <c r="Q5" s="29"/>
      <c r="R5" s="29"/>
    </row>
    <row r="6" spans="1:18" x14ac:dyDescent="0.2">
      <c r="A6" s="174"/>
      <c r="B6" s="174"/>
      <c r="C6" s="174"/>
      <c r="D6" s="174"/>
    </row>
    <row r="7" spans="1:18" x14ac:dyDescent="0.2">
      <c r="A7" s="90" t="s">
        <v>0</v>
      </c>
      <c r="B7" s="175" t="s">
        <v>229</v>
      </c>
      <c r="C7" s="175" t="s">
        <v>13</v>
      </c>
      <c r="D7" s="175" t="s">
        <v>228</v>
      </c>
    </row>
    <row r="8" spans="1:18" x14ac:dyDescent="0.2">
      <c r="A8" s="176">
        <v>1999</v>
      </c>
      <c r="B8" s="72">
        <v>5670643852.1000004</v>
      </c>
      <c r="C8" s="72">
        <v>4370924</v>
      </c>
      <c r="D8" s="72">
        <f t="shared" ref="D8:D30" si="0">B8/C8</f>
        <v>1297.3558570453297</v>
      </c>
    </row>
    <row r="9" spans="1:18" x14ac:dyDescent="0.2">
      <c r="A9" s="61">
        <v>2000</v>
      </c>
      <c r="B9" s="24">
        <v>5855474348.1999998</v>
      </c>
      <c r="C9" s="24">
        <v>4496868</v>
      </c>
      <c r="D9" s="24">
        <f t="shared" si="0"/>
        <v>1302.1227992905283</v>
      </c>
    </row>
    <row r="10" spans="1:18" x14ac:dyDescent="0.2">
      <c r="A10" s="61">
        <v>2001</v>
      </c>
      <c r="B10" s="24">
        <v>5921506460</v>
      </c>
      <c r="C10" s="24">
        <v>4616118</v>
      </c>
      <c r="D10" s="24">
        <f t="shared" si="0"/>
        <v>1282.7892311245078</v>
      </c>
    </row>
    <row r="11" spans="1:18" x14ac:dyDescent="0.2">
      <c r="A11" s="61">
        <v>2002</v>
      </c>
      <c r="B11" s="24">
        <v>5943992726</v>
      </c>
      <c r="C11" s="24">
        <v>4628334</v>
      </c>
      <c r="D11" s="24">
        <f t="shared" si="0"/>
        <v>1284.2618371967105</v>
      </c>
    </row>
    <row r="12" spans="1:18" x14ac:dyDescent="0.2">
      <c r="A12" s="61">
        <v>2003</v>
      </c>
      <c r="B12" s="24">
        <v>6037040610</v>
      </c>
      <c r="C12" s="24">
        <v>4643535</v>
      </c>
      <c r="D12" s="24">
        <f t="shared" si="0"/>
        <v>1300.0958558511995</v>
      </c>
    </row>
    <row r="13" spans="1:18" x14ac:dyDescent="0.2">
      <c r="A13" s="61">
        <v>2004</v>
      </c>
      <c r="B13" s="24">
        <v>6125068678</v>
      </c>
      <c r="C13" s="24">
        <v>4689599</v>
      </c>
      <c r="D13" s="24">
        <f t="shared" si="0"/>
        <v>1306.0964653907508</v>
      </c>
    </row>
    <row r="14" spans="1:18" x14ac:dyDescent="0.2">
      <c r="A14" s="61">
        <v>2005</v>
      </c>
      <c r="B14" s="24">
        <v>6158036407</v>
      </c>
      <c r="C14" s="24">
        <v>4744718</v>
      </c>
      <c r="D14" s="24">
        <f t="shared" si="0"/>
        <v>1297.8719508725283</v>
      </c>
    </row>
    <row r="15" spans="1:18" x14ac:dyDescent="0.2">
      <c r="A15" s="61">
        <v>2006</v>
      </c>
      <c r="B15" s="24">
        <v>6207406936</v>
      </c>
      <c r="C15" s="24">
        <v>4813525</v>
      </c>
      <c r="D15" s="24">
        <f t="shared" si="0"/>
        <v>1289.5761289283842</v>
      </c>
    </row>
    <row r="16" spans="1:18" x14ac:dyDescent="0.2">
      <c r="A16" s="61">
        <v>2007</v>
      </c>
      <c r="B16" s="24">
        <v>6319684828</v>
      </c>
      <c r="C16" s="24">
        <v>4867107</v>
      </c>
      <c r="D16" s="24">
        <f t="shared" si="0"/>
        <v>1298.4478927625794</v>
      </c>
    </row>
    <row r="17" spans="1:4" x14ac:dyDescent="0.2">
      <c r="A17" s="61">
        <v>2008</v>
      </c>
      <c r="B17" s="24">
        <v>6367674932</v>
      </c>
      <c r="C17" s="24">
        <v>4833533</v>
      </c>
      <c r="D17" s="24">
        <f t="shared" si="0"/>
        <v>1317.3955638660168</v>
      </c>
    </row>
    <row r="18" spans="1:4" x14ac:dyDescent="0.2">
      <c r="A18" s="61">
        <v>2009</v>
      </c>
      <c r="B18" s="24">
        <v>6272007118</v>
      </c>
      <c r="C18" s="24">
        <v>4827462</v>
      </c>
      <c r="D18" s="24">
        <f t="shared" si="0"/>
        <v>1299.2349019008332</v>
      </c>
    </row>
    <row r="19" spans="1:4" x14ac:dyDescent="0.2">
      <c r="A19" s="61">
        <v>2010</v>
      </c>
      <c r="B19" s="24">
        <v>6271244185</v>
      </c>
      <c r="C19" s="24">
        <v>4934447</v>
      </c>
      <c r="D19" s="24">
        <f t="shared" si="0"/>
        <v>1270.911245981566</v>
      </c>
    </row>
    <row r="20" spans="1:4" x14ac:dyDescent="0.2">
      <c r="A20" s="61">
        <v>2011</v>
      </c>
      <c r="B20" s="24">
        <v>6322594571</v>
      </c>
      <c r="C20" s="24">
        <v>5017674</v>
      </c>
      <c r="D20" s="24">
        <f t="shared" si="0"/>
        <v>1260.0648370141225</v>
      </c>
    </row>
    <row r="21" spans="1:4" x14ac:dyDescent="0.2">
      <c r="A21" s="61">
        <v>2012</v>
      </c>
      <c r="B21" s="24">
        <v>6280639665.6999998</v>
      </c>
      <c r="C21" s="24">
        <v>5084351</v>
      </c>
      <c r="D21" s="24">
        <f t="shared" si="0"/>
        <v>1235.2883712591834</v>
      </c>
    </row>
    <row r="22" spans="1:4" x14ac:dyDescent="0.2">
      <c r="A22" s="61">
        <v>2013</v>
      </c>
      <c r="B22" s="24">
        <v>6278008025</v>
      </c>
      <c r="C22" s="24">
        <v>5133323</v>
      </c>
      <c r="D22" s="24">
        <f t="shared" si="0"/>
        <v>1222.9910381637781</v>
      </c>
    </row>
    <row r="23" spans="1:4" x14ac:dyDescent="0.2">
      <c r="A23" s="61">
        <v>2014</v>
      </c>
      <c r="B23" s="24">
        <v>6381268446.6999998</v>
      </c>
      <c r="C23" s="24">
        <v>5222751</v>
      </c>
      <c r="D23" s="24">
        <f t="shared" si="0"/>
        <v>1221.8213058022486</v>
      </c>
    </row>
    <row r="24" spans="1:4" x14ac:dyDescent="0.2">
      <c r="A24" s="61">
        <v>2015</v>
      </c>
      <c r="B24" s="24">
        <v>6531145878.4000006</v>
      </c>
      <c r="C24" s="24">
        <v>5346543</v>
      </c>
      <c r="D24" s="24">
        <f t="shared" si="0"/>
        <v>1221.5642665550433</v>
      </c>
    </row>
    <row r="25" spans="1:4" x14ac:dyDescent="0.2">
      <c r="A25" s="61">
        <v>2016</v>
      </c>
      <c r="B25" s="24">
        <v>6717615860.5</v>
      </c>
      <c r="C25" s="24">
        <v>5488070</v>
      </c>
      <c r="D25" s="24">
        <f t="shared" si="0"/>
        <v>1224.0397554149272</v>
      </c>
    </row>
    <row r="26" spans="1:4" x14ac:dyDescent="0.2">
      <c r="A26" s="61">
        <v>2017</v>
      </c>
      <c r="B26" s="24">
        <v>6808195546</v>
      </c>
      <c r="C26" s="24">
        <v>5619968</v>
      </c>
      <c r="D26" s="24">
        <f t="shared" si="0"/>
        <v>1211.4295928375393</v>
      </c>
    </row>
    <row r="27" spans="1:4" x14ac:dyDescent="0.2">
      <c r="A27" s="61">
        <v>2018</v>
      </c>
      <c r="B27" s="24">
        <v>6866374264</v>
      </c>
      <c r="C27" s="24">
        <v>5701798</v>
      </c>
      <c r="D27" s="24">
        <f t="shared" si="0"/>
        <v>1204.2471978137423</v>
      </c>
    </row>
    <row r="28" spans="1:4" x14ac:dyDescent="0.2">
      <c r="A28" s="61">
        <v>2019</v>
      </c>
      <c r="B28" s="24">
        <v>6714206425</v>
      </c>
      <c r="C28" s="24">
        <v>5733321</v>
      </c>
      <c r="D28" s="24">
        <f t="shared" si="0"/>
        <v>1171.0850351829245</v>
      </c>
    </row>
    <row r="29" spans="1:4" x14ac:dyDescent="0.2">
      <c r="A29" s="61">
        <v>2020</v>
      </c>
      <c r="B29" s="24">
        <v>6282377816.1999998</v>
      </c>
      <c r="C29" s="24">
        <v>5711535</v>
      </c>
      <c r="D29" s="24">
        <f t="shared" si="0"/>
        <v>1099.9456041501978</v>
      </c>
    </row>
    <row r="30" spans="1:4" x14ac:dyDescent="0.2">
      <c r="A30" s="135">
        <v>2021</v>
      </c>
      <c r="B30" s="219">
        <v>6385010928.1000004</v>
      </c>
      <c r="C30" s="170">
        <v>5741625</v>
      </c>
      <c r="D30" s="177">
        <f t="shared" si="0"/>
        <v>1112.0564174950473</v>
      </c>
    </row>
    <row r="31" spans="1:4" x14ac:dyDescent="0.2">
      <c r="A31" s="35" t="s">
        <v>140</v>
      </c>
    </row>
  </sheetData>
  <pageMargins left="0.7" right="0.7" top="0.75" bottom="0.75" header="0.3" footer="0.3"/>
  <drawing r:id="rId1"/>
  <legacyDrawing r:id="rId2"/>
  <oleObjects>
    <mc:AlternateContent xmlns:mc="http://schemas.openxmlformats.org/markup-compatibility/2006">
      <mc:Choice Requires="x14">
        <oleObject progId="Paint.Picture" shapeId="73729" r:id="rId3">
          <objectPr defaultSize="0" autoLine="0" autoPict="0" r:id="rId4">
            <anchor moveWithCells="1">
              <from>
                <xdr:col>0</xdr:col>
                <xdr:colOff>47625</xdr:colOff>
                <xdr:row>31</xdr:row>
                <xdr:rowOff>104775</xdr:rowOff>
              </from>
              <to>
                <xdr:col>1</xdr:col>
                <xdr:colOff>609600</xdr:colOff>
                <xdr:row>33</xdr:row>
                <xdr:rowOff>9525</xdr:rowOff>
              </to>
            </anchor>
          </objectPr>
        </oleObject>
      </mc:Choice>
      <mc:Fallback>
        <oleObject progId="Paint.Picture" shapeId="73729"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pageSetUpPr fitToPage="1"/>
  </sheetPr>
  <dimension ref="A1:X43"/>
  <sheetViews>
    <sheetView showGridLines="0" topLeftCell="A4" zoomScaleNormal="100" workbookViewId="0">
      <selection activeCell="K31" sqref="K31"/>
    </sheetView>
  </sheetViews>
  <sheetFormatPr defaultColWidth="9.140625" defaultRowHeight="12.75" customHeight="1" x14ac:dyDescent="0.2"/>
  <cols>
    <col min="1" max="1" width="15.7109375" style="2" customWidth="1"/>
    <col min="2" max="2" width="13.28515625" style="2" customWidth="1"/>
    <col min="3" max="3" width="14.7109375" style="2" customWidth="1"/>
    <col min="4" max="4" width="2.42578125" style="2" customWidth="1"/>
    <col min="5" max="5" width="12.28515625" style="2" customWidth="1"/>
    <col min="6" max="6" width="9.140625" style="2"/>
    <col min="7" max="7" width="2.42578125" style="2" customWidth="1"/>
    <col min="8" max="8" width="9.5703125" style="2" customWidth="1"/>
    <col min="9" max="9" width="10.28515625" style="2" customWidth="1"/>
    <col min="10" max="10" width="11.85546875" style="2" customWidth="1"/>
    <col min="11" max="11" width="11.7109375" style="2" customWidth="1"/>
    <col min="12" max="12" width="13.85546875" style="2" customWidth="1"/>
    <col min="13" max="13" width="11.5703125" style="2" customWidth="1"/>
    <col min="14" max="14" width="14.5703125" style="2" customWidth="1"/>
    <col min="15" max="15" width="14.42578125" style="7" customWidth="1"/>
    <col min="16" max="16" width="17.140625" style="7" customWidth="1"/>
    <col min="17" max="17" width="12.7109375" style="7" customWidth="1"/>
    <col min="18" max="18" width="10.85546875" style="7" bestFit="1" customWidth="1"/>
    <col min="19" max="20" width="12.7109375" style="2" customWidth="1"/>
    <col min="21" max="21" width="9.5703125" style="2" bestFit="1" customWidth="1"/>
    <col min="22" max="23" width="9.140625" style="2"/>
    <col min="24" max="24" width="9.5703125" style="2" bestFit="1" customWidth="1"/>
    <col min="25" max="16384" width="9.140625" style="2"/>
  </cols>
  <sheetData>
    <row r="1" spans="1:24" ht="12.75" customHeight="1" x14ac:dyDescent="0.2">
      <c r="I1" s="28"/>
    </row>
    <row r="2" spans="1:24" ht="12.75" customHeight="1" x14ac:dyDescent="0.2">
      <c r="A2" s="65" t="s">
        <v>144</v>
      </c>
      <c r="B2" s="16"/>
      <c r="C2" s="16"/>
      <c r="D2" s="16"/>
    </row>
    <row r="3" spans="1:24" ht="12.75" customHeight="1" x14ac:dyDescent="0.2">
      <c r="A3" s="4" t="s">
        <v>278</v>
      </c>
      <c r="B3" s="16"/>
      <c r="C3" s="16"/>
      <c r="D3" s="16"/>
    </row>
    <row r="4" spans="1:24" ht="12.75" customHeight="1" x14ac:dyDescent="0.2">
      <c r="A4" s="122" t="s">
        <v>279</v>
      </c>
      <c r="B4" s="16"/>
      <c r="C4" s="16"/>
      <c r="D4" s="16"/>
    </row>
    <row r="5" spans="1:24" ht="12.75" customHeight="1" x14ac:dyDescent="0.2">
      <c r="A5" s="13"/>
      <c r="B5" s="40"/>
      <c r="C5" s="40"/>
      <c r="D5" s="40"/>
      <c r="E5" s="40"/>
      <c r="F5" s="40"/>
      <c r="G5" s="40"/>
      <c r="H5" s="13"/>
      <c r="I5" s="13"/>
      <c r="J5" s="13"/>
    </row>
    <row r="6" spans="1:24" s="60" customFormat="1" ht="12.75" customHeight="1" x14ac:dyDescent="0.2">
      <c r="B6" s="248" t="s">
        <v>69</v>
      </c>
      <c r="C6" s="248"/>
      <c r="D6" s="5"/>
      <c r="E6" s="248" t="s">
        <v>13</v>
      </c>
      <c r="F6" s="248"/>
      <c r="G6" s="2"/>
      <c r="H6" s="248" t="s">
        <v>14</v>
      </c>
      <c r="I6" s="248"/>
      <c r="J6" s="248"/>
      <c r="O6" s="25"/>
      <c r="P6" s="25"/>
      <c r="Q6" s="25"/>
      <c r="R6" s="25"/>
    </row>
    <row r="7" spans="1:24" ht="12.75" customHeight="1" x14ac:dyDescent="0.2">
      <c r="A7" s="60" t="s">
        <v>11</v>
      </c>
      <c r="B7" s="7" t="s">
        <v>114</v>
      </c>
      <c r="C7" s="7" t="s">
        <v>115</v>
      </c>
      <c r="D7" s="7"/>
      <c r="E7" s="7" t="s">
        <v>114</v>
      </c>
      <c r="F7" s="7" t="s">
        <v>115</v>
      </c>
      <c r="G7" s="7"/>
      <c r="H7" s="7" t="s">
        <v>114</v>
      </c>
      <c r="I7" s="7" t="s">
        <v>115</v>
      </c>
    </row>
    <row r="8" spans="1:24" s="60" customFormat="1" ht="12.75" customHeight="1" x14ac:dyDescent="0.2">
      <c r="A8" s="10" t="s">
        <v>9</v>
      </c>
      <c r="B8" s="17" t="s">
        <v>86</v>
      </c>
      <c r="C8" s="17" t="s">
        <v>86</v>
      </c>
      <c r="D8" s="17"/>
      <c r="E8" s="17" t="s">
        <v>86</v>
      </c>
      <c r="F8" s="17" t="s">
        <v>86</v>
      </c>
      <c r="G8" s="17"/>
      <c r="H8" s="17" t="s">
        <v>86</v>
      </c>
      <c r="I8" s="17" t="s">
        <v>86</v>
      </c>
      <c r="J8" s="66" t="s">
        <v>1</v>
      </c>
      <c r="N8" s="69"/>
      <c r="O8" s="69"/>
      <c r="P8" s="25"/>
      <c r="Q8" s="25"/>
      <c r="R8" s="25"/>
    </row>
    <row r="9" spans="1:24" ht="12.75" customHeight="1" x14ac:dyDescent="0.2">
      <c r="A9" s="33" t="s">
        <v>133</v>
      </c>
      <c r="B9" s="24">
        <v>6848171</v>
      </c>
      <c r="C9" s="24">
        <v>1731115.9</v>
      </c>
      <c r="D9" s="24"/>
      <c r="E9" s="24">
        <v>22542</v>
      </c>
      <c r="F9" s="24">
        <v>6045</v>
      </c>
      <c r="G9" s="24"/>
      <c r="H9" s="24">
        <f>B9/E9</f>
        <v>303.79606955904535</v>
      </c>
      <c r="I9" s="24">
        <f>C9/F9</f>
        <v>286.37153019023987</v>
      </c>
      <c r="J9" s="24">
        <f>(B9+C9)/(E9+F9)</f>
        <v>300.11148074299507</v>
      </c>
      <c r="K9" s="26"/>
      <c r="L9" s="26"/>
      <c r="M9" s="26"/>
      <c r="N9" s="43"/>
      <c r="O9" s="43"/>
      <c r="P9" s="20"/>
      <c r="Q9" s="20"/>
      <c r="R9" s="116"/>
      <c r="S9" s="20"/>
      <c r="T9" s="9"/>
      <c r="U9" s="12"/>
      <c r="V9" s="12"/>
      <c r="W9" s="12"/>
      <c r="X9" s="9"/>
    </row>
    <row r="10" spans="1:24" ht="12.75" customHeight="1" x14ac:dyDescent="0.2">
      <c r="A10" s="33" t="s">
        <v>132</v>
      </c>
      <c r="B10" s="24">
        <v>57754910.200000003</v>
      </c>
      <c r="C10" s="24">
        <v>10967807.699999999</v>
      </c>
      <c r="D10" s="24"/>
      <c r="E10" s="24">
        <v>81651</v>
      </c>
      <c r="F10" s="24">
        <v>15476</v>
      </c>
      <c r="G10" s="24"/>
      <c r="H10" s="24">
        <f t="shared" ref="H10:H23" si="0">B10/E10</f>
        <v>707.33867558266286</v>
      </c>
      <c r="I10" s="24">
        <f t="shared" ref="I10:I23" si="1">C10/F10</f>
        <v>708.69783535797364</v>
      </c>
      <c r="J10" s="24">
        <f t="shared" ref="J10:J23" si="2">(B10+C10)/(E10+F10)</f>
        <v>707.55524107611689</v>
      </c>
      <c r="K10" s="26"/>
      <c r="L10" s="26"/>
      <c r="M10" s="26"/>
      <c r="N10" s="43"/>
      <c r="O10" s="43"/>
      <c r="P10" s="20"/>
      <c r="Q10" s="20"/>
      <c r="R10" s="116"/>
      <c r="S10" s="20"/>
      <c r="T10" s="9"/>
      <c r="U10" s="12"/>
      <c r="V10" s="12"/>
      <c r="W10" s="12"/>
      <c r="X10" s="9"/>
    </row>
    <row r="11" spans="1:24" ht="12.75" customHeight="1" x14ac:dyDescent="0.2">
      <c r="A11" s="33" t="s">
        <v>121</v>
      </c>
      <c r="B11" s="24">
        <v>115891797.8</v>
      </c>
      <c r="C11" s="24">
        <v>20251155</v>
      </c>
      <c r="D11" s="24"/>
      <c r="E11" s="24">
        <v>167415</v>
      </c>
      <c r="F11" s="24">
        <v>32486</v>
      </c>
      <c r="G11" s="24"/>
      <c r="H11" s="24">
        <f t="shared" si="0"/>
        <v>692.24261744766</v>
      </c>
      <c r="I11" s="24">
        <f t="shared" si="1"/>
        <v>623.38099489010654</v>
      </c>
      <c r="J11" s="24">
        <f t="shared" si="2"/>
        <v>681.05188468291806</v>
      </c>
      <c r="K11" s="26"/>
      <c r="L11" s="26"/>
      <c r="M11" s="26"/>
      <c r="N11" s="43"/>
      <c r="O11" s="43"/>
      <c r="P11" s="20"/>
      <c r="Q11" s="20"/>
      <c r="R11" s="116"/>
      <c r="S11" s="20"/>
      <c r="T11" s="9"/>
      <c r="U11" s="12"/>
      <c r="V11" s="12"/>
      <c r="W11" s="12"/>
      <c r="X11" s="9"/>
    </row>
    <row r="12" spans="1:24" ht="12.75" customHeight="1" x14ac:dyDescent="0.2">
      <c r="A12" s="33" t="s">
        <v>122</v>
      </c>
      <c r="B12" s="24">
        <v>305370356.89999998</v>
      </c>
      <c r="C12" s="24">
        <v>53470063</v>
      </c>
      <c r="D12" s="24"/>
      <c r="E12" s="24">
        <v>359162</v>
      </c>
      <c r="F12" s="24">
        <v>64770</v>
      </c>
      <c r="G12" s="24"/>
      <c r="H12" s="24">
        <f t="shared" si="0"/>
        <v>850.23013821061238</v>
      </c>
      <c r="I12" s="24">
        <f t="shared" si="1"/>
        <v>825.53748649065926</v>
      </c>
      <c r="J12" s="24">
        <f t="shared" si="2"/>
        <v>846.45749766471977</v>
      </c>
      <c r="K12" s="26"/>
      <c r="L12" s="26"/>
      <c r="M12" s="26"/>
      <c r="N12" s="43"/>
      <c r="O12" s="43"/>
      <c r="P12" s="20"/>
      <c r="Q12" s="20"/>
      <c r="R12" s="116"/>
      <c r="S12" s="20"/>
      <c r="T12" s="9"/>
      <c r="U12" s="12"/>
      <c r="V12" s="12"/>
      <c r="W12" s="12"/>
      <c r="X12" s="9"/>
    </row>
    <row r="13" spans="1:24" ht="12.75" customHeight="1" x14ac:dyDescent="0.2">
      <c r="A13" s="33" t="s">
        <v>123</v>
      </c>
      <c r="B13" s="24">
        <v>309028250</v>
      </c>
      <c r="C13" s="24">
        <v>56577054.799999997</v>
      </c>
      <c r="D13" s="24"/>
      <c r="E13" s="24">
        <v>344072</v>
      </c>
      <c r="F13" s="24">
        <v>69701</v>
      </c>
      <c r="G13" s="24"/>
      <c r="H13" s="24">
        <f t="shared" si="0"/>
        <v>898.14995117301032</v>
      </c>
      <c r="I13" s="24">
        <f t="shared" si="1"/>
        <v>811.71080472303117</v>
      </c>
      <c r="J13" s="24">
        <f t="shared" si="2"/>
        <v>883.58908096951711</v>
      </c>
      <c r="K13" s="26"/>
      <c r="L13" s="26"/>
      <c r="M13" s="26"/>
      <c r="N13" s="43"/>
      <c r="O13" s="43"/>
      <c r="P13" s="20"/>
      <c r="Q13" s="20"/>
      <c r="R13" s="116"/>
      <c r="S13" s="20"/>
      <c r="T13" s="9"/>
      <c r="U13" s="12"/>
      <c r="V13" s="12"/>
      <c r="W13" s="12"/>
      <c r="X13" s="9"/>
    </row>
    <row r="14" spans="1:24" ht="12.75" customHeight="1" x14ac:dyDescent="0.2">
      <c r="A14" s="33" t="s">
        <v>124</v>
      </c>
      <c r="B14" s="24">
        <v>546119682.60000002</v>
      </c>
      <c r="C14" s="24">
        <v>107041656.8</v>
      </c>
      <c r="D14" s="24"/>
      <c r="E14" s="24">
        <v>565452</v>
      </c>
      <c r="F14" s="24">
        <v>119194</v>
      </c>
      <c r="G14" s="24"/>
      <c r="H14" s="24">
        <f t="shared" si="0"/>
        <v>965.81086033827808</v>
      </c>
      <c r="I14" s="24">
        <f t="shared" si="1"/>
        <v>898.04568015168547</v>
      </c>
      <c r="J14" s="24">
        <f t="shared" si="2"/>
        <v>954.01322639729142</v>
      </c>
      <c r="K14" s="26"/>
      <c r="L14" s="26"/>
      <c r="M14" s="26"/>
      <c r="N14" s="43"/>
      <c r="O14" s="43"/>
      <c r="P14" s="20"/>
      <c r="Q14" s="20"/>
      <c r="R14" s="116"/>
      <c r="S14" s="20"/>
      <c r="T14" s="9"/>
      <c r="U14" s="12"/>
      <c r="V14" s="12"/>
      <c r="W14" s="12"/>
      <c r="X14" s="9"/>
    </row>
    <row r="15" spans="1:24" ht="12.75" customHeight="1" x14ac:dyDescent="0.2">
      <c r="A15" s="33" t="s">
        <v>125</v>
      </c>
      <c r="B15" s="24">
        <v>586165010.70000005</v>
      </c>
      <c r="C15" s="24">
        <v>157315542</v>
      </c>
      <c r="D15" s="24"/>
      <c r="E15" s="24">
        <v>562351</v>
      </c>
      <c r="F15" s="24">
        <v>145111</v>
      </c>
      <c r="G15" s="24"/>
      <c r="H15" s="24">
        <f t="shared" si="0"/>
        <v>1042.3472363346025</v>
      </c>
      <c r="I15" s="24">
        <f t="shared" si="1"/>
        <v>1084.10487144324</v>
      </c>
      <c r="J15" s="24">
        <f t="shared" si="2"/>
        <v>1050.9123496385673</v>
      </c>
      <c r="K15" s="26"/>
      <c r="L15" s="26"/>
      <c r="M15" s="26"/>
      <c r="N15" s="43"/>
      <c r="O15" s="43"/>
      <c r="P15" s="20"/>
      <c r="V15" s="12"/>
      <c r="W15" s="12"/>
      <c r="X15" s="9"/>
    </row>
    <row r="16" spans="1:24" ht="12.75" customHeight="1" x14ac:dyDescent="0.2">
      <c r="A16" s="33" t="s">
        <v>126</v>
      </c>
      <c r="B16" s="24">
        <v>646133699.29999995</v>
      </c>
      <c r="C16" s="24">
        <v>163395907.09999999</v>
      </c>
      <c r="D16" s="24"/>
      <c r="E16" s="24">
        <v>592365</v>
      </c>
      <c r="F16" s="24">
        <v>146454</v>
      </c>
      <c r="G16" s="24"/>
      <c r="H16" s="24">
        <f t="shared" si="0"/>
        <v>1090.7695412456846</v>
      </c>
      <c r="I16" s="24">
        <f t="shared" si="1"/>
        <v>1115.6807400275854</v>
      </c>
      <c r="J16" s="24">
        <f t="shared" si="2"/>
        <v>1095.7076176979747</v>
      </c>
      <c r="K16" s="26"/>
      <c r="L16" s="26"/>
      <c r="M16" s="26"/>
      <c r="N16" s="43"/>
      <c r="O16" s="43"/>
      <c r="P16" s="20"/>
      <c r="V16" s="12"/>
      <c r="W16" s="12"/>
      <c r="X16" s="9"/>
    </row>
    <row r="17" spans="1:24" ht="12.75" customHeight="1" x14ac:dyDescent="0.2">
      <c r="A17" s="33" t="s">
        <v>127</v>
      </c>
      <c r="B17" s="24">
        <v>696483824.70000005</v>
      </c>
      <c r="C17" s="24">
        <v>204583493.69999999</v>
      </c>
      <c r="D17" s="24"/>
      <c r="E17" s="24">
        <v>585023</v>
      </c>
      <c r="F17" s="24">
        <v>169643</v>
      </c>
      <c r="G17" s="24"/>
      <c r="H17" s="24">
        <f t="shared" si="0"/>
        <v>1190.5238335928673</v>
      </c>
      <c r="I17" s="24">
        <f t="shared" si="1"/>
        <v>1205.9648420506592</v>
      </c>
      <c r="J17" s="24">
        <f t="shared" si="2"/>
        <v>1193.994851232201</v>
      </c>
      <c r="K17" s="26"/>
      <c r="L17" s="26"/>
      <c r="M17" s="26"/>
      <c r="N17" s="43"/>
      <c r="O17" s="43"/>
      <c r="P17" s="20"/>
      <c r="V17" s="12"/>
      <c r="W17" s="12"/>
      <c r="X17" s="9"/>
    </row>
    <row r="18" spans="1:24" ht="12.75" customHeight="1" x14ac:dyDescent="0.2">
      <c r="A18" s="33" t="s">
        <v>128</v>
      </c>
      <c r="B18" s="24">
        <v>1151592103</v>
      </c>
      <c r="C18" s="24">
        <v>660204972.20000005</v>
      </c>
      <c r="D18" s="24"/>
      <c r="E18" s="24">
        <v>826245</v>
      </c>
      <c r="F18" s="24">
        <v>419033</v>
      </c>
      <c r="G18" s="24"/>
      <c r="H18" s="24">
        <f t="shared" si="0"/>
        <v>1393.7658963140473</v>
      </c>
      <c r="I18" s="24">
        <f t="shared" si="1"/>
        <v>1575.5441032090553</v>
      </c>
      <c r="J18" s="24">
        <f t="shared" si="2"/>
        <v>1454.933818151449</v>
      </c>
      <c r="K18" s="26"/>
      <c r="L18" s="26"/>
      <c r="M18" s="26"/>
      <c r="N18" s="43"/>
      <c r="O18" s="43"/>
      <c r="P18" s="20"/>
      <c r="V18" s="12"/>
      <c r="W18" s="12"/>
      <c r="X18" s="9"/>
    </row>
    <row r="19" spans="1:24" ht="12.75" customHeight="1" x14ac:dyDescent="0.2">
      <c r="A19" s="33" t="s">
        <v>129</v>
      </c>
      <c r="B19" s="24">
        <v>187670633.90000001</v>
      </c>
      <c r="C19" s="24">
        <v>228581273.59999999</v>
      </c>
      <c r="D19" s="24"/>
      <c r="E19" s="24">
        <v>157007</v>
      </c>
      <c r="F19" s="24">
        <v>171006</v>
      </c>
      <c r="G19" s="24"/>
      <c r="H19" s="24">
        <f t="shared" si="0"/>
        <v>1195.3010623730152</v>
      </c>
      <c r="I19" s="24">
        <f t="shared" si="1"/>
        <v>1336.6856928996642</v>
      </c>
      <c r="J19" s="24">
        <f t="shared" si="2"/>
        <v>1269.0103974537594</v>
      </c>
      <c r="K19" s="26"/>
      <c r="L19" s="26"/>
      <c r="M19" s="26"/>
      <c r="N19" s="43"/>
      <c r="O19" s="43"/>
      <c r="P19" s="20"/>
      <c r="V19" s="12"/>
      <c r="W19" s="12"/>
      <c r="X19" s="9"/>
    </row>
    <row r="20" spans="1:24" ht="12.75" customHeight="1" x14ac:dyDescent="0.2">
      <c r="A20" s="33" t="s">
        <v>130</v>
      </c>
      <c r="B20" s="24">
        <v>24512385.199999999</v>
      </c>
      <c r="C20" s="24">
        <v>53573938.899999999</v>
      </c>
      <c r="D20" s="24"/>
      <c r="E20" s="24">
        <v>29914</v>
      </c>
      <c r="F20" s="24">
        <v>28893</v>
      </c>
      <c r="G20" s="24"/>
      <c r="H20" s="24">
        <f t="shared" si="0"/>
        <v>819.42853513405089</v>
      </c>
      <c r="I20" s="24">
        <f t="shared" si="1"/>
        <v>1854.2186308102307</v>
      </c>
      <c r="J20" s="24">
        <f t="shared" si="2"/>
        <v>1327.8406329178499</v>
      </c>
      <c r="K20" s="26"/>
      <c r="L20" s="26"/>
      <c r="M20" s="26"/>
      <c r="N20" s="43"/>
      <c r="O20" s="43"/>
      <c r="P20" s="20"/>
      <c r="V20" s="12"/>
      <c r="W20" s="12"/>
      <c r="X20" s="9"/>
    </row>
    <row r="21" spans="1:24" ht="12.75" customHeight="1" x14ac:dyDescent="0.2">
      <c r="A21" s="33" t="s">
        <v>131</v>
      </c>
      <c r="B21" s="24">
        <v>25611767</v>
      </c>
      <c r="C21" s="24">
        <v>8133371.2000000002</v>
      </c>
      <c r="D21" s="24"/>
      <c r="E21" s="24">
        <v>48445</v>
      </c>
      <c r="F21" s="24">
        <v>12166</v>
      </c>
      <c r="G21" s="24"/>
      <c r="H21" s="24">
        <f t="shared" si="0"/>
        <v>528.6772009495304</v>
      </c>
      <c r="I21" s="24">
        <f t="shared" si="1"/>
        <v>668.53289495314812</v>
      </c>
      <c r="J21" s="24">
        <f t="shared" si="2"/>
        <v>556.74940522347435</v>
      </c>
      <c r="K21" s="26"/>
      <c r="L21" s="26"/>
      <c r="M21" s="26"/>
      <c r="N21" s="43"/>
      <c r="O21" s="25"/>
      <c r="P21" s="20"/>
      <c r="V21" s="12"/>
      <c r="W21" s="12"/>
      <c r="X21" s="9"/>
    </row>
    <row r="22" spans="1:24" ht="12.75" customHeight="1" x14ac:dyDescent="0.2">
      <c r="A22" s="33" t="s">
        <v>6</v>
      </c>
      <c r="B22" s="24">
        <v>56.2</v>
      </c>
      <c r="C22" s="24">
        <v>927.7</v>
      </c>
      <c r="D22" s="24"/>
      <c r="E22" s="24">
        <v>1</v>
      </c>
      <c r="F22" s="24">
        <v>2</v>
      </c>
      <c r="G22" s="24"/>
      <c r="H22" s="24">
        <f t="shared" si="0"/>
        <v>56.2</v>
      </c>
      <c r="I22" s="24">
        <f t="shared" si="1"/>
        <v>463.85</v>
      </c>
      <c r="J22" s="24">
        <f t="shared" si="2"/>
        <v>327.9666666666667</v>
      </c>
      <c r="K22" s="26"/>
      <c r="L22" s="26"/>
      <c r="M22" s="26"/>
      <c r="N22" s="43"/>
      <c r="O22" s="71"/>
      <c r="P22" s="20"/>
      <c r="V22" s="12"/>
      <c r="W22" s="12"/>
      <c r="X22" s="9"/>
    </row>
    <row r="23" spans="1:24" s="11" customFormat="1" ht="12.75" customHeight="1" x14ac:dyDescent="0.2">
      <c r="A23" s="63" t="s">
        <v>1</v>
      </c>
      <c r="B23" s="37">
        <f>SUM(B9:B22)</f>
        <v>4659182648.499999</v>
      </c>
      <c r="C23" s="37">
        <f t="shared" ref="C23:F23" si="3">SUM(C9:C22)</f>
        <v>1725828279.6000001</v>
      </c>
      <c r="D23" s="37"/>
      <c r="E23" s="37">
        <f t="shared" si="3"/>
        <v>4341645</v>
      </c>
      <c r="F23" s="37">
        <f t="shared" si="3"/>
        <v>1399980</v>
      </c>
      <c r="G23" s="37"/>
      <c r="H23" s="37">
        <f t="shared" si="0"/>
        <v>1073.1376352741872</v>
      </c>
      <c r="I23" s="37">
        <f t="shared" si="1"/>
        <v>1232.7520961728026</v>
      </c>
      <c r="J23" s="37">
        <f t="shared" si="2"/>
        <v>1112.0564174950471</v>
      </c>
      <c r="K23" s="26"/>
      <c r="L23" s="26"/>
      <c r="M23" s="43"/>
      <c r="N23" s="107"/>
      <c r="O23" s="107"/>
      <c r="P23" s="107"/>
      <c r="V23" s="12"/>
      <c r="X23" s="9"/>
    </row>
    <row r="24" spans="1:24" ht="12.75" customHeight="1" x14ac:dyDescent="0.2">
      <c r="A24" s="35" t="s">
        <v>140</v>
      </c>
    </row>
    <row r="25" spans="1:24" ht="12.75" customHeight="1" x14ac:dyDescent="0.2">
      <c r="A25" s="14"/>
      <c r="N25" s="9"/>
    </row>
    <row r="26" spans="1:24" ht="12.75" customHeight="1" x14ac:dyDescent="0.2">
      <c r="C26" s="9"/>
      <c r="F26" s="9"/>
      <c r="N26" s="9"/>
      <c r="O26" s="20"/>
    </row>
    <row r="27" spans="1:24" ht="12.75" customHeight="1" x14ac:dyDescent="0.2">
      <c r="C27" s="67"/>
      <c r="D27" s="67"/>
      <c r="E27" s="67"/>
      <c r="F27" s="67"/>
      <c r="N27" s="9"/>
    </row>
    <row r="28" spans="1:24" ht="12.75" customHeight="1" x14ac:dyDescent="0.2">
      <c r="A28" s="65" t="s">
        <v>145</v>
      </c>
      <c r="B28" s="16"/>
      <c r="C28" s="16"/>
      <c r="D28" s="16"/>
    </row>
    <row r="29" spans="1:24" ht="12.75" customHeight="1" x14ac:dyDescent="0.2">
      <c r="A29" s="4" t="s">
        <v>280</v>
      </c>
      <c r="B29" s="16"/>
      <c r="C29" s="16"/>
      <c r="D29" s="16"/>
    </row>
    <row r="30" spans="1:24" ht="12.75" customHeight="1" x14ac:dyDescent="0.2">
      <c r="A30" s="122" t="s">
        <v>281</v>
      </c>
      <c r="B30" s="16"/>
      <c r="C30" s="16"/>
      <c r="D30" s="16"/>
      <c r="J30" s="35"/>
    </row>
    <row r="31" spans="1:24" ht="12.75" customHeight="1" x14ac:dyDescent="0.2">
      <c r="A31" s="13"/>
      <c r="B31" s="40"/>
      <c r="C31" s="40"/>
      <c r="D31" s="40"/>
      <c r="E31" s="13"/>
      <c r="F31" s="13"/>
      <c r="G31" s="13"/>
      <c r="H31" s="13"/>
      <c r="I31" s="13"/>
    </row>
    <row r="32" spans="1:24" s="60" customFormat="1" ht="12.75" customHeight="1" x14ac:dyDescent="0.2">
      <c r="A32" s="156" t="s">
        <v>15</v>
      </c>
      <c r="B32" s="156"/>
      <c r="C32" s="78" t="s">
        <v>12</v>
      </c>
      <c r="D32" s="78"/>
      <c r="E32" s="157"/>
      <c r="F32" s="78" t="s">
        <v>13</v>
      </c>
      <c r="G32" s="78"/>
      <c r="H32" s="157"/>
      <c r="I32" s="78" t="s">
        <v>14</v>
      </c>
      <c r="J32" s="69"/>
      <c r="K32" s="70"/>
      <c r="L32" s="70"/>
      <c r="M32" s="71"/>
      <c r="N32" s="71"/>
      <c r="O32" s="70"/>
      <c r="P32" s="71"/>
    </row>
    <row r="33" spans="1:18" ht="12.75" customHeight="1" x14ac:dyDescent="0.2">
      <c r="A33" s="154" t="s">
        <v>3</v>
      </c>
      <c r="B33" s="118"/>
      <c r="C33" s="118">
        <v>4659182648.5</v>
      </c>
      <c r="D33" s="118"/>
      <c r="E33" s="118"/>
      <c r="F33" s="118">
        <v>4341645</v>
      </c>
      <c r="G33" s="118"/>
      <c r="H33" s="118"/>
      <c r="I33" s="118">
        <f>C33/F33</f>
        <v>1073.1376352741875</v>
      </c>
      <c r="J33" s="9"/>
      <c r="K33" s="26"/>
      <c r="L33" s="20"/>
      <c r="M33" s="145"/>
      <c r="N33" s="20"/>
      <c r="O33" s="20"/>
      <c r="P33" s="145"/>
    </row>
    <row r="34" spans="1:18" ht="12.75" customHeight="1" x14ac:dyDescent="0.2">
      <c r="A34" s="154" t="s">
        <v>16</v>
      </c>
      <c r="B34" s="118"/>
      <c r="C34" s="118">
        <v>1573195134.4000001</v>
      </c>
      <c r="D34" s="118"/>
      <c r="E34" s="118"/>
      <c r="F34" s="118">
        <v>1496789</v>
      </c>
      <c r="G34" s="118"/>
      <c r="H34" s="118"/>
      <c r="I34" s="118">
        <f t="shared" ref="I34:I41" si="4">C34/F34</f>
        <v>1051.0466968958217</v>
      </c>
      <c r="J34" s="9"/>
      <c r="K34" s="20"/>
      <c r="L34" s="20"/>
      <c r="M34" s="20"/>
      <c r="N34" s="20"/>
      <c r="O34" s="20"/>
      <c r="P34" s="20"/>
    </row>
    <row r="35" spans="1:18" ht="12.75" customHeight="1" x14ac:dyDescent="0.2">
      <c r="A35" s="154" t="s">
        <v>17</v>
      </c>
      <c r="B35" s="118"/>
      <c r="C35" s="118">
        <v>3085987514.0999999</v>
      </c>
      <c r="D35" s="118"/>
      <c r="E35" s="118"/>
      <c r="F35" s="118">
        <v>2844856</v>
      </c>
      <c r="G35" s="118"/>
      <c r="H35" s="118"/>
      <c r="I35" s="118">
        <f t="shared" si="4"/>
        <v>1084.7605341359983</v>
      </c>
      <c r="J35" s="9"/>
      <c r="K35" s="20"/>
      <c r="L35" s="20"/>
      <c r="M35" s="20"/>
      <c r="N35" s="20"/>
      <c r="O35" s="20"/>
      <c r="P35" s="20"/>
    </row>
    <row r="36" spans="1:18" ht="12.75" customHeight="1" x14ac:dyDescent="0.2">
      <c r="A36" s="154" t="s">
        <v>4</v>
      </c>
      <c r="B36" s="118"/>
      <c r="C36" s="118">
        <v>1725828279.5999999</v>
      </c>
      <c r="D36" s="118"/>
      <c r="E36" s="118"/>
      <c r="F36" s="118">
        <v>1399980</v>
      </c>
      <c r="G36" s="118"/>
      <c r="H36" s="118"/>
      <c r="I36" s="118">
        <f t="shared" si="4"/>
        <v>1232.7520961728023</v>
      </c>
      <c r="J36" s="9"/>
      <c r="K36" s="20"/>
      <c r="L36" s="20"/>
      <c r="M36" s="20"/>
      <c r="N36" s="20"/>
      <c r="O36" s="20"/>
      <c r="P36" s="20"/>
    </row>
    <row r="37" spans="1:18" ht="12.75" customHeight="1" x14ac:dyDescent="0.2">
      <c r="A37" s="154" t="s">
        <v>18</v>
      </c>
      <c r="B37" s="118"/>
      <c r="C37" s="118">
        <v>675034921.60000002</v>
      </c>
      <c r="D37" s="118"/>
      <c r="E37" s="118"/>
      <c r="F37" s="118">
        <v>584457</v>
      </c>
      <c r="G37" s="118"/>
      <c r="H37" s="118"/>
      <c r="I37" s="118">
        <f t="shared" si="4"/>
        <v>1154.9779053035554</v>
      </c>
      <c r="J37" s="9"/>
      <c r="K37" s="20"/>
      <c r="L37" s="20"/>
      <c r="M37" s="20"/>
      <c r="N37" s="20"/>
      <c r="O37" s="20"/>
      <c r="P37" s="20"/>
    </row>
    <row r="38" spans="1:18" s="75" customFormat="1" ht="12.75" customHeight="1" x14ac:dyDescent="0.2">
      <c r="A38" s="155" t="s">
        <v>1</v>
      </c>
      <c r="B38" s="119"/>
      <c r="C38" s="119">
        <f>C33+C36</f>
        <v>6385010928.1000004</v>
      </c>
      <c r="D38" s="119"/>
      <c r="E38" s="119"/>
      <c r="F38" s="119">
        <f>F33+F36</f>
        <v>5741625</v>
      </c>
      <c r="G38" s="119"/>
      <c r="H38" s="119"/>
      <c r="I38" s="119">
        <f t="shared" si="4"/>
        <v>1112.0564174950473</v>
      </c>
      <c r="J38" s="9"/>
      <c r="K38" s="110"/>
      <c r="L38" s="161"/>
      <c r="M38" s="110"/>
      <c r="N38" s="21"/>
      <c r="O38" s="161"/>
      <c r="P38" s="110"/>
      <c r="Q38" s="124"/>
      <c r="R38" s="74"/>
    </row>
    <row r="39" spans="1:18" ht="12.75" customHeight="1" x14ac:dyDescent="0.2">
      <c r="A39" s="154" t="s">
        <v>116</v>
      </c>
      <c r="B39" s="118"/>
      <c r="C39" s="118">
        <v>763040235.70000005</v>
      </c>
      <c r="D39" s="118"/>
      <c r="E39" s="118"/>
      <c r="F39" s="72">
        <v>538837</v>
      </c>
      <c r="G39" s="118"/>
      <c r="H39" s="118"/>
      <c r="I39" s="118">
        <f t="shared" si="4"/>
        <v>1416.0873059942062</v>
      </c>
      <c r="J39" s="9"/>
      <c r="K39" s="20"/>
      <c r="L39" s="20"/>
      <c r="M39" s="20"/>
      <c r="N39" s="20"/>
      <c r="O39" s="20"/>
      <c r="P39" s="20"/>
    </row>
    <row r="40" spans="1:18" ht="12.75" customHeight="1" x14ac:dyDescent="0.2">
      <c r="A40" s="154" t="s">
        <v>261</v>
      </c>
      <c r="B40" s="118"/>
      <c r="C40" s="118">
        <v>99127952.799999997</v>
      </c>
      <c r="D40" s="118"/>
      <c r="E40" s="118"/>
      <c r="F40" s="72">
        <v>17777</v>
      </c>
      <c r="G40" s="118"/>
      <c r="H40" s="118"/>
      <c r="I40" s="118">
        <f t="shared" si="4"/>
        <v>5576.1913033695218</v>
      </c>
      <c r="J40" s="9"/>
      <c r="K40" s="20"/>
      <c r="L40" s="20"/>
      <c r="M40" s="20"/>
      <c r="N40" s="20"/>
      <c r="O40" s="20"/>
      <c r="P40" s="20"/>
    </row>
    <row r="41" spans="1:18" s="75" customFormat="1" ht="12.75" customHeight="1" x14ac:dyDescent="0.2">
      <c r="A41" s="198" t="s">
        <v>262</v>
      </c>
      <c r="B41" s="119"/>
      <c r="C41" s="119">
        <v>44256288.799999997</v>
      </c>
      <c r="D41" s="119"/>
      <c r="E41" s="119"/>
      <c r="F41" s="177">
        <v>82077</v>
      </c>
      <c r="G41" s="119"/>
      <c r="H41" s="119"/>
      <c r="I41" s="119">
        <f t="shared" si="4"/>
        <v>539.20451283550813</v>
      </c>
      <c r="J41" s="9"/>
      <c r="K41" s="110"/>
      <c r="L41" s="161"/>
      <c r="M41" s="110"/>
      <c r="N41" s="21"/>
      <c r="O41" s="71"/>
      <c r="P41" s="71"/>
      <c r="Q41" s="124"/>
      <c r="R41" s="74"/>
    </row>
    <row r="42" spans="1:18" ht="12.75" customHeight="1" x14ac:dyDescent="0.2">
      <c r="A42" s="35" t="s">
        <v>140</v>
      </c>
      <c r="K42" s="9"/>
      <c r="L42" s="9"/>
      <c r="M42" s="20"/>
      <c r="N42" s="20"/>
      <c r="O42" s="71"/>
    </row>
    <row r="43" spans="1:18" ht="12.75" customHeight="1" x14ac:dyDescent="0.2">
      <c r="A43" s="14"/>
      <c r="K43" s="9"/>
      <c r="L43" s="9"/>
      <c r="M43" s="9"/>
      <c r="N43" s="71"/>
      <c r="O43" s="71"/>
    </row>
  </sheetData>
  <mergeCells count="3">
    <mergeCell ref="B6:C6"/>
    <mergeCell ref="E6:F6"/>
    <mergeCell ref="H6:J6"/>
  </mergeCells>
  <phoneticPr fontId="4"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7171" r:id="rId4">
          <objectPr defaultSize="0" autoLine="0" autoPict="0" r:id="rId5">
            <anchor moveWithCells="1">
              <from>
                <xdr:col>0</xdr:col>
                <xdr:colOff>47625</xdr:colOff>
                <xdr:row>42</xdr:row>
                <xdr:rowOff>57150</xdr:rowOff>
              </from>
              <to>
                <xdr:col>1</xdr:col>
                <xdr:colOff>142875</xdr:colOff>
                <xdr:row>43</xdr:row>
                <xdr:rowOff>133350</xdr:rowOff>
              </to>
            </anchor>
          </objectPr>
        </oleObject>
      </mc:Choice>
      <mc:Fallback>
        <oleObject progId="Paint.Picture" shapeId="7171"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pageSetUpPr fitToPage="1"/>
  </sheetPr>
  <dimension ref="A1:AA69"/>
  <sheetViews>
    <sheetView showGridLines="0" zoomScaleNormal="100" workbookViewId="0">
      <selection activeCell="O23" sqref="O23"/>
    </sheetView>
  </sheetViews>
  <sheetFormatPr defaultColWidth="9.140625" defaultRowHeight="12.75" customHeight="1" x14ac:dyDescent="0.2"/>
  <cols>
    <col min="1" max="1" width="12" style="2" customWidth="1"/>
    <col min="2" max="2" width="12.85546875" style="2" customWidth="1"/>
    <col min="3" max="3" width="12.140625" style="2" customWidth="1"/>
    <col min="4" max="4" width="5.5703125" style="2" customWidth="1"/>
    <col min="5" max="5" width="11.85546875" style="2" customWidth="1"/>
    <col min="6" max="6" width="11.28515625" style="2" customWidth="1"/>
    <col min="7" max="7" width="2.85546875" style="2" customWidth="1"/>
    <col min="8" max="8" width="10.5703125" style="2" customWidth="1"/>
    <col min="9" max="9" width="12.28515625" style="2" customWidth="1"/>
    <col min="10" max="10" width="10.140625" style="2" customWidth="1"/>
    <col min="11" max="11" width="2.28515625" style="2" customWidth="1"/>
    <col min="12" max="12" width="10.140625" style="202" customWidth="1"/>
    <col min="13" max="14" width="12" style="2" customWidth="1"/>
    <col min="15" max="16" width="13.140625" style="2" customWidth="1"/>
    <col min="17" max="17" width="10.85546875" style="2" bestFit="1" customWidth="1"/>
    <col min="18" max="18" width="21.28515625" style="2" customWidth="1"/>
    <col min="19" max="19" width="13.5703125" style="2" customWidth="1"/>
    <col min="20" max="21" width="9.5703125" style="2" bestFit="1" customWidth="1"/>
    <col min="22" max="22" width="9.5703125" style="2" customWidth="1"/>
    <col min="23" max="23" width="12.85546875" style="2" customWidth="1"/>
    <col min="24" max="25" width="9.140625" style="2"/>
    <col min="26" max="26" width="13.42578125" style="2" customWidth="1"/>
    <col min="27" max="16384" width="9.140625" style="2"/>
  </cols>
  <sheetData>
    <row r="1" spans="1:27" ht="12.75" customHeight="1" x14ac:dyDescent="0.2">
      <c r="A1" s="6"/>
      <c r="I1" s="28"/>
    </row>
    <row r="2" spans="1:27" ht="12.75" customHeight="1" x14ac:dyDescent="0.2">
      <c r="A2" s="65" t="s">
        <v>146</v>
      </c>
      <c r="B2" s="16"/>
      <c r="C2" s="16"/>
      <c r="D2" s="16"/>
      <c r="E2" s="16"/>
      <c r="F2" s="16"/>
      <c r="G2" s="16"/>
    </row>
    <row r="3" spans="1:27" ht="12.75" customHeight="1" x14ac:dyDescent="0.2">
      <c r="A3" s="4" t="s">
        <v>282</v>
      </c>
      <c r="B3" s="16"/>
      <c r="C3" s="16"/>
      <c r="D3" s="16"/>
      <c r="E3" s="16"/>
      <c r="F3" s="16"/>
      <c r="G3" s="16"/>
    </row>
    <row r="4" spans="1:27" ht="12.75" customHeight="1" x14ac:dyDescent="0.2">
      <c r="A4" s="122" t="s">
        <v>285</v>
      </c>
      <c r="B4" s="16"/>
      <c r="C4" s="16"/>
      <c r="D4" s="16"/>
      <c r="E4" s="16"/>
      <c r="F4" s="16"/>
      <c r="G4" s="16"/>
    </row>
    <row r="5" spans="1:27" ht="12.75" customHeight="1" x14ac:dyDescent="0.2">
      <c r="A5" s="13"/>
      <c r="B5" s="40"/>
      <c r="C5" s="40"/>
      <c r="D5" s="40"/>
      <c r="E5" s="40"/>
      <c r="F5" s="40"/>
      <c r="G5" s="40"/>
      <c r="H5" s="13"/>
      <c r="I5" s="13"/>
      <c r="J5" s="13"/>
      <c r="K5" s="13"/>
      <c r="L5" s="203"/>
    </row>
    <row r="6" spans="1:27" ht="12.75" customHeight="1" x14ac:dyDescent="0.2">
      <c r="A6" s="6"/>
      <c r="B6" s="248" t="s">
        <v>12</v>
      </c>
      <c r="C6" s="248"/>
      <c r="D6" s="6"/>
      <c r="E6" s="248" t="s">
        <v>20</v>
      </c>
      <c r="F6" s="248"/>
      <c r="G6" s="6"/>
      <c r="H6" s="248" t="s">
        <v>14</v>
      </c>
      <c r="I6" s="248"/>
      <c r="J6" s="248"/>
      <c r="K6" s="182"/>
      <c r="L6" s="147" t="s">
        <v>219</v>
      </c>
      <c r="M6" s="121"/>
    </row>
    <row r="7" spans="1:27" s="60" customFormat="1" ht="12.75" customHeight="1" x14ac:dyDescent="0.2">
      <c r="A7" s="2" t="s">
        <v>19</v>
      </c>
      <c r="B7" s="98" t="s">
        <v>114</v>
      </c>
      <c r="C7" s="98" t="s">
        <v>115</v>
      </c>
      <c r="D7" s="98"/>
      <c r="E7" s="98" t="s">
        <v>114</v>
      </c>
      <c r="F7" s="98" t="s">
        <v>115</v>
      </c>
      <c r="G7" s="98"/>
      <c r="H7" s="98" t="s">
        <v>114</v>
      </c>
      <c r="I7" s="98" t="s">
        <v>115</v>
      </c>
      <c r="L7" s="204" t="s">
        <v>221</v>
      </c>
      <c r="N7" s="2"/>
      <c r="O7" s="2"/>
      <c r="P7" s="2"/>
      <c r="Q7" s="2"/>
      <c r="R7" s="2"/>
      <c r="S7" s="2"/>
      <c r="T7" s="2"/>
      <c r="U7" s="2"/>
      <c r="V7" s="2"/>
      <c r="W7" s="2"/>
      <c r="X7" s="2"/>
    </row>
    <row r="8" spans="1:27" ht="12.75" customHeight="1" x14ac:dyDescent="0.2">
      <c r="A8" s="13" t="s">
        <v>21</v>
      </c>
      <c r="B8" s="59" t="s">
        <v>86</v>
      </c>
      <c r="C8" s="59" t="s">
        <v>86</v>
      </c>
      <c r="D8" s="59"/>
      <c r="E8" s="59" t="s">
        <v>86</v>
      </c>
      <c r="F8" s="59" t="s">
        <v>86</v>
      </c>
      <c r="G8" s="59"/>
      <c r="H8" s="59" t="s">
        <v>86</v>
      </c>
      <c r="I8" s="59" t="s">
        <v>86</v>
      </c>
      <c r="J8" s="66" t="s">
        <v>1</v>
      </c>
      <c r="K8" s="66"/>
      <c r="L8" s="189" t="s">
        <v>222</v>
      </c>
      <c r="N8" s="43"/>
    </row>
    <row r="9" spans="1:27" ht="12.75" customHeight="1" x14ac:dyDescent="0.2">
      <c r="A9" s="201" t="s">
        <v>263</v>
      </c>
      <c r="B9" s="24">
        <v>476484869.5</v>
      </c>
      <c r="C9" s="24">
        <v>128226781.8</v>
      </c>
      <c r="D9" s="24"/>
      <c r="E9" s="24">
        <v>817942</v>
      </c>
      <c r="F9" s="24">
        <v>250464</v>
      </c>
      <c r="G9" s="24"/>
      <c r="H9" s="24">
        <f>B9/E9</f>
        <v>582.54114533793347</v>
      </c>
      <c r="I9" s="24">
        <f>C9/F9</f>
        <v>511.95693512840165</v>
      </c>
      <c r="J9" s="24">
        <f>(B9+C9)/(E9+F9)</f>
        <v>565.99424872192776</v>
      </c>
      <c r="K9" s="24"/>
      <c r="L9" s="24">
        <v>1.902881</v>
      </c>
      <c r="M9" s="145"/>
      <c r="N9" s="145"/>
      <c r="O9" s="121"/>
      <c r="Y9" s="12"/>
      <c r="Z9" s="9"/>
      <c r="AA9" s="9"/>
    </row>
    <row r="10" spans="1:27" ht="12.75" customHeight="1" x14ac:dyDescent="0.2">
      <c r="A10" s="158">
        <v>2004</v>
      </c>
      <c r="B10" s="24">
        <v>116593043.90000001</v>
      </c>
      <c r="C10" s="24">
        <v>24278214.699999999</v>
      </c>
      <c r="D10" s="24"/>
      <c r="E10" s="24">
        <v>139030</v>
      </c>
      <c r="F10" s="24">
        <v>31761</v>
      </c>
      <c r="G10" s="24"/>
      <c r="H10" s="24">
        <f t="shared" ref="H10:H29" si="0">B10/E10</f>
        <v>838.6178803136014</v>
      </c>
      <c r="I10" s="24">
        <f t="shared" ref="I10:I29" si="1">C10/F10</f>
        <v>764.40334687194991</v>
      </c>
      <c r="J10" s="24">
        <f t="shared" ref="J10:J29" si="2">(B10+C10)/(E10+F10)</f>
        <v>824.81663905006701</v>
      </c>
      <c r="K10" s="24"/>
      <c r="L10" s="24">
        <v>2.5885060000000002</v>
      </c>
      <c r="M10" s="145"/>
      <c r="N10" s="145"/>
      <c r="O10" s="121"/>
      <c r="Y10" s="12"/>
      <c r="Z10" s="9"/>
      <c r="AA10" s="9"/>
    </row>
    <row r="11" spans="1:27" ht="12.75" customHeight="1" x14ac:dyDescent="0.2">
      <c r="A11" s="158">
        <v>2005</v>
      </c>
      <c r="B11" s="24">
        <v>139873351.30000001</v>
      </c>
      <c r="C11" s="24">
        <v>28506467.800000001</v>
      </c>
      <c r="D11" s="24"/>
      <c r="E11" s="24">
        <v>159743</v>
      </c>
      <c r="F11" s="24">
        <v>34875</v>
      </c>
      <c r="G11" s="24"/>
      <c r="H11" s="24">
        <f t="shared" si="0"/>
        <v>875.61490206143628</v>
      </c>
      <c r="I11" s="24">
        <f t="shared" si="1"/>
        <v>817.38975770609318</v>
      </c>
      <c r="J11" s="24">
        <f t="shared" si="2"/>
        <v>865.18111942369171</v>
      </c>
      <c r="K11" s="24"/>
      <c r="L11" s="24">
        <v>2.6770209999999999</v>
      </c>
      <c r="M11" s="145"/>
      <c r="N11" s="145"/>
      <c r="O11" s="121"/>
      <c r="Y11" s="12"/>
      <c r="Z11" s="9"/>
      <c r="AA11" s="9"/>
    </row>
    <row r="12" spans="1:27" ht="12.75" customHeight="1" x14ac:dyDescent="0.2">
      <c r="A12" s="158">
        <v>2006</v>
      </c>
      <c r="B12" s="24">
        <v>163816091.09999999</v>
      </c>
      <c r="C12" s="24">
        <v>33501551.899999999</v>
      </c>
      <c r="D12" s="24"/>
      <c r="E12" s="24">
        <v>174385</v>
      </c>
      <c r="F12" s="24">
        <v>36481</v>
      </c>
      <c r="G12" s="24"/>
      <c r="H12" s="24">
        <f t="shared" si="0"/>
        <v>939.39324540528139</v>
      </c>
      <c r="I12" s="24">
        <f t="shared" si="1"/>
        <v>918.32877114114194</v>
      </c>
      <c r="J12" s="24">
        <f t="shared" si="2"/>
        <v>935.74897328161012</v>
      </c>
      <c r="K12" s="24"/>
      <c r="L12" s="24">
        <v>2.8517429999999999</v>
      </c>
      <c r="M12" s="145"/>
      <c r="N12" s="145"/>
      <c r="O12" s="121"/>
      <c r="Y12" s="12"/>
      <c r="Z12" s="9"/>
      <c r="AA12" s="9"/>
    </row>
    <row r="13" spans="1:27" ht="12.75" customHeight="1" x14ac:dyDescent="0.2">
      <c r="A13" s="158">
        <v>2007</v>
      </c>
      <c r="B13" s="24">
        <v>199371214.30000001</v>
      </c>
      <c r="C13" s="24">
        <v>40709082.899999999</v>
      </c>
      <c r="D13" s="24"/>
      <c r="E13" s="24">
        <v>199549</v>
      </c>
      <c r="F13" s="24">
        <v>40959</v>
      </c>
      <c r="G13" s="24"/>
      <c r="H13" s="24">
        <f t="shared" si="0"/>
        <v>999.10906243579279</v>
      </c>
      <c r="I13" s="24">
        <f t="shared" si="1"/>
        <v>993.89835933494464</v>
      </c>
      <c r="J13" s="24">
        <f t="shared" si="2"/>
        <v>998.22166913366709</v>
      </c>
      <c r="K13" s="24"/>
      <c r="L13" s="24">
        <v>3.0068679999999999</v>
      </c>
      <c r="M13" s="145"/>
      <c r="N13" s="145"/>
      <c r="O13" s="121"/>
      <c r="Y13" s="12"/>
      <c r="Z13" s="9"/>
      <c r="AA13" s="9"/>
    </row>
    <row r="14" spans="1:27" ht="12.75" customHeight="1" x14ac:dyDescent="0.2">
      <c r="A14" s="158">
        <v>2008</v>
      </c>
      <c r="B14" s="24">
        <v>177933351.09999999</v>
      </c>
      <c r="C14" s="24">
        <v>34838340.600000001</v>
      </c>
      <c r="D14" s="24"/>
      <c r="E14" s="24">
        <v>170030</v>
      </c>
      <c r="F14" s="24">
        <v>33611</v>
      </c>
      <c r="G14" s="24"/>
      <c r="H14" s="24">
        <f t="shared" si="0"/>
        <v>1046.4820978650826</v>
      </c>
      <c r="I14" s="24">
        <f t="shared" si="1"/>
        <v>1036.5160393918659</v>
      </c>
      <c r="J14" s="24">
        <f t="shared" si="2"/>
        <v>1044.8371973227395</v>
      </c>
      <c r="K14" s="24"/>
      <c r="L14" s="24">
        <v>3.1250740000000001</v>
      </c>
      <c r="M14" s="145"/>
      <c r="N14" s="145"/>
      <c r="O14" s="121"/>
      <c r="Y14" s="12"/>
      <c r="Z14" s="9"/>
      <c r="AA14" s="9"/>
    </row>
    <row r="15" spans="1:27" ht="12.75" customHeight="1" x14ac:dyDescent="0.2">
      <c r="A15" s="158">
        <v>2009</v>
      </c>
      <c r="B15" s="24">
        <v>156107425.19999999</v>
      </c>
      <c r="C15" s="24">
        <v>29254386.5</v>
      </c>
      <c r="D15" s="24"/>
      <c r="E15" s="24">
        <v>142087</v>
      </c>
      <c r="F15" s="24">
        <v>26688</v>
      </c>
      <c r="G15" s="24"/>
      <c r="H15" s="24">
        <f t="shared" si="0"/>
        <v>1098.6749329636068</v>
      </c>
      <c r="I15" s="24">
        <f t="shared" si="1"/>
        <v>1096.1625636990407</v>
      </c>
      <c r="J15" s="24">
        <f t="shared" si="2"/>
        <v>1098.2776578284697</v>
      </c>
      <c r="K15" s="24"/>
      <c r="L15" s="24">
        <v>3.2280449999999998</v>
      </c>
      <c r="M15" s="145"/>
      <c r="N15" s="145"/>
      <c r="O15" s="121"/>
      <c r="Y15" s="12"/>
      <c r="Z15" s="9"/>
      <c r="AA15" s="9"/>
    </row>
    <row r="16" spans="1:27" ht="12.75" customHeight="1" x14ac:dyDescent="0.2">
      <c r="A16" s="158">
        <v>2010</v>
      </c>
      <c r="B16" s="24">
        <v>252032506.90000001</v>
      </c>
      <c r="C16" s="24">
        <v>49083369.700000003</v>
      </c>
      <c r="D16" s="24"/>
      <c r="E16" s="24">
        <v>218243</v>
      </c>
      <c r="F16" s="24">
        <v>41692</v>
      </c>
      <c r="G16" s="24"/>
      <c r="H16" s="24">
        <f t="shared" si="0"/>
        <v>1154.8251577370179</v>
      </c>
      <c r="I16" s="24">
        <f t="shared" si="1"/>
        <v>1177.2850834692508</v>
      </c>
      <c r="J16" s="24">
        <f t="shared" si="2"/>
        <v>1158.4275938215324</v>
      </c>
      <c r="K16" s="24"/>
      <c r="L16" s="24">
        <v>3.374387</v>
      </c>
      <c r="M16" s="145"/>
      <c r="N16" s="145"/>
      <c r="O16" s="121"/>
      <c r="Y16" s="12"/>
      <c r="Z16" s="9"/>
      <c r="AA16" s="9"/>
    </row>
    <row r="17" spans="1:27" ht="12.75" customHeight="1" x14ac:dyDescent="0.2">
      <c r="A17" s="158">
        <v>2011</v>
      </c>
      <c r="B17" s="24">
        <v>285169440.80000001</v>
      </c>
      <c r="C17" s="24">
        <v>55016024</v>
      </c>
      <c r="D17" s="24"/>
      <c r="E17" s="24">
        <v>234519</v>
      </c>
      <c r="F17" s="24">
        <v>44019</v>
      </c>
      <c r="G17" s="24"/>
      <c r="H17" s="24">
        <f t="shared" si="0"/>
        <v>1215.9758518499568</v>
      </c>
      <c r="I17" s="24">
        <f t="shared" si="1"/>
        <v>1249.8244848815284</v>
      </c>
      <c r="J17" s="24">
        <f t="shared" si="2"/>
        <v>1221.3251506078166</v>
      </c>
      <c r="K17" s="24"/>
      <c r="L17" s="24">
        <v>3.537706</v>
      </c>
      <c r="M17" s="145"/>
      <c r="N17" s="145"/>
      <c r="O17" s="121"/>
      <c r="Y17" s="12"/>
      <c r="Z17" s="9"/>
      <c r="AA17" s="9"/>
    </row>
    <row r="18" spans="1:27" ht="12.75" customHeight="1" x14ac:dyDescent="0.2">
      <c r="A18" s="158">
        <v>2012</v>
      </c>
      <c r="B18" s="24">
        <v>259891659.30000001</v>
      </c>
      <c r="C18" s="24">
        <v>51442330.899999999</v>
      </c>
      <c r="D18" s="24"/>
      <c r="E18" s="24">
        <v>207284</v>
      </c>
      <c r="F18" s="24">
        <v>38952</v>
      </c>
      <c r="G18" s="24"/>
      <c r="H18" s="24">
        <f t="shared" si="0"/>
        <v>1253.7950796974201</v>
      </c>
      <c r="I18" s="24">
        <f t="shared" si="1"/>
        <v>1320.6595527829122</v>
      </c>
      <c r="J18" s="24">
        <f t="shared" si="2"/>
        <v>1264.372350915382</v>
      </c>
      <c r="K18" s="24"/>
      <c r="L18" s="24">
        <v>3.6460119999999998</v>
      </c>
      <c r="M18" s="145"/>
      <c r="N18" s="145"/>
      <c r="O18" s="121"/>
      <c r="Y18" s="12"/>
      <c r="Z18" s="9"/>
      <c r="AA18" s="9"/>
    </row>
    <row r="19" spans="1:27" ht="12.75" customHeight="1" x14ac:dyDescent="0.2">
      <c r="A19" s="158">
        <v>2013</v>
      </c>
      <c r="B19" s="24">
        <v>264506267.69999999</v>
      </c>
      <c r="C19" s="24">
        <v>53469745.799999997</v>
      </c>
      <c r="D19" s="24"/>
      <c r="E19" s="24">
        <v>209531</v>
      </c>
      <c r="F19" s="24">
        <v>39402</v>
      </c>
      <c r="G19" s="24"/>
      <c r="H19" s="24">
        <f t="shared" si="0"/>
        <v>1262.3729553144881</v>
      </c>
      <c r="I19" s="24">
        <f t="shared" si="1"/>
        <v>1357.0312623724683</v>
      </c>
      <c r="J19" s="24">
        <f t="shared" si="2"/>
        <v>1277.3558085910668</v>
      </c>
      <c r="K19" s="24"/>
      <c r="L19" s="24">
        <v>3.662388</v>
      </c>
      <c r="M19" s="145"/>
      <c r="N19" s="145"/>
      <c r="O19" s="121"/>
      <c r="Y19" s="12"/>
      <c r="Z19" s="9"/>
      <c r="AA19" s="9"/>
    </row>
    <row r="20" spans="1:27" ht="12.75" customHeight="1" x14ac:dyDescent="0.2">
      <c r="A20" s="158">
        <v>2014</v>
      </c>
      <c r="B20" s="24">
        <v>306491291.69999999</v>
      </c>
      <c r="C20" s="24">
        <v>66355339.5</v>
      </c>
      <c r="D20" s="24"/>
      <c r="E20" s="24">
        <v>236683</v>
      </c>
      <c r="F20" s="24">
        <v>46122</v>
      </c>
      <c r="G20" s="24"/>
      <c r="H20" s="24">
        <f t="shared" si="0"/>
        <v>1294.9442575089888</v>
      </c>
      <c r="I20" s="24">
        <f t="shared" si="1"/>
        <v>1438.6917197866528</v>
      </c>
      <c r="J20" s="24">
        <f t="shared" si="2"/>
        <v>1318.3876918724916</v>
      </c>
      <c r="K20" s="24"/>
      <c r="L20" s="24">
        <v>3.766864</v>
      </c>
      <c r="M20" s="145"/>
      <c r="N20" s="145"/>
      <c r="O20" s="121"/>
      <c r="Y20" s="12"/>
      <c r="Z20" s="9"/>
      <c r="AA20" s="9"/>
    </row>
    <row r="21" spans="1:27" ht="12.75" customHeight="1" x14ac:dyDescent="0.2">
      <c r="A21" s="158">
        <v>2015</v>
      </c>
      <c r="B21" s="24">
        <v>347549154.19999999</v>
      </c>
      <c r="C21" s="24">
        <v>84395787.200000003</v>
      </c>
      <c r="D21" s="24"/>
      <c r="E21" s="24">
        <v>260636</v>
      </c>
      <c r="F21" s="24">
        <v>54963</v>
      </c>
      <c r="G21" s="24"/>
      <c r="H21" s="24">
        <f t="shared" si="0"/>
        <v>1333.465654015562</v>
      </c>
      <c r="I21" s="24">
        <f t="shared" si="1"/>
        <v>1535.5018321416226</v>
      </c>
      <c r="J21" s="24">
        <f t="shared" si="2"/>
        <v>1368.6511725322323</v>
      </c>
      <c r="K21" s="24"/>
      <c r="L21" s="24">
        <v>3.9082620000000001</v>
      </c>
      <c r="M21" s="145"/>
      <c r="N21" s="145"/>
      <c r="O21" s="121"/>
      <c r="Y21" s="12"/>
      <c r="Z21" s="9"/>
      <c r="AA21" s="9"/>
    </row>
    <row r="22" spans="1:27" ht="12.75" customHeight="1" x14ac:dyDescent="0.2">
      <c r="A22" s="158">
        <v>2016</v>
      </c>
      <c r="B22" s="24">
        <v>384393996.69999999</v>
      </c>
      <c r="C22" s="24">
        <v>111469297</v>
      </c>
      <c r="D22" s="24"/>
      <c r="E22" s="24">
        <v>281863</v>
      </c>
      <c r="F22" s="24">
        <v>66869</v>
      </c>
      <c r="G22" s="24"/>
      <c r="H22" s="24">
        <f t="shared" si="0"/>
        <v>1363.7618158467055</v>
      </c>
      <c r="I22" s="24">
        <f t="shared" si="1"/>
        <v>1666.9801701834931</v>
      </c>
      <c r="J22" s="24">
        <f t="shared" si="2"/>
        <v>1421.9036214055493</v>
      </c>
      <c r="K22" s="24"/>
      <c r="L22" s="24">
        <v>4.0763670000000003</v>
      </c>
      <c r="M22" s="145"/>
      <c r="N22" s="145"/>
      <c r="O22" s="121"/>
      <c r="Y22" s="12"/>
      <c r="Z22" s="9"/>
      <c r="AA22" s="9"/>
    </row>
    <row r="23" spans="1:27" ht="12.75" customHeight="1" x14ac:dyDescent="0.2">
      <c r="A23" s="158">
        <v>2017</v>
      </c>
      <c r="B23" s="24">
        <v>347685793.5</v>
      </c>
      <c r="C23" s="24">
        <v>145938517.80000001</v>
      </c>
      <c r="D23" s="24"/>
      <c r="E23" s="24">
        <v>255045</v>
      </c>
      <c r="F23" s="24">
        <v>84206</v>
      </c>
      <c r="G23" s="24"/>
      <c r="H23" s="24">
        <f t="shared" si="0"/>
        <v>1363.2331294477444</v>
      </c>
      <c r="I23" s="24">
        <f t="shared" si="1"/>
        <v>1733.1130537016365</v>
      </c>
      <c r="J23" s="24">
        <f t="shared" si="2"/>
        <v>1455.0415807175218</v>
      </c>
      <c r="K23" s="24"/>
      <c r="L23" s="24">
        <v>4.2673909999999999</v>
      </c>
      <c r="M23" s="145"/>
      <c r="N23" s="145"/>
      <c r="O23" s="121"/>
      <c r="Y23" s="12"/>
      <c r="Z23" s="9"/>
      <c r="AA23" s="9"/>
    </row>
    <row r="24" spans="1:27" ht="12.75" customHeight="1" x14ac:dyDescent="0.2">
      <c r="A24" s="158">
        <v>2018</v>
      </c>
      <c r="B24" s="24">
        <v>306054465.39999998</v>
      </c>
      <c r="C24" s="24">
        <v>214599096.5</v>
      </c>
      <c r="D24" s="24"/>
      <c r="E24" s="24">
        <v>210070</v>
      </c>
      <c r="F24" s="24">
        <v>107320</v>
      </c>
      <c r="G24" s="24"/>
      <c r="H24" s="24">
        <f t="shared" si="0"/>
        <v>1456.9165773313657</v>
      </c>
      <c r="I24" s="24">
        <f t="shared" si="1"/>
        <v>1999.6188641446142</v>
      </c>
      <c r="J24" s="24">
        <f t="shared" si="2"/>
        <v>1640.4220734742744</v>
      </c>
      <c r="K24" s="24"/>
      <c r="L24" s="24">
        <v>4.8042210000000001</v>
      </c>
      <c r="M24" s="145"/>
      <c r="N24" s="145"/>
      <c r="O24" s="121"/>
      <c r="Y24" s="12"/>
      <c r="Z24" s="9"/>
      <c r="AA24" s="9"/>
    </row>
    <row r="25" spans="1:27" ht="12.75" customHeight="1" x14ac:dyDescent="0.2">
      <c r="A25" s="158">
        <v>2019</v>
      </c>
      <c r="B25" s="24">
        <v>253391750.09999999</v>
      </c>
      <c r="C25" s="24">
        <v>241769413.80000001</v>
      </c>
      <c r="D25" s="24"/>
      <c r="E25" s="24">
        <v>193492</v>
      </c>
      <c r="F25" s="24">
        <v>136725</v>
      </c>
      <c r="G25" s="24"/>
      <c r="H25" s="24">
        <f t="shared" si="0"/>
        <v>1309.5722308932668</v>
      </c>
      <c r="I25" s="24">
        <f t="shared" si="1"/>
        <v>1768.289733406473</v>
      </c>
      <c r="J25" s="24">
        <f t="shared" si="2"/>
        <v>1499.5023390679462</v>
      </c>
      <c r="K25" s="24"/>
      <c r="L25" s="24">
        <v>4.3663740000000004</v>
      </c>
      <c r="M25" s="145"/>
      <c r="N25" s="145"/>
      <c r="O25" s="121"/>
      <c r="Y25" s="12"/>
      <c r="Z25" s="9"/>
      <c r="AA25" s="9"/>
    </row>
    <row r="26" spans="1:27" ht="12.75" customHeight="1" x14ac:dyDescent="0.2">
      <c r="A26" s="158">
        <v>2020</v>
      </c>
      <c r="B26" s="24">
        <v>167365769.5</v>
      </c>
      <c r="C26" s="24">
        <v>235153783.69999999</v>
      </c>
      <c r="D26" s="24"/>
      <c r="E26" s="24">
        <v>135553</v>
      </c>
      <c r="F26" s="24">
        <v>149711</v>
      </c>
      <c r="G26" s="24"/>
      <c r="H26" s="24">
        <f t="shared" si="0"/>
        <v>1234.6887896247224</v>
      </c>
      <c r="I26" s="24">
        <f t="shared" si="1"/>
        <v>1570.7181416195201</v>
      </c>
      <c r="J26" s="24">
        <f t="shared" si="2"/>
        <v>1411.0422387682988</v>
      </c>
      <c r="K26" s="24"/>
      <c r="L26" s="24">
        <v>4.3353710000000003</v>
      </c>
      <c r="M26" s="145"/>
      <c r="N26" s="145"/>
      <c r="O26" s="121"/>
      <c r="Y26" s="12"/>
      <c r="Z26" s="9"/>
      <c r="AA26" s="9"/>
    </row>
    <row r="27" spans="1:27" ht="12.75" customHeight="1" x14ac:dyDescent="0.2">
      <c r="A27" s="158" t="s">
        <v>270</v>
      </c>
      <c r="B27" s="24">
        <v>54468376.899999999</v>
      </c>
      <c r="C27" s="24">
        <v>97820747.5</v>
      </c>
      <c r="D27" s="24"/>
      <c r="E27" s="24">
        <v>95955</v>
      </c>
      <c r="F27" s="24">
        <v>135160</v>
      </c>
      <c r="G27" s="24"/>
      <c r="H27" s="24">
        <f t="shared" si="0"/>
        <v>567.64500963993532</v>
      </c>
      <c r="I27" s="24">
        <f t="shared" si="1"/>
        <v>723.74036327315775</v>
      </c>
      <c r="J27" s="24">
        <f t="shared" si="2"/>
        <v>658.93223892867195</v>
      </c>
      <c r="K27" s="24"/>
      <c r="L27" s="24">
        <v>4.2177730000000002</v>
      </c>
      <c r="M27" s="145"/>
      <c r="N27" s="145"/>
      <c r="O27" s="121"/>
      <c r="Y27" s="12"/>
      <c r="Z27" s="9"/>
      <c r="AA27" s="9"/>
    </row>
    <row r="28" spans="1:27" ht="12.75" customHeight="1" x14ac:dyDescent="0.2">
      <c r="A28" s="33" t="s">
        <v>6</v>
      </c>
      <c r="B28" s="43">
        <v>2829.4</v>
      </c>
      <c r="C28" s="43">
        <v>0</v>
      </c>
      <c r="D28" s="24"/>
      <c r="E28" s="24">
        <v>5</v>
      </c>
      <c r="F28" s="24">
        <v>0</v>
      </c>
      <c r="G28" s="24"/>
      <c r="H28" s="24">
        <f t="shared" si="0"/>
        <v>565.88</v>
      </c>
      <c r="I28" s="24">
        <v>0</v>
      </c>
      <c r="J28" s="24">
        <f t="shared" si="2"/>
        <v>565.88</v>
      </c>
      <c r="K28" s="24"/>
      <c r="L28" s="24">
        <v>2.4797539999999998</v>
      </c>
      <c r="M28" s="145"/>
      <c r="N28" s="145"/>
      <c r="O28" s="121"/>
      <c r="Y28" s="12"/>
      <c r="Z28" s="9"/>
      <c r="AA28" s="9"/>
    </row>
    <row r="29" spans="1:27" s="11" customFormat="1" ht="12.75" customHeight="1" x14ac:dyDescent="0.2">
      <c r="A29" s="63" t="s">
        <v>10</v>
      </c>
      <c r="B29" s="37">
        <f>SUM(B9:B28)</f>
        <v>4659182648.499999</v>
      </c>
      <c r="C29" s="37">
        <f>SUM(C9:C28)</f>
        <v>1725828279.6000001</v>
      </c>
      <c r="D29" s="37"/>
      <c r="E29" s="37">
        <f>SUM(E9:E28)</f>
        <v>4341645</v>
      </c>
      <c r="F29" s="37">
        <f>SUM(F9:F28)</f>
        <v>1399980</v>
      </c>
      <c r="G29" s="37"/>
      <c r="H29" s="37">
        <f t="shared" si="0"/>
        <v>1073.1376352741872</v>
      </c>
      <c r="I29" s="37">
        <f t="shared" si="1"/>
        <v>1232.7520961728026</v>
      </c>
      <c r="J29" s="37">
        <f t="shared" si="2"/>
        <v>1112.0564174950471</v>
      </c>
      <c r="K29" s="37"/>
      <c r="L29" s="37">
        <v>3.42395</v>
      </c>
      <c r="M29" s="145"/>
      <c r="N29" s="145"/>
      <c r="O29" s="121"/>
      <c r="P29" s="2"/>
      <c r="Q29" s="2"/>
      <c r="R29" s="2"/>
      <c r="S29" s="2"/>
      <c r="T29" s="2"/>
      <c r="U29" s="2"/>
      <c r="V29" s="2"/>
      <c r="W29" s="2"/>
      <c r="X29" s="2"/>
      <c r="Y29" s="12"/>
      <c r="Z29" s="9"/>
      <c r="AA29" s="9"/>
    </row>
    <row r="30" spans="1:27" ht="12.75" customHeight="1" x14ac:dyDescent="0.2">
      <c r="A30" s="35" t="s">
        <v>140</v>
      </c>
      <c r="Y30" s="113"/>
      <c r="Z30" s="9"/>
      <c r="AA30" s="9"/>
    </row>
    <row r="31" spans="1:27" ht="12.75" customHeight="1" x14ac:dyDescent="0.2">
      <c r="A31" s="14"/>
      <c r="D31" s="9"/>
      <c r="R31" s="20"/>
      <c r="S31" s="116"/>
      <c r="T31" s="20"/>
      <c r="U31" s="9"/>
      <c r="V31" s="12"/>
    </row>
    <row r="32" spans="1:27" ht="12.75" customHeight="1" x14ac:dyDescent="0.2">
      <c r="A32" s="6"/>
      <c r="C32" s="9"/>
      <c r="D32" s="9"/>
      <c r="F32" s="20"/>
      <c r="G32" s="7"/>
      <c r="H32" s="7"/>
      <c r="R32" s="20"/>
      <c r="S32" s="116"/>
      <c r="T32" s="20"/>
      <c r="U32" s="9"/>
      <c r="V32" s="12"/>
    </row>
    <row r="33" spans="1:22" ht="12.75" customHeight="1" x14ac:dyDescent="0.2">
      <c r="A33" s="65" t="s">
        <v>147</v>
      </c>
      <c r="B33" s="16"/>
      <c r="C33" s="16"/>
      <c r="D33" s="16"/>
      <c r="E33" s="35"/>
      <c r="F33" s="35"/>
      <c r="G33" s="35"/>
      <c r="H33" s="50"/>
      <c r="I33" s="35"/>
      <c r="J33" s="35"/>
      <c r="K33" s="35"/>
      <c r="L33" s="147"/>
      <c r="R33" s="20"/>
      <c r="S33" s="116"/>
      <c r="T33" s="20"/>
      <c r="U33" s="9"/>
      <c r="V33" s="12"/>
    </row>
    <row r="34" spans="1:22" ht="12.75" customHeight="1" x14ac:dyDescent="0.2">
      <c r="A34" s="4" t="s">
        <v>283</v>
      </c>
      <c r="B34" s="16"/>
      <c r="C34" s="16"/>
      <c r="D34" s="16"/>
      <c r="E34" s="35"/>
      <c r="F34" s="35"/>
      <c r="G34" s="35"/>
      <c r="H34" s="35"/>
      <c r="I34" s="35"/>
      <c r="J34" s="35"/>
      <c r="K34" s="35"/>
      <c r="R34" s="20"/>
      <c r="S34" s="116"/>
      <c r="T34" s="20"/>
      <c r="U34" s="9"/>
      <c r="V34" s="12"/>
    </row>
    <row r="35" spans="1:22" ht="12.75" customHeight="1" x14ac:dyDescent="0.2">
      <c r="A35" s="122" t="s">
        <v>284</v>
      </c>
      <c r="B35" s="16"/>
      <c r="C35" s="16"/>
      <c r="D35" s="16"/>
      <c r="E35" s="35"/>
      <c r="F35" s="35"/>
      <c r="G35" s="35"/>
      <c r="H35" s="35"/>
      <c r="I35" s="35"/>
      <c r="J35" s="35"/>
      <c r="K35" s="35"/>
      <c r="P35" s="35" t="s">
        <v>257</v>
      </c>
      <c r="R35" s="20"/>
      <c r="S35" s="116"/>
      <c r="T35" s="20"/>
      <c r="U35" s="9"/>
      <c r="V35" s="12"/>
    </row>
    <row r="36" spans="1:22" ht="12.75" customHeight="1" x14ac:dyDescent="0.2">
      <c r="A36" s="39"/>
      <c r="B36" s="40"/>
      <c r="C36" s="40"/>
      <c r="D36" s="40"/>
      <c r="E36" s="39"/>
      <c r="F36" s="39"/>
      <c r="G36" s="39"/>
      <c r="H36" s="39"/>
      <c r="I36" s="39"/>
      <c r="J36" s="39"/>
      <c r="K36" s="185"/>
      <c r="R36" s="20"/>
      <c r="S36" s="116"/>
      <c r="T36" s="20"/>
      <c r="U36" s="9"/>
      <c r="V36" s="12"/>
    </row>
    <row r="37" spans="1:22" ht="12.75" customHeight="1" x14ac:dyDescent="0.2">
      <c r="A37" s="35"/>
      <c r="B37" s="249" t="s">
        <v>12</v>
      </c>
      <c r="C37" s="249"/>
      <c r="D37" s="22"/>
      <c r="E37" s="249" t="s">
        <v>13</v>
      </c>
      <c r="F37" s="249"/>
      <c r="G37" s="56"/>
      <c r="H37" s="249" t="s">
        <v>14</v>
      </c>
      <c r="I37" s="249"/>
      <c r="J37" s="249"/>
      <c r="K37" s="186"/>
      <c r="R37" s="20"/>
      <c r="S37" s="116"/>
      <c r="T37" s="20"/>
      <c r="U37" s="9"/>
      <c r="V37" s="12"/>
    </row>
    <row r="38" spans="1:22" ht="12.75" customHeight="1" x14ac:dyDescent="0.2">
      <c r="A38" s="14"/>
      <c r="B38" s="99" t="s">
        <v>114</v>
      </c>
      <c r="C38" s="99" t="s">
        <v>115</v>
      </c>
      <c r="D38" s="99"/>
      <c r="E38" s="99" t="s">
        <v>114</v>
      </c>
      <c r="F38" s="99" t="s">
        <v>115</v>
      </c>
      <c r="G38" s="99"/>
      <c r="H38" s="99" t="s">
        <v>114</v>
      </c>
      <c r="I38" s="99" t="s">
        <v>115</v>
      </c>
      <c r="J38" s="62"/>
      <c r="K38" s="62"/>
      <c r="R38" s="20"/>
      <c r="S38" s="116"/>
      <c r="T38" s="20"/>
      <c r="U38" s="9"/>
      <c r="V38" s="12"/>
    </row>
    <row r="39" spans="1:22" ht="12.75" customHeight="1" x14ac:dyDescent="0.2">
      <c r="A39" s="39" t="s">
        <v>22</v>
      </c>
      <c r="B39" s="41" t="s">
        <v>86</v>
      </c>
      <c r="C39" s="41" t="s">
        <v>86</v>
      </c>
      <c r="D39" s="41"/>
      <c r="E39" s="41" t="s">
        <v>86</v>
      </c>
      <c r="F39" s="41" t="s">
        <v>86</v>
      </c>
      <c r="G39" s="41"/>
      <c r="H39" s="41" t="s">
        <v>86</v>
      </c>
      <c r="I39" s="41" t="s">
        <v>86</v>
      </c>
      <c r="J39" s="91" t="s">
        <v>1</v>
      </c>
      <c r="K39" s="187"/>
      <c r="M39" s="120"/>
      <c r="N39" s="120"/>
      <c r="R39" s="107"/>
      <c r="S39" s="116"/>
      <c r="T39" s="20"/>
      <c r="U39" s="9"/>
      <c r="V39" s="12"/>
    </row>
    <row r="40" spans="1:22" ht="12.75" customHeight="1" x14ac:dyDescent="0.2">
      <c r="A40" s="100" t="s">
        <v>7</v>
      </c>
      <c r="B40" s="32">
        <v>2177718359.0999999</v>
      </c>
      <c r="C40" s="32">
        <v>464520859.60000002</v>
      </c>
      <c r="D40" s="102"/>
      <c r="E40" s="102">
        <v>2497999</v>
      </c>
      <c r="F40" s="102">
        <v>572160</v>
      </c>
      <c r="G40" s="101"/>
      <c r="H40" s="32">
        <f t="shared" ref="H40:H48" si="3">B40/E40</f>
        <v>871.7851204504085</v>
      </c>
      <c r="I40" s="32">
        <f t="shared" ref="I40:I48" si="4">C40/F40</f>
        <v>811.87230774608508</v>
      </c>
      <c r="J40" s="32">
        <f t="shared" ref="J40:J48" si="5">(B40+C40)/(E40+F40)</f>
        <v>860.61966780873558</v>
      </c>
      <c r="K40" s="188"/>
      <c r="M40" s="126"/>
      <c r="N40" s="126"/>
      <c r="R40" s="7"/>
      <c r="S40" s="7"/>
    </row>
    <row r="41" spans="1:22" ht="12.75" customHeight="1" x14ac:dyDescent="0.2">
      <c r="A41" s="64" t="s">
        <v>8</v>
      </c>
      <c r="B41" s="32">
        <v>2011604932.7</v>
      </c>
      <c r="C41" s="32">
        <v>883916852.5</v>
      </c>
      <c r="D41" s="44"/>
      <c r="E41" s="102">
        <v>1415114</v>
      </c>
      <c r="F41" s="102">
        <v>528085</v>
      </c>
      <c r="G41" s="44"/>
      <c r="H41" s="32">
        <f t="shared" si="3"/>
        <v>1421.5144028678963</v>
      </c>
      <c r="I41" s="32">
        <f t="shared" si="4"/>
        <v>1673.8154889837811</v>
      </c>
      <c r="J41" s="32">
        <f t="shared" si="5"/>
        <v>1490.079906998717</v>
      </c>
      <c r="K41" s="188"/>
      <c r="M41" s="126"/>
      <c r="N41" s="126"/>
      <c r="R41" s="7"/>
      <c r="S41" s="7"/>
    </row>
    <row r="42" spans="1:22" ht="12.75" customHeight="1" x14ac:dyDescent="0.2">
      <c r="A42" s="64" t="s">
        <v>5</v>
      </c>
      <c r="B42" s="32">
        <v>47136567.200000003</v>
      </c>
      <c r="C42" s="32">
        <v>64796185.200000003</v>
      </c>
      <c r="D42" s="44"/>
      <c r="E42" s="102">
        <v>52125</v>
      </c>
      <c r="F42" s="102">
        <v>63123</v>
      </c>
      <c r="G42" s="44"/>
      <c r="H42" s="32">
        <f t="shared" si="3"/>
        <v>904.29865131894485</v>
      </c>
      <c r="I42" s="32">
        <f t="shared" si="4"/>
        <v>1026.5067439760469</v>
      </c>
      <c r="J42" s="32">
        <f t="shared" si="5"/>
        <v>971.23379494655012</v>
      </c>
      <c r="K42" s="188"/>
      <c r="M42" s="126"/>
      <c r="N42" s="126"/>
      <c r="R42" s="7"/>
      <c r="S42" s="7"/>
    </row>
    <row r="43" spans="1:22" x14ac:dyDescent="0.2">
      <c r="A43" s="64" t="s">
        <v>260</v>
      </c>
      <c r="B43" s="32">
        <v>134367332.5</v>
      </c>
      <c r="C43" s="32">
        <v>66993327.399999999</v>
      </c>
      <c r="D43" s="44"/>
      <c r="E43" s="102">
        <v>115021</v>
      </c>
      <c r="F43" s="102">
        <v>43439</v>
      </c>
      <c r="G43" s="44"/>
      <c r="H43" s="32">
        <f t="shared" si="3"/>
        <v>1168.198263795307</v>
      </c>
      <c r="I43" s="32">
        <f t="shared" si="4"/>
        <v>1542.2391721724716</v>
      </c>
      <c r="J43" s="32">
        <f t="shared" si="5"/>
        <v>1270.7349482519248</v>
      </c>
      <c r="K43" s="188"/>
      <c r="M43" s="126"/>
      <c r="N43" s="126"/>
      <c r="P43" s="12"/>
      <c r="R43" s="7"/>
      <c r="S43" s="7"/>
    </row>
    <row r="44" spans="1:22" x14ac:dyDescent="0.2">
      <c r="A44" s="64" t="s">
        <v>195</v>
      </c>
      <c r="B44" s="32">
        <v>87223662</v>
      </c>
      <c r="C44" s="32">
        <v>172242372</v>
      </c>
      <c r="D44" s="44"/>
      <c r="E44" s="102">
        <v>68705</v>
      </c>
      <c r="F44" s="102">
        <v>137266</v>
      </c>
      <c r="G44" s="44"/>
      <c r="H44" s="32">
        <f t="shared" si="3"/>
        <v>1269.5387817480532</v>
      </c>
      <c r="I44" s="32">
        <f t="shared" si="4"/>
        <v>1254.8072501566303</v>
      </c>
      <c r="J44" s="32">
        <f t="shared" si="5"/>
        <v>1259.7211937602867</v>
      </c>
      <c r="K44" s="188"/>
      <c r="M44" s="126"/>
      <c r="N44" s="126"/>
      <c r="P44" s="12"/>
      <c r="R44" s="7"/>
      <c r="S44" s="7"/>
    </row>
    <row r="45" spans="1:22" x14ac:dyDescent="0.2">
      <c r="A45" s="64" t="s">
        <v>193</v>
      </c>
      <c r="B45" s="32">
        <v>175320420.90000001</v>
      </c>
      <c r="C45" s="32">
        <v>29877037.800000001</v>
      </c>
      <c r="D45" s="44"/>
      <c r="E45" s="102">
        <v>171904</v>
      </c>
      <c r="F45" s="102">
        <v>31430</v>
      </c>
      <c r="G45" s="44"/>
      <c r="H45" s="32">
        <f t="shared" si="3"/>
        <v>1019.8740046770291</v>
      </c>
      <c r="I45" s="32">
        <f t="shared" si="4"/>
        <v>950.58981228125992</v>
      </c>
      <c r="J45" s="32">
        <f t="shared" si="5"/>
        <v>1009.1645209359971</v>
      </c>
      <c r="K45" s="188"/>
      <c r="M45" s="126"/>
      <c r="N45" s="126"/>
      <c r="P45" s="12"/>
      <c r="R45" s="7"/>
      <c r="S45" s="7"/>
    </row>
    <row r="46" spans="1:22" x14ac:dyDescent="0.2">
      <c r="A46" s="64" t="s">
        <v>194</v>
      </c>
      <c r="B46" s="32">
        <v>25621722.899999999</v>
      </c>
      <c r="C46" s="32">
        <v>43394553.200000003</v>
      </c>
      <c r="D46" s="44"/>
      <c r="E46" s="102">
        <v>20546</v>
      </c>
      <c r="F46" s="102">
        <v>24359</v>
      </c>
      <c r="G46" s="44"/>
      <c r="H46" s="32">
        <f t="shared" si="3"/>
        <v>1247.0419010999708</v>
      </c>
      <c r="I46" s="32">
        <f t="shared" si="4"/>
        <v>1781.4587298329161</v>
      </c>
      <c r="J46" s="32">
        <f t="shared" si="5"/>
        <v>1536.9396748691681</v>
      </c>
      <c r="K46" s="188"/>
      <c r="M46" s="126"/>
      <c r="N46" s="126"/>
      <c r="O46"/>
      <c r="P46" s="12"/>
      <c r="R46" s="7"/>
      <c r="S46" s="7"/>
    </row>
    <row r="47" spans="1:22" s="121" customFormat="1" ht="12.75" customHeight="1" x14ac:dyDescent="0.2">
      <c r="A47" s="64" t="s">
        <v>67</v>
      </c>
      <c r="B47" s="32">
        <v>189651.20000000001</v>
      </c>
      <c r="C47" s="32">
        <v>87091.9</v>
      </c>
      <c r="D47" s="32"/>
      <c r="E47" s="102">
        <v>231</v>
      </c>
      <c r="F47" s="102">
        <v>118</v>
      </c>
      <c r="G47" s="32"/>
      <c r="H47" s="32">
        <f t="shared" si="3"/>
        <v>821.00086580086588</v>
      </c>
      <c r="I47" s="32">
        <f t="shared" si="4"/>
        <v>738.06694915254229</v>
      </c>
      <c r="J47" s="32">
        <f t="shared" si="5"/>
        <v>792.96017191977069</v>
      </c>
      <c r="K47" s="179"/>
      <c r="L47" s="205"/>
      <c r="M47" s="126"/>
      <c r="N47" s="126"/>
      <c r="R47" s="7"/>
      <c r="S47" s="7"/>
      <c r="T47" s="2"/>
      <c r="U47" s="2"/>
      <c r="V47" s="2"/>
    </row>
    <row r="48" spans="1:22" ht="12.75" customHeight="1" x14ac:dyDescent="0.2">
      <c r="A48" s="63" t="s">
        <v>1</v>
      </c>
      <c r="B48" s="37">
        <f>SUM(B40:B47)</f>
        <v>4659182648.499999</v>
      </c>
      <c r="C48" s="37">
        <f>SUM(C40:C47)</f>
        <v>1725828279.6000001</v>
      </c>
      <c r="D48" s="37"/>
      <c r="E48" s="37">
        <f>SUM(E40:E47)</f>
        <v>4341645</v>
      </c>
      <c r="F48" s="37">
        <f>SUM(F40:F47)</f>
        <v>1399980</v>
      </c>
      <c r="G48" s="37"/>
      <c r="H48" s="37">
        <f t="shared" si="3"/>
        <v>1073.1376352741872</v>
      </c>
      <c r="I48" s="37">
        <f t="shared" si="4"/>
        <v>1232.7520961728026</v>
      </c>
      <c r="J48" s="37">
        <f t="shared" si="5"/>
        <v>1112.0564174950471</v>
      </c>
      <c r="K48" s="184"/>
      <c r="M48" s="120"/>
      <c r="N48" s="120"/>
      <c r="R48" s="25"/>
      <c r="S48" s="25"/>
      <c r="T48" s="60"/>
      <c r="U48" s="60"/>
      <c r="V48" s="60"/>
    </row>
    <row r="49" spans="1:19" ht="12.75" customHeight="1" x14ac:dyDescent="0.2">
      <c r="A49" s="35" t="s">
        <v>140</v>
      </c>
      <c r="B49" s="42"/>
      <c r="C49" s="42"/>
      <c r="D49" s="42"/>
      <c r="E49" s="35"/>
      <c r="F49" s="26"/>
      <c r="G49" s="26"/>
      <c r="H49" s="26"/>
      <c r="I49" s="26"/>
      <c r="J49" s="26"/>
      <c r="K49" s="26"/>
      <c r="M49" s="120"/>
      <c r="N49" s="120"/>
      <c r="R49" s="7"/>
      <c r="S49" s="7"/>
    </row>
    <row r="50" spans="1:19" ht="12.75" customHeight="1" x14ac:dyDescent="0.2">
      <c r="A50" s="159" t="s">
        <v>259</v>
      </c>
      <c r="B50" s="35"/>
      <c r="C50" s="42"/>
      <c r="D50" s="42"/>
      <c r="E50" s="35"/>
      <c r="F50" s="26"/>
      <c r="G50" s="26"/>
      <c r="H50" s="43"/>
      <c r="I50" s="26"/>
      <c r="J50" s="26"/>
      <c r="K50" s="26"/>
      <c r="R50" s="7"/>
      <c r="S50" s="7"/>
    </row>
    <row r="51" spans="1:19" ht="12.75" customHeight="1" x14ac:dyDescent="0.2">
      <c r="A51" s="95"/>
      <c r="B51" s="3"/>
      <c r="C51" s="3"/>
      <c r="D51" s="3"/>
      <c r="E51" s="3"/>
      <c r="F51" s="3"/>
      <c r="G51" s="3"/>
      <c r="H51" s="9"/>
      <c r="I51" s="9"/>
      <c r="J51" s="9"/>
      <c r="K51" s="9"/>
      <c r="L51" s="206"/>
      <c r="R51" s="7"/>
      <c r="S51" s="7"/>
    </row>
    <row r="52" spans="1:19" ht="12.75" customHeight="1" x14ac:dyDescent="0.2">
      <c r="A52" s="137"/>
      <c r="B52" s="127"/>
      <c r="C52" s="127"/>
      <c r="D52" s="127"/>
      <c r="E52" s="220"/>
      <c r="F52" s="127"/>
      <c r="G52" s="127"/>
      <c r="H52" s="9"/>
      <c r="I52" s="9"/>
      <c r="J52" s="9"/>
      <c r="K52" s="9"/>
      <c r="L52" s="206"/>
      <c r="R52" s="7"/>
      <c r="S52" s="7"/>
    </row>
    <row r="53" spans="1:19" ht="12.75" customHeight="1" x14ac:dyDescent="0.2">
      <c r="A53" s="95"/>
      <c r="B53" s="3"/>
      <c r="C53" s="3"/>
      <c r="D53" s="3"/>
      <c r="E53" s="3"/>
      <c r="F53" s="3"/>
      <c r="G53" s="3"/>
      <c r="H53" s="9"/>
      <c r="I53" s="9"/>
      <c r="J53" s="9"/>
      <c r="K53" s="9"/>
      <c r="L53" s="206"/>
    </row>
    <row r="54" spans="1:19" ht="12.75" customHeight="1" x14ac:dyDescent="0.2">
      <c r="A54" s="95"/>
      <c r="B54" s="36"/>
      <c r="C54" s="36"/>
      <c r="D54" s="36"/>
      <c r="E54" s="36"/>
      <c r="F54" s="36"/>
      <c r="G54" s="36"/>
      <c r="H54" s="9"/>
      <c r="I54" s="9"/>
      <c r="J54" s="9"/>
      <c r="K54" s="9"/>
      <c r="L54" s="206"/>
    </row>
    <row r="55" spans="1:19" ht="12.75" customHeight="1" x14ac:dyDescent="0.2">
      <c r="A55" s="95"/>
      <c r="B55" s="128"/>
      <c r="C55" s="128"/>
      <c r="D55" s="128"/>
      <c r="E55" s="128"/>
      <c r="F55" s="128"/>
      <c r="G55"/>
      <c r="H55" s="9"/>
      <c r="I55" s="9"/>
      <c r="J55" s="9"/>
      <c r="K55" s="9"/>
      <c r="L55" s="206"/>
    </row>
    <row r="56" spans="1:19" ht="12.75" customHeight="1" x14ac:dyDescent="0.2">
      <c r="A56" s="222"/>
      <c r="B56" s="9"/>
      <c r="C56" s="9"/>
      <c r="D56" s="9"/>
      <c r="E56" s="9"/>
      <c r="F56" s="9"/>
      <c r="G56" s="9"/>
      <c r="H56" s="9"/>
      <c r="I56" s="9"/>
      <c r="J56" s="9"/>
      <c r="K56" s="9"/>
      <c r="L56" s="206"/>
    </row>
    <row r="57" spans="1:19" ht="12.75" customHeight="1" x14ac:dyDescent="0.2">
      <c r="A57" s="223"/>
      <c r="B57" s="9"/>
      <c r="C57" s="9"/>
      <c r="D57" s="9"/>
      <c r="E57" s="9"/>
      <c r="F57" s="9"/>
      <c r="G57" s="9"/>
      <c r="H57" s="9"/>
      <c r="I57" s="9"/>
      <c r="J57" s="9"/>
      <c r="K57" s="9"/>
      <c r="L57" s="206"/>
    </row>
    <row r="58" spans="1:19" ht="12.75" customHeight="1" x14ac:dyDescent="0.2">
      <c r="A58" s="224"/>
      <c r="B58" s="9"/>
      <c r="C58" s="9"/>
      <c r="D58" s="9"/>
      <c r="E58" s="9"/>
      <c r="F58" s="9"/>
      <c r="G58" s="9"/>
      <c r="H58" s="9"/>
      <c r="I58" s="9"/>
      <c r="J58" s="9"/>
      <c r="K58" s="9"/>
      <c r="L58" s="206"/>
    </row>
    <row r="59" spans="1:19" ht="12.75" customHeight="1" x14ac:dyDescent="0.2">
      <c r="A59" s="225"/>
      <c r="B59" s="9"/>
      <c r="C59" s="9"/>
      <c r="D59" s="9"/>
      <c r="E59" s="9"/>
      <c r="F59" s="9"/>
      <c r="G59" s="9"/>
      <c r="H59" s="9"/>
      <c r="I59" s="9"/>
    </row>
    <row r="60" spans="1:19" ht="12.75" customHeight="1" x14ac:dyDescent="0.2">
      <c r="A60" s="9"/>
      <c r="B60" s="9"/>
      <c r="C60" s="9"/>
      <c r="D60" s="9"/>
      <c r="E60" s="9"/>
      <c r="F60" s="9"/>
      <c r="G60" s="9"/>
      <c r="H60" s="9"/>
      <c r="I60" s="9"/>
    </row>
    <row r="61" spans="1:19" ht="12.75" customHeight="1" x14ac:dyDescent="0.2">
      <c r="A61" s="9"/>
      <c r="B61" s="9"/>
      <c r="C61" s="9"/>
      <c r="D61" s="9"/>
      <c r="E61" s="9"/>
      <c r="F61" s="9"/>
      <c r="G61" s="9"/>
      <c r="H61" s="9"/>
      <c r="I61" s="9"/>
      <c r="J61" s="26"/>
      <c r="K61" s="26"/>
    </row>
    <row r="62" spans="1:19" ht="12.75" customHeight="1" x14ac:dyDescent="0.2">
      <c r="A62" s="9"/>
      <c r="B62" s="9"/>
      <c r="C62" s="9"/>
      <c r="D62" s="9"/>
      <c r="E62" s="9"/>
      <c r="F62" s="9"/>
      <c r="G62" s="9"/>
      <c r="H62" s="9"/>
      <c r="I62" s="9"/>
      <c r="J62" s="26"/>
      <c r="K62" s="26"/>
    </row>
    <row r="63" spans="1:19" ht="12.75" customHeight="1" x14ac:dyDescent="0.2">
      <c r="A63" s="9"/>
      <c r="B63" s="9"/>
      <c r="C63" s="9"/>
      <c r="D63" s="9"/>
      <c r="E63" s="9"/>
      <c r="F63" s="9"/>
      <c r="G63" s="9"/>
      <c r="H63" s="9"/>
      <c r="I63" s="9"/>
      <c r="J63" s="26"/>
      <c r="K63" s="26"/>
    </row>
    <row r="64" spans="1:19" ht="12.75" customHeight="1" x14ac:dyDescent="0.2">
      <c r="A64" s="9"/>
      <c r="B64" s="9"/>
      <c r="C64" s="9"/>
      <c r="D64" s="9"/>
      <c r="E64" s="9"/>
      <c r="F64" s="9"/>
      <c r="G64" s="9"/>
      <c r="H64" s="9"/>
      <c r="I64" s="9"/>
      <c r="J64" s="26"/>
      <c r="K64" s="26"/>
    </row>
    <row r="65" spans="1:11" ht="12.75" customHeight="1" x14ac:dyDescent="0.2">
      <c r="A65" s="9"/>
      <c r="B65" s="9"/>
      <c r="C65" s="9"/>
      <c r="D65" s="9"/>
      <c r="E65" s="9"/>
      <c r="F65" s="9"/>
      <c r="G65" s="9"/>
      <c r="H65" s="9"/>
      <c r="I65" s="9"/>
      <c r="J65" s="26"/>
      <c r="K65" s="26"/>
    </row>
    <row r="66" spans="1:11" ht="12.75" customHeight="1" x14ac:dyDescent="0.2">
      <c r="A66" s="9"/>
      <c r="B66" s="9"/>
      <c r="C66" s="9"/>
      <c r="D66" s="9"/>
      <c r="E66" s="9"/>
      <c r="F66" s="9"/>
      <c r="G66" s="9"/>
      <c r="H66" s="9"/>
      <c r="I66" s="9"/>
      <c r="J66" s="26"/>
      <c r="K66" s="26"/>
    </row>
    <row r="67" spans="1:11" ht="12.75" customHeight="1" x14ac:dyDescent="0.2">
      <c r="A67" s="9"/>
      <c r="B67" s="9"/>
      <c r="C67" s="9"/>
      <c r="D67" s="9"/>
      <c r="E67" s="9"/>
      <c r="F67" s="9"/>
      <c r="G67" s="9"/>
      <c r="H67" s="9"/>
      <c r="I67" s="9"/>
      <c r="J67" s="26"/>
      <c r="K67" s="26"/>
    </row>
    <row r="68" spans="1:11" ht="12.75" customHeight="1" x14ac:dyDescent="0.2">
      <c r="A68" s="9"/>
      <c r="B68" s="9"/>
      <c r="C68" s="9"/>
      <c r="D68" s="9"/>
      <c r="E68" s="9"/>
      <c r="F68" s="9"/>
      <c r="G68" s="9"/>
      <c r="H68" s="9"/>
      <c r="I68" s="9"/>
      <c r="J68" s="21"/>
      <c r="K68" s="21"/>
    </row>
    <row r="69" spans="1:11" ht="12.75" customHeight="1" x14ac:dyDescent="0.2">
      <c r="A69" s="9"/>
      <c r="B69" s="9"/>
      <c r="C69" s="9"/>
      <c r="D69" s="9"/>
      <c r="E69" s="9"/>
      <c r="F69" s="9"/>
      <c r="G69" s="9"/>
      <c r="H69" s="9"/>
      <c r="I69" s="9"/>
    </row>
  </sheetData>
  <mergeCells count="6">
    <mergeCell ref="B37:C37"/>
    <mergeCell ref="E37:F37"/>
    <mergeCell ref="H37:J37"/>
    <mergeCell ref="B6:C6"/>
    <mergeCell ref="E6:F6"/>
    <mergeCell ref="H6:J6"/>
  </mergeCells>
  <phoneticPr fontId="4"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56322" r:id="rId4">
          <objectPr defaultSize="0" autoLine="0" autoPict="0" r:id="rId5">
            <anchor moveWithCells="1">
              <from>
                <xdr:col>0</xdr:col>
                <xdr:colOff>47625</xdr:colOff>
                <xdr:row>29</xdr:row>
                <xdr:rowOff>152400</xdr:rowOff>
              </from>
              <to>
                <xdr:col>1</xdr:col>
                <xdr:colOff>390525</xdr:colOff>
                <xdr:row>31</xdr:row>
                <xdr:rowOff>66675</xdr:rowOff>
              </to>
            </anchor>
          </objectPr>
        </oleObject>
      </mc:Choice>
      <mc:Fallback>
        <oleObject progId="Paint.Picture" shapeId="56322" r:id="rId4"/>
      </mc:Fallback>
    </mc:AlternateContent>
    <mc:AlternateContent xmlns:mc="http://schemas.openxmlformats.org/markup-compatibility/2006">
      <mc:Choice Requires="x14">
        <oleObject progId="Paint.Picture" shapeId="56333" r:id="rId6">
          <objectPr defaultSize="0" autoLine="0" autoPict="0" r:id="rId5">
            <anchor moveWithCells="1">
              <from>
                <xdr:col>0</xdr:col>
                <xdr:colOff>47625</xdr:colOff>
                <xdr:row>50</xdr:row>
                <xdr:rowOff>38100</xdr:rowOff>
              </from>
              <to>
                <xdr:col>1</xdr:col>
                <xdr:colOff>390525</xdr:colOff>
                <xdr:row>51</xdr:row>
                <xdr:rowOff>114300</xdr:rowOff>
              </to>
            </anchor>
          </objectPr>
        </oleObject>
      </mc:Choice>
      <mc:Fallback>
        <oleObject progId="Paint.Picture" shapeId="56333"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S64"/>
  <sheetViews>
    <sheetView showGridLines="0" topLeftCell="A7" workbookViewId="0">
      <selection activeCell="H23" sqref="H23"/>
    </sheetView>
  </sheetViews>
  <sheetFormatPr defaultRowHeight="12.75" x14ac:dyDescent="0.2"/>
  <cols>
    <col min="2" max="2" width="15" bestFit="1" customWidth="1"/>
    <col min="3" max="3" width="1.42578125" customWidth="1"/>
    <col min="4" max="4" width="16.42578125" bestFit="1" customWidth="1"/>
    <col min="5" max="5" width="23.5703125" bestFit="1" customWidth="1"/>
    <col min="6" max="6" width="2.42578125" style="244" customWidth="1"/>
    <col min="7" max="7" width="12.7109375" bestFit="1" customWidth="1"/>
  </cols>
  <sheetData>
    <row r="2" spans="1:19" s="35" customFormat="1" ht="12.75" customHeight="1" x14ac:dyDescent="0.2">
      <c r="A2" s="65" t="s">
        <v>234</v>
      </c>
      <c r="B2" s="16"/>
      <c r="C2" s="16"/>
      <c r="D2" s="16"/>
      <c r="E2" s="16"/>
      <c r="F2" s="22"/>
      <c r="P2" s="29"/>
      <c r="Q2" s="29"/>
      <c r="R2" s="29"/>
      <c r="S2" s="29"/>
    </row>
    <row r="3" spans="1:19" s="35" customFormat="1" ht="12.75" customHeight="1" x14ac:dyDescent="0.2">
      <c r="A3" s="199" t="s">
        <v>233</v>
      </c>
      <c r="B3" s="200"/>
      <c r="C3" s="200"/>
      <c r="D3" s="200"/>
      <c r="E3" s="200"/>
      <c r="F3" s="22"/>
      <c r="P3" s="29"/>
      <c r="Q3" s="29"/>
      <c r="R3" s="29"/>
      <c r="S3" s="29"/>
    </row>
    <row r="4" spans="1:19" s="35" customFormat="1" ht="12.75" customHeight="1" x14ac:dyDescent="0.2">
      <c r="A4" s="122" t="s">
        <v>230</v>
      </c>
      <c r="B4" s="16"/>
      <c r="C4" s="16"/>
      <c r="D4" s="16"/>
      <c r="E4" s="16"/>
      <c r="F4" s="22"/>
      <c r="P4" s="29"/>
      <c r="Q4" s="29"/>
      <c r="R4" s="29"/>
      <c r="S4" s="29"/>
    </row>
    <row r="5" spans="1:19" s="35" customFormat="1" ht="12.75" customHeight="1" x14ac:dyDescent="0.2">
      <c r="A5" s="122" t="s">
        <v>231</v>
      </c>
      <c r="B5" s="16"/>
      <c r="C5" s="16"/>
      <c r="D5" s="16"/>
      <c r="E5" s="16"/>
      <c r="F5" s="22"/>
      <c r="P5" s="29"/>
      <c r="Q5" s="29"/>
      <c r="R5" s="29"/>
      <c r="S5" s="29"/>
    </row>
    <row r="6" spans="1:19" x14ac:dyDescent="0.2">
      <c r="A6" s="174"/>
      <c r="B6" s="174"/>
      <c r="C6" s="174"/>
      <c r="D6" s="174"/>
      <c r="E6" s="174"/>
      <c r="F6" s="242"/>
    </row>
    <row r="7" spans="1:19" x14ac:dyDescent="0.2">
      <c r="A7" s="90" t="s">
        <v>0</v>
      </c>
      <c r="B7" s="175" t="s">
        <v>217</v>
      </c>
      <c r="C7" s="175"/>
      <c r="D7" s="175" t="s">
        <v>237</v>
      </c>
      <c r="E7" s="175" t="s">
        <v>218</v>
      </c>
      <c r="F7" s="242"/>
    </row>
    <row r="8" spans="1:19" x14ac:dyDescent="0.2">
      <c r="A8" s="61">
        <v>1999</v>
      </c>
      <c r="B8" s="24">
        <v>422257663</v>
      </c>
      <c r="C8" s="24"/>
      <c r="D8" s="24">
        <v>317665</v>
      </c>
      <c r="E8" s="24">
        <v>1329</v>
      </c>
      <c r="F8" s="33"/>
    </row>
    <row r="9" spans="1:19" x14ac:dyDescent="0.2">
      <c r="A9" s="61">
        <v>2000</v>
      </c>
      <c r="B9" s="24">
        <v>457395258</v>
      </c>
      <c r="C9" s="24"/>
      <c r="D9" s="24">
        <v>337939</v>
      </c>
      <c r="E9" s="24">
        <v>1353</v>
      </c>
      <c r="F9" s="33"/>
    </row>
    <row r="10" spans="1:19" x14ac:dyDescent="0.2">
      <c r="A10" s="61">
        <v>2001</v>
      </c>
      <c r="B10" s="24">
        <v>488193163</v>
      </c>
      <c r="C10" s="24"/>
      <c r="D10" s="24">
        <v>367472</v>
      </c>
      <c r="E10" s="24">
        <v>1329</v>
      </c>
      <c r="F10" s="33"/>
    </row>
    <row r="11" spans="1:19" x14ac:dyDescent="0.2">
      <c r="A11" s="61">
        <v>2002</v>
      </c>
      <c r="B11" s="24">
        <v>514755394</v>
      </c>
      <c r="C11" s="24"/>
      <c r="D11" s="24">
        <v>385708</v>
      </c>
      <c r="E11" s="24">
        <v>1335</v>
      </c>
      <c r="F11" s="33"/>
    </row>
    <row r="12" spans="1:19" x14ac:dyDescent="0.2">
      <c r="A12" s="61">
        <v>2003</v>
      </c>
      <c r="B12" s="24">
        <v>545141384</v>
      </c>
      <c r="C12" s="24"/>
      <c r="D12" s="24">
        <v>400511</v>
      </c>
      <c r="E12" s="24">
        <v>1361</v>
      </c>
      <c r="F12" s="33"/>
    </row>
    <row r="13" spans="1:19" x14ac:dyDescent="0.2">
      <c r="A13" s="61">
        <v>2004</v>
      </c>
      <c r="B13" s="24">
        <v>580338676</v>
      </c>
      <c r="C13" s="24"/>
      <c r="D13" s="24">
        <v>421708</v>
      </c>
      <c r="E13" s="24">
        <v>1376</v>
      </c>
      <c r="F13" s="33"/>
    </row>
    <row r="14" spans="1:19" x14ac:dyDescent="0.2">
      <c r="A14" s="61">
        <v>2005</v>
      </c>
      <c r="B14" s="24">
        <v>631604272</v>
      </c>
      <c r="C14" s="24"/>
      <c r="D14" s="24">
        <v>445394</v>
      </c>
      <c r="E14" s="24">
        <v>1418</v>
      </c>
      <c r="F14" s="33"/>
    </row>
    <row r="15" spans="1:19" x14ac:dyDescent="0.2">
      <c r="A15" s="61">
        <v>2006</v>
      </c>
      <c r="B15" s="24">
        <v>674180413</v>
      </c>
      <c r="C15" s="24"/>
      <c r="D15" s="24">
        <v>471809</v>
      </c>
      <c r="E15" s="24">
        <v>1429</v>
      </c>
      <c r="F15" s="33"/>
    </row>
    <row r="16" spans="1:19" x14ac:dyDescent="0.2">
      <c r="A16" s="61">
        <v>2007</v>
      </c>
      <c r="B16" s="24">
        <v>722000073</v>
      </c>
      <c r="C16" s="24"/>
      <c r="D16" s="24">
        <v>495214</v>
      </c>
      <c r="E16" s="24">
        <v>1458</v>
      </c>
      <c r="F16" s="33"/>
    </row>
    <row r="17" spans="1:6" ht="13.5" x14ac:dyDescent="0.2">
      <c r="A17" s="61">
        <v>2008</v>
      </c>
      <c r="B17" s="24">
        <v>748182703</v>
      </c>
      <c r="C17" s="245" t="s">
        <v>314</v>
      </c>
      <c r="D17" s="24">
        <v>504850</v>
      </c>
      <c r="E17" s="24">
        <v>1482</v>
      </c>
      <c r="F17" s="245" t="s">
        <v>314</v>
      </c>
    </row>
    <row r="18" spans="1:6" x14ac:dyDescent="0.2">
      <c r="A18" s="61">
        <v>2009</v>
      </c>
      <c r="B18" s="24">
        <v>742110600</v>
      </c>
      <c r="C18" s="24"/>
      <c r="D18" s="24">
        <v>507566</v>
      </c>
      <c r="E18" s="24">
        <v>1462</v>
      </c>
      <c r="F18" s="33"/>
    </row>
    <row r="19" spans="1:6" x14ac:dyDescent="0.2">
      <c r="A19" s="61">
        <v>2010</v>
      </c>
      <c r="B19" s="24">
        <v>757725514</v>
      </c>
      <c r="C19" s="24"/>
      <c r="D19" s="24">
        <v>525547</v>
      </c>
      <c r="E19" s="24">
        <v>1442</v>
      </c>
      <c r="F19" s="33"/>
    </row>
    <row r="20" spans="1:6" ht="13.5" x14ac:dyDescent="0.2">
      <c r="A20" s="61">
        <v>2011</v>
      </c>
      <c r="B20" s="24">
        <v>797023975</v>
      </c>
      <c r="C20" s="245" t="s">
        <v>314</v>
      </c>
      <c r="D20" s="24">
        <v>547033</v>
      </c>
      <c r="E20" s="24">
        <v>1457</v>
      </c>
      <c r="F20" s="245" t="s">
        <v>314</v>
      </c>
    </row>
    <row r="21" spans="1:6" x14ac:dyDescent="0.2">
      <c r="A21" s="61">
        <v>2012</v>
      </c>
      <c r="B21" s="24">
        <v>808048451</v>
      </c>
      <c r="C21" s="24"/>
      <c r="D21" s="24">
        <v>561948</v>
      </c>
      <c r="E21" s="24">
        <v>1438</v>
      </c>
      <c r="F21" s="33"/>
    </row>
    <row r="22" spans="1:6" x14ac:dyDescent="0.2">
      <c r="A22" s="61">
        <v>2013</v>
      </c>
      <c r="B22" s="24">
        <v>810917728</v>
      </c>
      <c r="C22" s="24"/>
      <c r="D22" s="24">
        <v>571800</v>
      </c>
      <c r="E22" s="24">
        <v>1418</v>
      </c>
      <c r="F22" s="33"/>
    </row>
    <row r="23" spans="1:6" x14ac:dyDescent="0.2">
      <c r="A23" s="61">
        <v>2014</v>
      </c>
      <c r="B23" s="24">
        <v>830330963</v>
      </c>
      <c r="C23" s="24"/>
      <c r="D23" s="24">
        <v>587802</v>
      </c>
      <c r="E23" s="24">
        <v>1413</v>
      </c>
      <c r="F23" s="33"/>
    </row>
    <row r="24" spans="1:6" x14ac:dyDescent="0.2">
      <c r="A24" s="61">
        <v>2015</v>
      </c>
      <c r="B24" s="24">
        <v>850273284</v>
      </c>
      <c r="C24" s="24"/>
      <c r="D24" s="24">
        <v>605470</v>
      </c>
      <c r="E24" s="24">
        <v>1404</v>
      </c>
      <c r="F24" s="33"/>
    </row>
    <row r="25" spans="1:6" x14ac:dyDescent="0.2">
      <c r="A25" s="61">
        <v>2016</v>
      </c>
      <c r="B25" s="24">
        <v>880672466</v>
      </c>
      <c r="C25" s="24"/>
      <c r="D25" s="24">
        <v>630096</v>
      </c>
      <c r="E25" s="24">
        <v>1398</v>
      </c>
      <c r="F25" s="33"/>
    </row>
    <row r="26" spans="1:6" x14ac:dyDescent="0.2">
      <c r="A26" s="61">
        <v>2017</v>
      </c>
      <c r="B26" s="24">
        <v>906673344</v>
      </c>
      <c r="C26" s="24"/>
      <c r="D26" s="24">
        <v>655881</v>
      </c>
      <c r="E26" s="24">
        <v>1382</v>
      </c>
      <c r="F26" s="33"/>
    </row>
    <row r="27" spans="1:6" x14ac:dyDescent="0.2">
      <c r="A27" s="61">
        <v>2018</v>
      </c>
      <c r="B27" s="24">
        <v>939618081</v>
      </c>
      <c r="C27" s="24"/>
      <c r="D27" s="24">
        <v>680384</v>
      </c>
      <c r="E27" s="24">
        <v>1381</v>
      </c>
      <c r="F27" s="33"/>
    </row>
    <row r="28" spans="1:6" x14ac:dyDescent="0.2">
      <c r="A28" s="61">
        <v>2019</v>
      </c>
      <c r="B28" s="24">
        <v>932735513</v>
      </c>
      <c r="C28" s="24"/>
      <c r="D28" s="24">
        <v>696742</v>
      </c>
      <c r="E28" s="24">
        <v>1339</v>
      </c>
      <c r="F28" s="33"/>
    </row>
    <row r="29" spans="1:6" x14ac:dyDescent="0.2">
      <c r="A29" s="61">
        <v>2020</v>
      </c>
      <c r="B29" s="24">
        <v>943099242</v>
      </c>
      <c r="C29" s="24"/>
      <c r="D29" s="24">
        <v>690216</v>
      </c>
      <c r="E29" s="24">
        <v>1366</v>
      </c>
      <c r="F29" s="33"/>
    </row>
    <row r="30" spans="1:6" x14ac:dyDescent="0.2">
      <c r="A30" s="86">
        <v>2021</v>
      </c>
      <c r="B30" s="177">
        <v>968735746</v>
      </c>
      <c r="C30" s="177"/>
      <c r="D30" s="177">
        <v>697301</v>
      </c>
      <c r="E30" s="177">
        <v>1389</v>
      </c>
      <c r="F30" s="243"/>
    </row>
    <row r="31" spans="1:6" x14ac:dyDescent="0.2">
      <c r="A31" s="35" t="s">
        <v>238</v>
      </c>
    </row>
    <row r="35" spans="1:19" s="35" customFormat="1" ht="12.75" customHeight="1" x14ac:dyDescent="0.2">
      <c r="A35" s="65" t="s">
        <v>235</v>
      </c>
      <c r="B35" s="16"/>
      <c r="C35" s="16"/>
      <c r="D35" s="16"/>
      <c r="E35" s="16"/>
      <c r="F35" s="22"/>
      <c r="P35" s="29"/>
      <c r="Q35" s="29"/>
      <c r="R35" s="29"/>
      <c r="S35" s="29"/>
    </row>
    <row r="36" spans="1:19" s="35" customFormat="1" ht="12.75" customHeight="1" x14ac:dyDescent="0.2">
      <c r="A36" s="199" t="s">
        <v>236</v>
      </c>
      <c r="B36" s="200"/>
      <c r="C36" s="200"/>
      <c r="D36" s="200"/>
      <c r="E36" s="200"/>
      <c r="F36" s="22"/>
      <c r="P36" s="29"/>
      <c r="Q36" s="29"/>
      <c r="R36" s="29"/>
      <c r="S36" s="29"/>
    </row>
    <row r="37" spans="1:19" s="35" customFormat="1" ht="12.75" customHeight="1" x14ac:dyDescent="0.2">
      <c r="A37" s="122" t="s">
        <v>230</v>
      </c>
      <c r="B37" s="16"/>
      <c r="C37" s="16"/>
      <c r="D37" s="16"/>
      <c r="E37" s="16"/>
      <c r="F37" s="22"/>
      <c r="P37" s="29"/>
      <c r="Q37" s="29"/>
      <c r="R37" s="29"/>
      <c r="S37" s="29"/>
    </row>
    <row r="38" spans="1:19" s="35" customFormat="1" ht="12.75" customHeight="1" x14ac:dyDescent="0.2">
      <c r="A38" s="122" t="s">
        <v>231</v>
      </c>
      <c r="B38" s="16"/>
      <c r="C38" s="16"/>
      <c r="D38" s="16"/>
      <c r="E38" s="16"/>
      <c r="F38" s="22"/>
      <c r="P38" s="29"/>
      <c r="Q38" s="29"/>
      <c r="R38" s="29"/>
      <c r="S38" s="29"/>
    </row>
    <row r="39" spans="1:19" x14ac:dyDescent="0.2">
      <c r="A39" s="174"/>
      <c r="B39" s="174"/>
      <c r="C39" s="174"/>
      <c r="D39" s="174"/>
      <c r="E39" s="174"/>
    </row>
    <row r="40" spans="1:19" x14ac:dyDescent="0.2">
      <c r="A40" s="90" t="s">
        <v>0</v>
      </c>
      <c r="B40" s="175" t="s">
        <v>217</v>
      </c>
      <c r="C40" s="175"/>
      <c r="D40" s="175" t="s">
        <v>239</v>
      </c>
      <c r="E40" s="175" t="s">
        <v>218</v>
      </c>
    </row>
    <row r="41" spans="1:19" x14ac:dyDescent="0.2">
      <c r="A41" s="176">
        <v>1999</v>
      </c>
      <c r="B41" s="72">
        <v>387529952.69999999</v>
      </c>
      <c r="C41" s="72"/>
      <c r="D41" s="72">
        <v>91088</v>
      </c>
      <c r="E41" s="72">
        <v>4254.4567088968906</v>
      </c>
    </row>
    <row r="42" spans="1:19" x14ac:dyDescent="0.2">
      <c r="A42" s="61">
        <v>2000</v>
      </c>
      <c r="B42" s="24">
        <v>407949959.09999996</v>
      </c>
      <c r="C42" s="24"/>
      <c r="D42" s="24">
        <v>92349</v>
      </c>
      <c r="E42" s="24">
        <v>4417.4810674723058</v>
      </c>
    </row>
    <row r="43" spans="1:19" x14ac:dyDescent="0.2">
      <c r="A43" s="61">
        <v>2001</v>
      </c>
      <c r="B43" s="24">
        <v>404401727.10000002</v>
      </c>
      <c r="C43" s="24"/>
      <c r="D43" s="24">
        <v>93203</v>
      </c>
      <c r="E43" s="24">
        <v>4338.9346598285465</v>
      </c>
    </row>
    <row r="44" spans="1:19" x14ac:dyDescent="0.2">
      <c r="A44" s="61">
        <v>2002</v>
      </c>
      <c r="B44" s="24">
        <v>400458597.80000007</v>
      </c>
      <c r="C44" s="24"/>
      <c r="D44" s="24">
        <v>93717</v>
      </c>
      <c r="E44" s="24">
        <v>4273.0624945314094</v>
      </c>
      <c r="M44" s="221"/>
    </row>
    <row r="45" spans="1:19" x14ac:dyDescent="0.2">
      <c r="A45" s="61">
        <v>2003</v>
      </c>
      <c r="B45" s="24">
        <v>402120426.30000001</v>
      </c>
      <c r="C45" s="24"/>
      <c r="D45" s="24">
        <v>92752</v>
      </c>
      <c r="E45" s="24">
        <v>4335.4367161894088</v>
      </c>
    </row>
    <row r="46" spans="1:19" x14ac:dyDescent="0.2">
      <c r="A46" s="61">
        <v>2004</v>
      </c>
      <c r="B46" s="24">
        <v>406208411.10000008</v>
      </c>
      <c r="C46" s="24"/>
      <c r="D46" s="24">
        <v>92807</v>
      </c>
      <c r="E46" s="24">
        <v>4376.9156539916175</v>
      </c>
    </row>
    <row r="47" spans="1:19" x14ac:dyDescent="0.2">
      <c r="A47" s="61">
        <v>2005</v>
      </c>
      <c r="B47" s="24">
        <v>417862383</v>
      </c>
      <c r="C47" s="24"/>
      <c r="D47" s="24">
        <v>93548</v>
      </c>
      <c r="E47" s="24">
        <v>4466.8232671997266</v>
      </c>
    </row>
    <row r="48" spans="1:19" x14ac:dyDescent="0.2">
      <c r="A48" s="61">
        <v>2006</v>
      </c>
      <c r="B48" s="24">
        <v>430717904.19999993</v>
      </c>
      <c r="C48" s="24"/>
      <c r="D48" s="24">
        <v>94702</v>
      </c>
      <c r="E48" s="24">
        <v>4548.13947118329</v>
      </c>
    </row>
    <row r="49" spans="1:5" x14ac:dyDescent="0.2">
      <c r="A49" s="61">
        <v>2007</v>
      </c>
      <c r="B49" s="24">
        <v>447498910.00000006</v>
      </c>
      <c r="C49" s="24"/>
      <c r="D49" s="24">
        <v>96277</v>
      </c>
      <c r="E49" s="24">
        <v>4648.0354601825984</v>
      </c>
    </row>
    <row r="50" spans="1:5" x14ac:dyDescent="0.2">
      <c r="A50" s="61">
        <v>2008</v>
      </c>
      <c r="B50" s="24">
        <v>446391725.19999999</v>
      </c>
      <c r="C50" s="24"/>
      <c r="D50" s="24">
        <v>97317</v>
      </c>
      <c r="E50" s="24">
        <v>4586.9860887614705</v>
      </c>
    </row>
    <row r="51" spans="1:5" x14ac:dyDescent="0.2">
      <c r="A51" s="61">
        <v>2009</v>
      </c>
      <c r="B51" s="24">
        <v>412813674.09999996</v>
      </c>
      <c r="C51" s="24"/>
      <c r="D51" s="24">
        <v>96187</v>
      </c>
      <c r="E51" s="24">
        <v>4291.7824040670776</v>
      </c>
    </row>
    <row r="52" spans="1:5" x14ac:dyDescent="0.2">
      <c r="A52" s="61">
        <v>2010</v>
      </c>
      <c r="B52" s="24">
        <v>416291188.89999998</v>
      </c>
      <c r="C52" s="24"/>
      <c r="D52" s="24">
        <v>97217</v>
      </c>
      <c r="E52" s="24">
        <v>4282.0822376744809</v>
      </c>
    </row>
    <row r="53" spans="1:5" x14ac:dyDescent="0.2">
      <c r="A53" s="61">
        <v>2011</v>
      </c>
      <c r="B53" s="24">
        <v>429105680</v>
      </c>
      <c r="C53" s="24"/>
      <c r="D53" s="24">
        <v>96850</v>
      </c>
      <c r="E53" s="24">
        <v>4430.6213732576152</v>
      </c>
    </row>
    <row r="54" spans="1:5" x14ac:dyDescent="0.2">
      <c r="A54" s="61">
        <v>2012</v>
      </c>
      <c r="B54" s="24">
        <v>411414014</v>
      </c>
      <c r="C54" s="24"/>
      <c r="D54" s="24">
        <v>97661</v>
      </c>
      <c r="E54" s="24">
        <v>4212.6745988675111</v>
      </c>
    </row>
    <row r="55" spans="1:5" x14ac:dyDescent="0.2">
      <c r="A55" s="61">
        <v>2013</v>
      </c>
      <c r="B55" s="24">
        <v>402097443</v>
      </c>
      <c r="C55" s="24"/>
      <c r="D55" s="24">
        <v>96749</v>
      </c>
      <c r="E55" s="24">
        <v>4156.088879471622</v>
      </c>
    </row>
    <row r="56" spans="1:5" x14ac:dyDescent="0.2">
      <c r="A56" s="61">
        <v>2014</v>
      </c>
      <c r="B56" s="24">
        <v>401650327.69999999</v>
      </c>
      <c r="C56" s="24"/>
      <c r="D56" s="24">
        <v>97364</v>
      </c>
      <c r="E56" s="24">
        <v>4125.2447280308943</v>
      </c>
    </row>
    <row r="57" spans="1:5" x14ac:dyDescent="0.2">
      <c r="A57" s="61">
        <v>2015</v>
      </c>
      <c r="B57" s="24">
        <v>403178550.59999996</v>
      </c>
      <c r="C57" s="24"/>
      <c r="D57" s="24">
        <v>97469</v>
      </c>
      <c r="E57" s="24">
        <v>4136.4798099908685</v>
      </c>
    </row>
    <row r="58" spans="1:5" x14ac:dyDescent="0.2">
      <c r="A58" s="61">
        <v>2016</v>
      </c>
      <c r="B58" s="24">
        <v>408689185.09999996</v>
      </c>
      <c r="C58" s="24"/>
      <c r="D58" s="24">
        <v>98746</v>
      </c>
      <c r="E58" s="24">
        <v>4138.7923065238083</v>
      </c>
    </row>
    <row r="59" spans="1:5" x14ac:dyDescent="0.2">
      <c r="A59" s="61">
        <v>2017</v>
      </c>
      <c r="B59" s="24">
        <v>417208858.00000006</v>
      </c>
      <c r="C59" s="24"/>
      <c r="D59" s="24">
        <v>100233</v>
      </c>
      <c r="E59" s="24">
        <v>4162.3902108088159</v>
      </c>
    </row>
    <row r="60" spans="1:5" x14ac:dyDescent="0.2">
      <c r="A60" s="61">
        <v>2018</v>
      </c>
      <c r="B60" s="24">
        <v>421093690</v>
      </c>
      <c r="C60" s="24"/>
      <c r="D60" s="24">
        <v>101773</v>
      </c>
      <c r="E60" s="24">
        <v>4137.5776482957172</v>
      </c>
    </row>
    <row r="61" spans="1:5" x14ac:dyDescent="0.2">
      <c r="A61" s="61">
        <v>2019</v>
      </c>
      <c r="B61" s="24">
        <v>417605755</v>
      </c>
      <c r="C61" s="24"/>
      <c r="D61" s="24">
        <v>102922</v>
      </c>
      <c r="E61" s="24">
        <v>4057.4974738151222</v>
      </c>
    </row>
    <row r="62" spans="1:5" x14ac:dyDescent="0.2">
      <c r="A62" s="61">
        <v>2020</v>
      </c>
      <c r="B62" s="24">
        <v>411537668.69999999</v>
      </c>
      <c r="C62" s="24"/>
      <c r="D62" s="24">
        <v>101831</v>
      </c>
      <c r="E62" s="24">
        <f>B62/D62</f>
        <v>4041.3790368355412</v>
      </c>
    </row>
    <row r="63" spans="1:5" x14ac:dyDescent="0.2">
      <c r="A63" s="86">
        <v>2021</v>
      </c>
      <c r="B63" s="177">
        <v>429040332.5</v>
      </c>
      <c r="C63" s="177"/>
      <c r="D63" s="177">
        <v>102235</v>
      </c>
      <c r="E63" s="177">
        <v>4196.6091109999998</v>
      </c>
    </row>
    <row r="64" spans="1:5" x14ac:dyDescent="0.2">
      <c r="A64" s="35" t="s">
        <v>240</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65537" r:id="rId4">
          <objectPr defaultSize="0" autoLine="0" autoPict="0" r:id="rId5">
            <anchor moveWithCells="1">
              <from>
                <xdr:col>0</xdr:col>
                <xdr:colOff>47625</xdr:colOff>
                <xdr:row>31</xdr:row>
                <xdr:rowOff>0</xdr:rowOff>
              </from>
              <to>
                <xdr:col>1</xdr:col>
                <xdr:colOff>581025</xdr:colOff>
                <xdr:row>32</xdr:row>
                <xdr:rowOff>66675</xdr:rowOff>
              </to>
            </anchor>
          </objectPr>
        </oleObject>
      </mc:Choice>
      <mc:Fallback>
        <oleObject progId="Paint.Picture" shapeId="65537" r:id="rId4"/>
      </mc:Fallback>
    </mc:AlternateContent>
    <mc:AlternateContent xmlns:mc="http://schemas.openxmlformats.org/markup-compatibility/2006">
      <mc:Choice Requires="x14">
        <oleObject progId="Paint.Picture" shapeId="65538" r:id="rId6">
          <objectPr defaultSize="0" autoLine="0" autoPict="0" r:id="rId5">
            <anchor moveWithCells="1">
              <from>
                <xdr:col>0</xdr:col>
                <xdr:colOff>47625</xdr:colOff>
                <xdr:row>64</xdr:row>
                <xdr:rowOff>0</xdr:rowOff>
              </from>
              <to>
                <xdr:col>1</xdr:col>
                <xdr:colOff>581025</xdr:colOff>
                <xdr:row>65</xdr:row>
                <xdr:rowOff>66675</xdr:rowOff>
              </to>
            </anchor>
          </objectPr>
        </oleObject>
      </mc:Choice>
      <mc:Fallback>
        <oleObject progId="Paint.Picture" shapeId="6553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8">
    <pageSetUpPr fitToPage="1"/>
  </sheetPr>
  <dimension ref="A1:Y105"/>
  <sheetViews>
    <sheetView showGridLines="0" topLeftCell="A22" zoomScaleNormal="100" workbookViewId="0">
      <selection activeCell="O39" sqref="O39"/>
    </sheetView>
  </sheetViews>
  <sheetFormatPr defaultColWidth="9.140625" defaultRowHeight="12.75" customHeight="1" x14ac:dyDescent="0.2"/>
  <cols>
    <col min="1" max="1" width="21.28515625" style="6" customWidth="1"/>
    <col min="2" max="2" width="16.42578125" style="2" customWidth="1"/>
    <col min="3" max="3" width="17.5703125" style="2" customWidth="1"/>
    <col min="4" max="4" width="16.28515625" style="2" customWidth="1"/>
    <col min="5" max="5" width="3.28515625" style="2" customWidth="1"/>
    <col min="6" max="8" width="10.7109375" style="2" customWidth="1"/>
    <col min="9" max="9" width="5.140625" style="2" customWidth="1"/>
    <col min="10" max="12" width="10.7109375" style="2" customWidth="1"/>
    <col min="13" max="13" width="9.42578125" style="2" customWidth="1"/>
    <col min="14" max="14" width="10.140625" style="202" customWidth="1"/>
    <col min="15" max="15" width="12" style="2" customWidth="1"/>
    <col min="16" max="17" width="16.7109375" customWidth="1"/>
    <col min="18" max="18" width="12" customWidth="1"/>
    <col min="19" max="19" width="12.28515625" customWidth="1"/>
    <col min="24" max="16384" width="9.140625" style="2"/>
  </cols>
  <sheetData>
    <row r="1" spans="1:25" s="35" customFormat="1" ht="12.75" customHeight="1" x14ac:dyDescent="0.2">
      <c r="A1" s="22"/>
      <c r="N1" s="202"/>
      <c r="O1" s="2"/>
      <c r="P1"/>
      <c r="Q1"/>
      <c r="R1"/>
      <c r="S1"/>
      <c r="T1"/>
      <c r="U1"/>
      <c r="V1"/>
      <c r="W1"/>
    </row>
    <row r="2" spans="1:25" ht="12.75" customHeight="1" x14ac:dyDescent="0.2">
      <c r="A2" s="65" t="s">
        <v>150</v>
      </c>
      <c r="B2" s="16"/>
      <c r="C2" s="16"/>
      <c r="D2" s="16"/>
      <c r="E2" s="16"/>
      <c r="F2" s="16"/>
      <c r="G2" s="16"/>
      <c r="H2" s="16"/>
      <c r="I2" s="16"/>
    </row>
    <row r="3" spans="1:25" ht="12.75" customHeight="1" x14ac:dyDescent="0.2">
      <c r="A3" s="4" t="s">
        <v>272</v>
      </c>
      <c r="B3" s="16"/>
      <c r="C3" s="16"/>
      <c r="D3" s="16"/>
      <c r="E3" s="16"/>
      <c r="F3" s="16"/>
      <c r="G3" s="16"/>
      <c r="H3" s="16"/>
      <c r="I3" s="16"/>
    </row>
    <row r="4" spans="1:25" ht="12.75" customHeight="1" x14ac:dyDescent="0.2">
      <c r="A4" s="122" t="s">
        <v>275</v>
      </c>
      <c r="B4" s="16"/>
      <c r="C4" s="16"/>
      <c r="D4" s="16"/>
      <c r="E4" s="16"/>
      <c r="F4" s="16"/>
      <c r="G4" s="16"/>
      <c r="H4" s="16"/>
      <c r="I4" s="16"/>
    </row>
    <row r="5" spans="1:25" ht="12.75" customHeight="1" x14ac:dyDescent="0.2">
      <c r="A5" s="13"/>
      <c r="B5" s="40"/>
      <c r="C5" s="40"/>
      <c r="D5" s="40"/>
      <c r="E5" s="40"/>
      <c r="F5" s="40"/>
      <c r="G5" s="40"/>
      <c r="H5" s="40"/>
      <c r="I5" s="40"/>
      <c r="J5" s="13"/>
      <c r="K5" s="13"/>
      <c r="L5" s="13"/>
      <c r="M5" s="13"/>
      <c r="N5" s="203"/>
    </row>
    <row r="6" spans="1:25" ht="12.75" customHeight="1" x14ac:dyDescent="0.2">
      <c r="B6" s="248" t="s">
        <v>69</v>
      </c>
      <c r="C6" s="248"/>
      <c r="D6" s="248"/>
      <c r="E6" s="6"/>
      <c r="F6" s="248" t="s">
        <v>70</v>
      </c>
      <c r="G6" s="248"/>
      <c r="H6" s="248"/>
      <c r="I6" s="6"/>
      <c r="J6" s="248" t="s">
        <v>14</v>
      </c>
      <c r="K6" s="248"/>
      <c r="L6" s="248"/>
      <c r="M6" s="182"/>
      <c r="N6" s="147" t="s">
        <v>219</v>
      </c>
      <c r="O6" s="121"/>
      <c r="X6"/>
      <c r="Y6"/>
    </row>
    <row r="7" spans="1:25" ht="12.75" customHeight="1" x14ac:dyDescent="0.2">
      <c r="A7" s="2" t="s">
        <v>19</v>
      </c>
      <c r="B7" s="76" t="s">
        <v>66</v>
      </c>
      <c r="C7" s="55"/>
      <c r="D7" s="55"/>
      <c r="E7" s="5"/>
      <c r="F7" s="45"/>
      <c r="G7" s="45"/>
      <c r="H7" s="45"/>
      <c r="I7" s="25"/>
      <c r="J7" s="45"/>
      <c r="K7" s="45"/>
      <c r="L7" s="45"/>
      <c r="M7" s="209"/>
      <c r="N7" s="204" t="s">
        <v>221</v>
      </c>
      <c r="O7" s="60"/>
      <c r="X7"/>
      <c r="Y7"/>
    </row>
    <row r="8" spans="1:25" ht="12.75" customHeight="1" x14ac:dyDescent="0.2">
      <c r="A8" s="13" t="s">
        <v>21</v>
      </c>
      <c r="B8" s="77">
        <v>-3500</v>
      </c>
      <c r="C8" s="59" t="s">
        <v>25</v>
      </c>
      <c r="D8" s="59" t="s">
        <v>1</v>
      </c>
      <c r="E8" s="59"/>
      <c r="F8" s="77">
        <v>-3500</v>
      </c>
      <c r="G8" s="59" t="s">
        <v>25</v>
      </c>
      <c r="H8" s="59" t="s">
        <v>1</v>
      </c>
      <c r="I8" s="59"/>
      <c r="J8" s="77">
        <v>-3500</v>
      </c>
      <c r="K8" s="59" t="s">
        <v>25</v>
      </c>
      <c r="L8" s="59" t="s">
        <v>1</v>
      </c>
      <c r="M8" s="59"/>
      <c r="N8" s="189" t="s">
        <v>222</v>
      </c>
      <c r="X8"/>
      <c r="Y8"/>
    </row>
    <row r="9" spans="1:25" ht="12.75" customHeight="1" x14ac:dyDescent="0.2">
      <c r="A9" s="84" t="s">
        <v>263</v>
      </c>
      <c r="B9" s="24">
        <v>43653068.5</v>
      </c>
      <c r="C9" s="24">
        <v>11277790.199999999</v>
      </c>
      <c r="D9" s="24">
        <v>54930858.700000003</v>
      </c>
      <c r="E9" s="24"/>
      <c r="F9" s="24">
        <v>90841</v>
      </c>
      <c r="G9" s="24">
        <v>20697</v>
      </c>
      <c r="H9" s="24">
        <f>SUM(F9:G9)</f>
        <v>111538</v>
      </c>
      <c r="I9" s="24"/>
      <c r="J9" s="24">
        <f>B9/F9</f>
        <v>480.5436807168569</v>
      </c>
      <c r="K9" s="24">
        <f>C9/G9</f>
        <v>544.89975358747643</v>
      </c>
      <c r="L9" s="24">
        <f>D9/H9</f>
        <v>492.48559863006335</v>
      </c>
      <c r="M9" s="24"/>
      <c r="N9" s="24">
        <v>1.7974669999999999</v>
      </c>
      <c r="O9" s="43"/>
      <c r="X9"/>
      <c r="Y9"/>
    </row>
    <row r="10" spans="1:25" ht="12.75" customHeight="1" x14ac:dyDescent="0.2">
      <c r="A10" s="8">
        <v>2004</v>
      </c>
      <c r="B10" s="24">
        <v>13140434.5</v>
      </c>
      <c r="C10" s="24">
        <v>1980465.1</v>
      </c>
      <c r="D10" s="24">
        <v>15120899.6</v>
      </c>
      <c r="E10" s="24"/>
      <c r="F10" s="24">
        <v>17683</v>
      </c>
      <c r="G10" s="24">
        <v>1533</v>
      </c>
      <c r="H10" s="24">
        <f t="shared" ref="H10:H27" si="0">SUM(F10:G10)</f>
        <v>19216</v>
      </c>
      <c r="I10" s="24"/>
      <c r="J10" s="24">
        <f t="shared" ref="J10:J27" si="1">B10/F10</f>
        <v>743.11115195385401</v>
      </c>
      <c r="K10" s="24">
        <f t="shared" ref="K10:K28" si="2">C10/G10</f>
        <v>1291.8885192433138</v>
      </c>
      <c r="L10" s="24">
        <f t="shared" ref="L10:L28" si="3">D10/H10</f>
        <v>786.89111157368859</v>
      </c>
      <c r="M10" s="24"/>
      <c r="N10" s="24">
        <v>2.7266520000000001</v>
      </c>
      <c r="O10" s="43"/>
      <c r="X10"/>
      <c r="Y10"/>
    </row>
    <row r="11" spans="1:25" ht="12.75" customHeight="1" x14ac:dyDescent="0.2">
      <c r="A11" s="8">
        <v>2005</v>
      </c>
      <c r="B11" s="24">
        <v>9343591.1999999993</v>
      </c>
      <c r="C11" s="24">
        <v>3429691</v>
      </c>
      <c r="D11" s="24">
        <v>12773282.199999999</v>
      </c>
      <c r="E11" s="24"/>
      <c r="F11" s="24">
        <v>11713</v>
      </c>
      <c r="G11" s="24">
        <v>1973</v>
      </c>
      <c r="H11" s="24">
        <f t="shared" si="0"/>
        <v>13686</v>
      </c>
      <c r="I11" s="24"/>
      <c r="J11" s="24">
        <f t="shared" si="1"/>
        <v>797.7111926918808</v>
      </c>
      <c r="K11" s="24">
        <f t="shared" si="2"/>
        <v>1738.3127217435378</v>
      </c>
      <c r="L11" s="24">
        <f t="shared" si="3"/>
        <v>933.31011252374685</v>
      </c>
      <c r="M11" s="24"/>
      <c r="N11" s="24">
        <v>3.2303410000000001</v>
      </c>
      <c r="O11" s="43"/>
      <c r="X11"/>
      <c r="Y11"/>
    </row>
    <row r="12" spans="1:25" ht="12.75" customHeight="1" x14ac:dyDescent="0.2">
      <c r="A12" s="8">
        <v>2006</v>
      </c>
      <c r="B12" s="24">
        <v>16811451</v>
      </c>
      <c r="C12" s="24">
        <v>5038439.4000000004</v>
      </c>
      <c r="D12" s="24">
        <v>21849890.399999999</v>
      </c>
      <c r="E12" s="24"/>
      <c r="F12" s="24">
        <v>18675</v>
      </c>
      <c r="G12" s="24">
        <v>2469</v>
      </c>
      <c r="H12" s="24">
        <f t="shared" si="0"/>
        <v>21144</v>
      </c>
      <c r="I12" s="24"/>
      <c r="J12" s="24">
        <f t="shared" si="1"/>
        <v>900.21156626506024</v>
      </c>
      <c r="K12" s="24">
        <f t="shared" si="2"/>
        <v>2040.6801944106928</v>
      </c>
      <c r="L12" s="24">
        <f t="shared" si="3"/>
        <v>1033.3849035187286</v>
      </c>
      <c r="M12" s="24"/>
      <c r="N12" s="24">
        <v>3.3959549999999998</v>
      </c>
      <c r="O12" s="43"/>
      <c r="X12"/>
      <c r="Y12"/>
    </row>
    <row r="13" spans="1:25" ht="12.75" customHeight="1" x14ac:dyDescent="0.2">
      <c r="A13" s="8">
        <v>2007</v>
      </c>
      <c r="B13" s="24">
        <v>24547903.600000001</v>
      </c>
      <c r="C13" s="24">
        <v>6951896.2000000002</v>
      </c>
      <c r="D13" s="24">
        <v>31499799.800000001</v>
      </c>
      <c r="E13" s="24"/>
      <c r="F13" s="24">
        <v>24202</v>
      </c>
      <c r="G13" s="24">
        <v>3181</v>
      </c>
      <c r="H13" s="24">
        <f t="shared" si="0"/>
        <v>27383</v>
      </c>
      <c r="I13" s="24"/>
      <c r="J13" s="24">
        <f t="shared" si="1"/>
        <v>1014.2923560036361</v>
      </c>
      <c r="K13" s="24">
        <f t="shared" si="2"/>
        <v>2185.4436340773341</v>
      </c>
      <c r="L13" s="24">
        <f t="shared" si="3"/>
        <v>1150.3414454223423</v>
      </c>
      <c r="M13" s="24"/>
      <c r="N13" s="24">
        <v>3.6429469999999999</v>
      </c>
      <c r="O13" s="43"/>
      <c r="X13"/>
      <c r="Y13"/>
    </row>
    <row r="14" spans="1:25" ht="12.75" customHeight="1" x14ac:dyDescent="0.2">
      <c r="A14" s="8">
        <v>2008</v>
      </c>
      <c r="B14" s="24">
        <v>30137395.300000001</v>
      </c>
      <c r="C14" s="24">
        <v>9029217.6999999993</v>
      </c>
      <c r="D14" s="24">
        <v>39166613</v>
      </c>
      <c r="E14" s="24"/>
      <c r="F14" s="24">
        <v>28305</v>
      </c>
      <c r="G14" s="24">
        <v>3675</v>
      </c>
      <c r="H14" s="24">
        <f t="shared" si="0"/>
        <v>31980</v>
      </c>
      <c r="I14" s="24"/>
      <c r="J14" s="24">
        <f t="shared" si="1"/>
        <v>1064.7375128069245</v>
      </c>
      <c r="K14" s="24">
        <f t="shared" si="2"/>
        <v>2456.9299863945575</v>
      </c>
      <c r="L14" s="24">
        <f t="shared" si="3"/>
        <v>1224.7221075672296</v>
      </c>
      <c r="M14" s="24"/>
      <c r="N14" s="24">
        <v>3.8130389999999998</v>
      </c>
      <c r="O14" s="43"/>
      <c r="X14"/>
      <c r="Y14"/>
    </row>
    <row r="15" spans="1:25" ht="12.75" customHeight="1" x14ac:dyDescent="0.2">
      <c r="A15" s="8">
        <v>2009</v>
      </c>
      <c r="B15" s="24">
        <v>17331849.800000001</v>
      </c>
      <c r="C15" s="24">
        <v>7952982.7000000002</v>
      </c>
      <c r="D15" s="24">
        <v>25284832.5</v>
      </c>
      <c r="E15" s="24"/>
      <c r="F15" s="24">
        <v>15247</v>
      </c>
      <c r="G15" s="24">
        <v>2994</v>
      </c>
      <c r="H15" s="24">
        <f t="shared" si="0"/>
        <v>18241</v>
      </c>
      <c r="I15" s="24"/>
      <c r="J15" s="24">
        <f t="shared" si="1"/>
        <v>1136.7383616449138</v>
      </c>
      <c r="K15" s="24">
        <f t="shared" si="2"/>
        <v>2656.3068470273884</v>
      </c>
      <c r="L15" s="24">
        <f t="shared" si="3"/>
        <v>1386.153856696453</v>
      </c>
      <c r="M15" s="24"/>
      <c r="N15" s="24">
        <v>4.247814</v>
      </c>
      <c r="O15" s="43"/>
      <c r="X15"/>
      <c r="Y15"/>
    </row>
    <row r="16" spans="1:25" ht="12.75" customHeight="1" x14ac:dyDescent="0.2">
      <c r="A16" s="8">
        <v>2010</v>
      </c>
      <c r="B16" s="24">
        <v>39883694.299999997</v>
      </c>
      <c r="C16" s="24">
        <v>7282308</v>
      </c>
      <c r="D16" s="24">
        <v>47166002.299999997</v>
      </c>
      <c r="E16" s="24"/>
      <c r="F16" s="24">
        <v>32446</v>
      </c>
      <c r="G16" s="24">
        <v>2548</v>
      </c>
      <c r="H16" s="24">
        <f t="shared" si="0"/>
        <v>34994</v>
      </c>
      <c r="I16" s="24"/>
      <c r="J16" s="24">
        <f t="shared" si="1"/>
        <v>1229.233011773408</v>
      </c>
      <c r="K16" s="24">
        <f t="shared" si="2"/>
        <v>2858.0486656200942</v>
      </c>
      <c r="L16" s="24">
        <f t="shared" si="3"/>
        <v>1347.8311224781389</v>
      </c>
      <c r="M16" s="24"/>
      <c r="N16" s="24">
        <v>4.0360769999999997</v>
      </c>
      <c r="O16" s="43"/>
      <c r="X16"/>
      <c r="Y16"/>
    </row>
    <row r="17" spans="1:25" ht="12.75" customHeight="1" x14ac:dyDescent="0.2">
      <c r="A17" s="8">
        <v>2011</v>
      </c>
      <c r="B17" s="24">
        <v>54245153.399999999</v>
      </c>
      <c r="C17" s="24">
        <v>13617186.699999999</v>
      </c>
      <c r="D17" s="24">
        <v>67862340.099999994</v>
      </c>
      <c r="E17" s="24"/>
      <c r="F17" s="24">
        <v>40362</v>
      </c>
      <c r="G17" s="24">
        <v>3922</v>
      </c>
      <c r="H17" s="24">
        <f t="shared" si="0"/>
        <v>44284</v>
      </c>
      <c r="I17" s="24"/>
      <c r="J17" s="24">
        <f t="shared" si="1"/>
        <v>1343.965943213914</v>
      </c>
      <c r="K17" s="24">
        <f t="shared" si="2"/>
        <v>3472.000688424273</v>
      </c>
      <c r="L17" s="24">
        <f t="shared" si="3"/>
        <v>1532.4347416674193</v>
      </c>
      <c r="M17" s="24"/>
      <c r="N17" s="24">
        <v>4.5532409999999999</v>
      </c>
      <c r="O17" s="43"/>
      <c r="X17"/>
      <c r="Y17"/>
    </row>
    <row r="18" spans="1:25" ht="12.75" customHeight="1" x14ac:dyDescent="0.2">
      <c r="A18" s="8">
        <v>2012</v>
      </c>
      <c r="B18" s="24">
        <v>45665341.700000003</v>
      </c>
      <c r="C18" s="24">
        <v>17327187.100000001</v>
      </c>
      <c r="D18" s="24">
        <v>62992528.799999997</v>
      </c>
      <c r="E18" s="24"/>
      <c r="F18" s="24">
        <v>32164</v>
      </c>
      <c r="G18" s="24">
        <v>4323</v>
      </c>
      <c r="H18" s="24">
        <f t="shared" si="0"/>
        <v>36487</v>
      </c>
      <c r="I18" s="24"/>
      <c r="J18" s="24">
        <f t="shared" si="1"/>
        <v>1419.7656292749659</v>
      </c>
      <c r="K18" s="24">
        <f t="shared" si="2"/>
        <v>4008.1395095998155</v>
      </c>
      <c r="L18" s="24">
        <f t="shared" si="3"/>
        <v>1726.4376024337435</v>
      </c>
      <c r="M18" s="24"/>
      <c r="N18" s="24">
        <v>5.0857250000000001</v>
      </c>
      <c r="O18" s="43"/>
      <c r="X18"/>
      <c r="Y18"/>
    </row>
    <row r="19" spans="1:25" ht="12.75" customHeight="1" x14ac:dyDescent="0.2">
      <c r="A19" s="8">
        <v>2013</v>
      </c>
      <c r="B19" s="24">
        <v>48677018.799999997</v>
      </c>
      <c r="C19" s="24">
        <v>19530179.300000001</v>
      </c>
      <c r="D19" s="24">
        <v>68207198.099999994</v>
      </c>
      <c r="E19" s="24"/>
      <c r="F19" s="24">
        <v>31891</v>
      </c>
      <c r="G19" s="24">
        <v>4036</v>
      </c>
      <c r="H19" s="24">
        <f t="shared" si="0"/>
        <v>35927</v>
      </c>
      <c r="I19" s="24"/>
      <c r="J19" s="24">
        <f t="shared" si="1"/>
        <v>1526.3559875827034</v>
      </c>
      <c r="K19" s="24">
        <f t="shared" si="2"/>
        <v>4838.993880079287</v>
      </c>
      <c r="L19" s="24">
        <f t="shared" si="3"/>
        <v>1898.494115846021</v>
      </c>
      <c r="M19" s="24"/>
      <c r="N19" s="24">
        <v>5.5131519999999998</v>
      </c>
      <c r="O19" s="43"/>
      <c r="X19"/>
      <c r="Y19"/>
    </row>
    <row r="20" spans="1:25" ht="12.75" customHeight="1" x14ac:dyDescent="0.2">
      <c r="A20" s="8">
        <v>2014</v>
      </c>
      <c r="B20" s="24">
        <v>64690651.899999999</v>
      </c>
      <c r="C20" s="24">
        <v>27201092.399999999</v>
      </c>
      <c r="D20" s="24">
        <v>91891744.299999997</v>
      </c>
      <c r="E20" s="24"/>
      <c r="F20" s="24">
        <v>39497</v>
      </c>
      <c r="G20" s="24">
        <v>5295</v>
      </c>
      <c r="H20" s="24">
        <f t="shared" si="0"/>
        <v>44792</v>
      </c>
      <c r="I20" s="24"/>
      <c r="J20" s="24">
        <f t="shared" si="1"/>
        <v>1637.8624173987898</v>
      </c>
      <c r="K20" s="24">
        <f t="shared" si="2"/>
        <v>5137.1279320113308</v>
      </c>
      <c r="L20" s="24">
        <f t="shared" si="3"/>
        <v>2051.5213497946061</v>
      </c>
      <c r="M20" s="24"/>
      <c r="N20" s="24">
        <v>5.9044549999999996</v>
      </c>
      <c r="O20" s="43"/>
      <c r="X20"/>
      <c r="Y20"/>
    </row>
    <row r="21" spans="1:25" ht="12.75" customHeight="1" x14ac:dyDescent="0.2">
      <c r="A21" s="8">
        <v>2015</v>
      </c>
      <c r="B21" s="24">
        <v>78982168.099999994</v>
      </c>
      <c r="C21" s="24">
        <v>43482555.899999999</v>
      </c>
      <c r="D21" s="24">
        <v>122464724</v>
      </c>
      <c r="E21" s="24"/>
      <c r="F21" s="24">
        <v>44486</v>
      </c>
      <c r="G21" s="24">
        <v>7217</v>
      </c>
      <c r="H21" s="24">
        <f t="shared" si="0"/>
        <v>51703</v>
      </c>
      <c r="I21" s="24"/>
      <c r="J21" s="24">
        <f t="shared" si="1"/>
        <v>1775.4387470215347</v>
      </c>
      <c r="K21" s="24">
        <f t="shared" si="2"/>
        <v>6025.0181377303588</v>
      </c>
      <c r="L21" s="24">
        <f t="shared" si="3"/>
        <v>2368.6193064232248</v>
      </c>
      <c r="M21" s="24"/>
      <c r="N21" s="24">
        <v>6.7717130000000001</v>
      </c>
      <c r="O21" s="43"/>
      <c r="X21"/>
      <c r="Y21"/>
    </row>
    <row r="22" spans="1:25" ht="12.75" customHeight="1" x14ac:dyDescent="0.2">
      <c r="A22" s="8">
        <v>2016</v>
      </c>
      <c r="B22" s="24">
        <v>100405210.8</v>
      </c>
      <c r="C22" s="24">
        <v>46753557.200000003</v>
      </c>
      <c r="D22" s="24">
        <v>147158768</v>
      </c>
      <c r="E22" s="24"/>
      <c r="F22" s="24">
        <v>53696</v>
      </c>
      <c r="G22" s="24">
        <v>7127</v>
      </c>
      <c r="H22" s="24">
        <f t="shared" si="0"/>
        <v>60823</v>
      </c>
      <c r="I22" s="24"/>
      <c r="J22" s="24">
        <f t="shared" si="1"/>
        <v>1869.8825014898689</v>
      </c>
      <c r="K22" s="24">
        <f t="shared" si="2"/>
        <v>6560.0613441840887</v>
      </c>
      <c r="L22" s="24">
        <f t="shared" si="3"/>
        <v>2419.4592177301352</v>
      </c>
      <c r="M22" s="24"/>
      <c r="N22" s="24">
        <v>6.8669659999999997</v>
      </c>
      <c r="O22" s="43"/>
      <c r="X22"/>
      <c r="Y22"/>
    </row>
    <row r="23" spans="1:25" ht="12.75" customHeight="1" x14ac:dyDescent="0.2">
      <c r="A23" s="8">
        <v>2017</v>
      </c>
      <c r="B23" s="24">
        <v>110579818.8</v>
      </c>
      <c r="C23" s="24">
        <v>48617306.399999999</v>
      </c>
      <c r="D23" s="24">
        <v>159197125.19999999</v>
      </c>
      <c r="E23" s="24"/>
      <c r="F23" s="24">
        <v>56750</v>
      </c>
      <c r="G23" s="24">
        <v>7028</v>
      </c>
      <c r="H23" s="24">
        <f t="shared" si="0"/>
        <v>63778</v>
      </c>
      <c r="I23" s="24"/>
      <c r="J23" s="24">
        <f t="shared" si="1"/>
        <v>1948.5430625550659</v>
      </c>
      <c r="K23" s="24">
        <f t="shared" si="2"/>
        <v>6917.6588503130333</v>
      </c>
      <c r="L23" s="24">
        <f t="shared" si="3"/>
        <v>2496.113474865941</v>
      </c>
      <c r="M23" s="24"/>
      <c r="N23" s="24">
        <v>7.0411510000000002</v>
      </c>
      <c r="O23" s="43"/>
      <c r="X23"/>
      <c r="Y23"/>
    </row>
    <row r="24" spans="1:25" ht="12.75" customHeight="1" x14ac:dyDescent="0.2">
      <c r="A24" s="8">
        <v>2018</v>
      </c>
      <c r="B24" s="24">
        <v>110887496.59999999</v>
      </c>
      <c r="C24" s="24">
        <v>55493569.200000003</v>
      </c>
      <c r="D24" s="24">
        <v>166381065.80000001</v>
      </c>
      <c r="E24" s="24"/>
      <c r="F24" s="24">
        <v>52297</v>
      </c>
      <c r="G24" s="24">
        <v>7441</v>
      </c>
      <c r="H24" s="24">
        <f t="shared" si="0"/>
        <v>59738</v>
      </c>
      <c r="I24" s="24"/>
      <c r="J24" s="24">
        <f t="shared" si="1"/>
        <v>2120.3414459720443</v>
      </c>
      <c r="K24" s="24">
        <f t="shared" si="2"/>
        <v>7457.8106706087892</v>
      </c>
      <c r="L24" s="24">
        <f t="shared" si="3"/>
        <v>2785.179714754428</v>
      </c>
      <c r="M24" s="24"/>
      <c r="N24" s="24">
        <v>7.8214930000000003</v>
      </c>
      <c r="O24" s="43"/>
      <c r="X24"/>
      <c r="Y24"/>
    </row>
    <row r="25" spans="1:25" ht="12.75" customHeight="1" x14ac:dyDescent="0.2">
      <c r="A25" s="8">
        <v>2019</v>
      </c>
      <c r="B25" s="24">
        <v>90146614.700000003</v>
      </c>
      <c r="C25" s="24">
        <v>57157716.600000001</v>
      </c>
      <c r="D25" s="24">
        <v>147304331.30000001</v>
      </c>
      <c r="E25" s="24"/>
      <c r="F25" s="24">
        <v>49746</v>
      </c>
      <c r="G25" s="24">
        <v>7333</v>
      </c>
      <c r="H25" s="24">
        <f t="shared" si="0"/>
        <v>57079</v>
      </c>
      <c r="I25" s="24"/>
      <c r="J25" s="24">
        <f t="shared" si="1"/>
        <v>1812.1379548104371</v>
      </c>
      <c r="K25" s="24">
        <f t="shared" si="2"/>
        <v>7794.5883812900593</v>
      </c>
      <c r="L25" s="24">
        <f t="shared" si="3"/>
        <v>2580.7097408854397</v>
      </c>
      <c r="M25" s="24"/>
      <c r="N25" s="24">
        <v>7.2503390000000003</v>
      </c>
      <c r="O25" s="43"/>
      <c r="X25"/>
      <c r="Y25"/>
    </row>
    <row r="26" spans="1:25" ht="12.75" customHeight="1" x14ac:dyDescent="0.2">
      <c r="A26" s="8">
        <v>2020</v>
      </c>
      <c r="B26" s="24">
        <v>51166326.399999999</v>
      </c>
      <c r="C26" s="24">
        <v>37746666.700000003</v>
      </c>
      <c r="D26" s="24">
        <v>88912993.099999994</v>
      </c>
      <c r="E26" s="24"/>
      <c r="F26" s="24">
        <v>32032</v>
      </c>
      <c r="G26" s="24">
        <v>5360</v>
      </c>
      <c r="H26" s="24">
        <f t="shared" si="0"/>
        <v>37392</v>
      </c>
      <c r="I26" s="24"/>
      <c r="J26" s="24">
        <f t="shared" si="1"/>
        <v>1597.3503496503497</v>
      </c>
      <c r="K26" s="24">
        <f t="shared" si="2"/>
        <v>7042.2885634328368</v>
      </c>
      <c r="L26" s="24">
        <f t="shared" si="3"/>
        <v>2377.8613901369276</v>
      </c>
      <c r="M26" s="24"/>
      <c r="N26" s="24">
        <v>7.3068730000000004</v>
      </c>
      <c r="O26" s="43"/>
      <c r="X26"/>
      <c r="Y26"/>
    </row>
    <row r="27" spans="1:25" ht="12.75" customHeight="1" x14ac:dyDescent="0.2">
      <c r="A27" s="61" t="s">
        <v>270</v>
      </c>
      <c r="B27" s="24">
        <v>18440556.600000001</v>
      </c>
      <c r="C27" s="24">
        <v>9170524.7000000011</v>
      </c>
      <c r="D27" s="24">
        <v>27611081.300000001</v>
      </c>
      <c r="E27" s="24"/>
      <c r="F27" s="2">
        <v>25268</v>
      </c>
      <c r="G27" s="2">
        <v>4083</v>
      </c>
      <c r="H27" s="24">
        <f t="shared" si="0"/>
        <v>29351</v>
      </c>
      <c r="I27" s="24"/>
      <c r="J27" s="24">
        <f t="shared" si="1"/>
        <v>729.79882064271021</v>
      </c>
      <c r="K27" s="24">
        <f t="shared" si="2"/>
        <v>2246.0261327455305</v>
      </c>
      <c r="L27" s="24">
        <f t="shared" si="3"/>
        <v>940.72029232394129</v>
      </c>
      <c r="M27" s="24"/>
      <c r="N27" s="24">
        <v>6.372687</v>
      </c>
      <c r="O27" s="43"/>
      <c r="Q27" s="221"/>
      <c r="R27" s="221"/>
      <c r="S27" s="221"/>
      <c r="T27" s="221"/>
      <c r="U27" s="221"/>
      <c r="V27" s="221"/>
      <c r="W27" s="221"/>
      <c r="X27"/>
      <c r="Y27"/>
    </row>
    <row r="28" spans="1:25" ht="12.75" customHeight="1" x14ac:dyDescent="0.2">
      <c r="A28" s="81" t="s">
        <v>10</v>
      </c>
      <c r="B28" s="87">
        <f>SUM(B9:B27)</f>
        <v>968735746</v>
      </c>
      <c r="C28" s="87">
        <f t="shared" ref="C28:H28" si="4">SUM(C9:C27)</f>
        <v>429040332.49999994</v>
      </c>
      <c r="D28" s="87">
        <f t="shared" si="4"/>
        <v>1397776078.4999998</v>
      </c>
      <c r="E28" s="87"/>
      <c r="F28" s="87">
        <f t="shared" si="4"/>
        <v>697301</v>
      </c>
      <c r="G28" s="87">
        <f t="shared" si="4"/>
        <v>102235</v>
      </c>
      <c r="H28" s="87">
        <f t="shared" si="4"/>
        <v>799536</v>
      </c>
      <c r="I28" s="87"/>
      <c r="J28" s="87">
        <f>B28/F28</f>
        <v>1389.264816772097</v>
      </c>
      <c r="K28" s="87">
        <f t="shared" si="2"/>
        <v>4196.6091113610792</v>
      </c>
      <c r="L28" s="87">
        <f t="shared" si="3"/>
        <v>1748.2340738878547</v>
      </c>
      <c r="M28" s="87"/>
      <c r="N28" s="87">
        <v>5.4074499999999999</v>
      </c>
      <c r="O28" s="43"/>
      <c r="X28"/>
      <c r="Y28"/>
    </row>
    <row r="29" spans="1:25" s="11" customFormat="1" ht="12.75" customHeight="1" x14ac:dyDescent="0.2">
      <c r="A29" s="2" t="s">
        <v>68</v>
      </c>
      <c r="B29" s="2"/>
      <c r="C29" s="2"/>
      <c r="D29" s="2"/>
      <c r="E29" s="2"/>
      <c r="F29" s="2"/>
      <c r="G29" s="2"/>
      <c r="H29" s="2"/>
      <c r="I29" s="2"/>
      <c r="J29" s="2"/>
      <c r="K29" s="2"/>
      <c r="L29" s="2"/>
      <c r="M29" s="2"/>
      <c r="N29" s="207"/>
      <c r="O29" s="43"/>
      <c r="P29"/>
      <c r="Q29"/>
      <c r="R29"/>
      <c r="S29"/>
      <c r="T29"/>
      <c r="U29"/>
      <c r="V29"/>
      <c r="W29"/>
      <c r="X29"/>
      <c r="Y29"/>
    </row>
    <row r="30" spans="1:25" ht="12.75" customHeight="1" x14ac:dyDescent="0.2">
      <c r="A30" s="14"/>
      <c r="X30"/>
      <c r="Y30"/>
    </row>
    <row r="31" spans="1:25" ht="12.75" customHeight="1" x14ac:dyDescent="0.2">
      <c r="D31" s="88"/>
      <c r="E31" s="88"/>
      <c r="F31" s="7"/>
      <c r="G31" s="7"/>
      <c r="H31" s="7"/>
      <c r="I31" s="7"/>
      <c r="J31" s="12"/>
      <c r="K31" s="97"/>
      <c r="L31" s="97"/>
      <c r="M31"/>
      <c r="Q31" s="2"/>
      <c r="X31"/>
      <c r="Y31"/>
    </row>
    <row r="32" spans="1:25" customFormat="1" ht="12.75" customHeight="1" x14ac:dyDescent="0.2">
      <c r="A32" s="65" t="s">
        <v>151</v>
      </c>
      <c r="B32" s="16"/>
      <c r="C32" s="16"/>
      <c r="D32" s="16"/>
      <c r="E32" s="2"/>
      <c r="F32" s="2"/>
      <c r="G32" s="2"/>
      <c r="H32" s="2"/>
      <c r="I32" s="2"/>
      <c r="J32" s="117"/>
      <c r="K32" s="117"/>
      <c r="L32" s="117"/>
      <c r="M32" s="117"/>
      <c r="N32" s="202"/>
      <c r="O32" s="2"/>
    </row>
    <row r="33" spans="1:25" customFormat="1" ht="12.75" customHeight="1" x14ac:dyDescent="0.2">
      <c r="A33" s="199" t="s">
        <v>273</v>
      </c>
      <c r="B33" s="200"/>
      <c r="C33" s="200"/>
      <c r="D33" s="200"/>
      <c r="E33" s="202"/>
      <c r="F33" s="202"/>
      <c r="G33" s="2"/>
      <c r="H33" s="2"/>
      <c r="I33" s="2"/>
      <c r="J33" s="148"/>
      <c r="K33" s="148"/>
      <c r="L33" s="148"/>
      <c r="M33" s="148"/>
      <c r="N33" s="147"/>
      <c r="O33" s="2"/>
    </row>
    <row r="34" spans="1:25" ht="12.75" customHeight="1" x14ac:dyDescent="0.2">
      <c r="A34" s="122" t="s">
        <v>274</v>
      </c>
      <c r="B34" s="16"/>
      <c r="C34" s="16"/>
      <c r="D34" s="16"/>
      <c r="E34" s="16"/>
      <c r="F34" s="16"/>
      <c r="G34" s="16"/>
      <c r="H34" s="16"/>
      <c r="I34" s="16"/>
      <c r="X34"/>
      <c r="Y34"/>
    </row>
    <row r="35" spans="1:25" customFormat="1" ht="12.75" customHeight="1" x14ac:dyDescent="0.2">
      <c r="A35" s="13"/>
      <c r="B35" s="40"/>
      <c r="C35" s="40"/>
      <c r="D35" s="40"/>
      <c r="E35" s="13"/>
      <c r="F35" s="13"/>
      <c r="G35" s="13"/>
      <c r="H35" s="13"/>
      <c r="I35" s="13"/>
      <c r="J35" s="13"/>
      <c r="K35" s="13"/>
      <c r="L35" s="13"/>
      <c r="M35" s="178"/>
      <c r="N35" s="208"/>
    </row>
    <row r="36" spans="1:25" customFormat="1" ht="12.75" customHeight="1" x14ac:dyDescent="0.2">
      <c r="A36" s="194" t="s">
        <v>224</v>
      </c>
      <c r="B36" s="248" t="s">
        <v>12</v>
      </c>
      <c r="C36" s="248"/>
      <c r="D36" s="248"/>
      <c r="E36" s="55"/>
      <c r="F36" s="249" t="s">
        <v>70</v>
      </c>
      <c r="G36" s="248"/>
      <c r="H36" s="248"/>
      <c r="I36" s="68"/>
      <c r="J36" s="248" t="s">
        <v>14</v>
      </c>
      <c r="K36" s="248"/>
      <c r="L36" s="248"/>
      <c r="M36" s="182"/>
      <c r="N36" s="208"/>
      <c r="Q36" s="2"/>
      <c r="R36" s="2"/>
      <c r="S36" s="2"/>
      <c r="T36" s="2"/>
      <c r="U36" s="2"/>
      <c r="V36" s="2"/>
      <c r="W36" s="2"/>
    </row>
    <row r="37" spans="1:25" customFormat="1" ht="12.75" customHeight="1" x14ac:dyDescent="0.2">
      <c r="A37" s="190"/>
      <c r="B37" s="76" t="s">
        <v>66</v>
      </c>
      <c r="C37" s="55"/>
      <c r="D37" s="55"/>
      <c r="E37" s="191"/>
      <c r="F37" s="76" t="s">
        <v>66</v>
      </c>
      <c r="G37" s="55"/>
      <c r="H37" s="55"/>
      <c r="I37" s="181"/>
      <c r="J37" s="76" t="s">
        <v>66</v>
      </c>
      <c r="K37" s="55"/>
      <c r="L37" s="55"/>
      <c r="M37" s="191"/>
      <c r="N37" s="208"/>
      <c r="Q37" s="2"/>
      <c r="R37" s="2"/>
    </row>
    <row r="38" spans="1:25" customFormat="1" ht="12.75" customHeight="1" x14ac:dyDescent="0.2">
      <c r="A38" s="192"/>
      <c r="B38" s="77">
        <v>-3500</v>
      </c>
      <c r="C38" s="59" t="s">
        <v>25</v>
      </c>
      <c r="D38" s="59" t="s">
        <v>1</v>
      </c>
      <c r="E38" s="193"/>
      <c r="F38" s="77">
        <v>-3500</v>
      </c>
      <c r="G38" s="59" t="s">
        <v>25</v>
      </c>
      <c r="H38" s="59" t="s">
        <v>1</v>
      </c>
      <c r="I38" s="59"/>
      <c r="J38" s="77">
        <v>-3500</v>
      </c>
      <c r="K38" s="59" t="s">
        <v>25</v>
      </c>
      <c r="L38" s="59" t="s">
        <v>1</v>
      </c>
      <c r="M38" s="181"/>
      <c r="N38" s="208"/>
      <c r="Q38" s="2"/>
      <c r="R38" s="2"/>
    </row>
    <row r="39" spans="1:25" customFormat="1" ht="12.75" customHeight="1" x14ac:dyDescent="0.2">
      <c r="A39" s="154" t="s">
        <v>4</v>
      </c>
      <c r="B39" s="238">
        <v>826608640.39999998</v>
      </c>
      <c r="C39" s="238">
        <v>426391052.19999999</v>
      </c>
      <c r="D39" s="238">
        <f>B39+C39</f>
        <v>1252999692.5999999</v>
      </c>
      <c r="E39" s="202"/>
      <c r="F39" s="238">
        <v>547931</v>
      </c>
      <c r="G39" s="2">
        <v>96394</v>
      </c>
      <c r="H39" s="118">
        <f>F39+G39</f>
        <v>644325</v>
      </c>
      <c r="I39" s="2"/>
      <c r="J39" s="118">
        <f>B39/F39</f>
        <v>1508.5998791818677</v>
      </c>
      <c r="K39" s="118">
        <f>C39/G39</f>
        <v>4423.4190115567362</v>
      </c>
      <c r="L39" s="118">
        <f>D39/H39</f>
        <v>1944.6703024094982</v>
      </c>
      <c r="M39" s="180"/>
      <c r="N39" s="208"/>
      <c r="Q39" s="2"/>
      <c r="R39" s="126"/>
    </row>
    <row r="40" spans="1:25" customFormat="1" ht="12.75" customHeight="1" x14ac:dyDescent="0.2">
      <c r="A40" s="154" t="s">
        <v>225</v>
      </c>
      <c r="B40" s="238">
        <v>52258879.899999999</v>
      </c>
      <c r="C40" s="238">
        <v>354962201.89999998</v>
      </c>
      <c r="D40" s="238">
        <f t="shared" ref="D40:D42" si="5">B40+C40</f>
        <v>407221081.79999995</v>
      </c>
      <c r="E40" s="238"/>
      <c r="F40" s="238">
        <v>23302</v>
      </c>
      <c r="G40" s="2">
        <v>55717</v>
      </c>
      <c r="H40" s="118">
        <f t="shared" ref="H40:H42" si="6">F40+G40</f>
        <v>79019</v>
      </c>
      <c r="I40" s="118"/>
      <c r="J40" s="118">
        <f t="shared" ref="J40:J42" si="7">B40/F40</f>
        <v>2242.6778774354134</v>
      </c>
      <c r="K40" s="118">
        <f t="shared" ref="K40:K42" si="8">C40/G40</f>
        <v>6370.8060717554781</v>
      </c>
      <c r="L40" s="118">
        <f t="shared" ref="L40:L43" si="9">D40/H40</f>
        <v>5153.4577987572602</v>
      </c>
      <c r="M40" s="180"/>
      <c r="N40" s="208"/>
      <c r="Q40" s="2"/>
      <c r="R40" s="126"/>
    </row>
    <row r="41" spans="1:25" customFormat="1" ht="12.75" customHeight="1" x14ac:dyDescent="0.2">
      <c r="A41" s="154" t="s">
        <v>226</v>
      </c>
      <c r="B41" s="238">
        <f>B39-B40</f>
        <v>774349760.5</v>
      </c>
      <c r="C41" s="238">
        <f>C39-C40</f>
        <v>71428850.300000012</v>
      </c>
      <c r="D41" s="238">
        <f t="shared" si="5"/>
        <v>845778610.79999995</v>
      </c>
      <c r="E41" s="238"/>
      <c r="F41" s="238">
        <f>F39-F40</f>
        <v>524629</v>
      </c>
      <c r="G41" s="118">
        <f>G39-G40</f>
        <v>40677</v>
      </c>
      <c r="H41" s="118">
        <f t="shared" si="6"/>
        <v>565306</v>
      </c>
      <c r="I41" s="118"/>
      <c r="J41" s="118">
        <f t="shared" si="7"/>
        <v>1475.9949612011535</v>
      </c>
      <c r="K41" s="118">
        <f t="shared" si="8"/>
        <v>1756.0009415640291</v>
      </c>
      <c r="L41" s="118">
        <f t="shared" si="9"/>
        <v>1496.1429929984822</v>
      </c>
      <c r="M41" s="180"/>
      <c r="N41" s="208"/>
      <c r="Q41" s="2"/>
      <c r="R41" s="126"/>
    </row>
    <row r="42" spans="1:25" customFormat="1" ht="12.75" customHeight="1" x14ac:dyDescent="0.2">
      <c r="A42" s="154" t="s">
        <v>3</v>
      </c>
      <c r="B42" s="238">
        <v>142127105.59999999</v>
      </c>
      <c r="C42" s="238">
        <v>2649280.2999999998</v>
      </c>
      <c r="D42" s="238">
        <f t="shared" si="5"/>
        <v>144776385.90000001</v>
      </c>
      <c r="E42" s="238"/>
      <c r="F42" s="202">
        <v>149370</v>
      </c>
      <c r="G42" s="2">
        <v>5841</v>
      </c>
      <c r="H42" s="118">
        <f t="shared" si="6"/>
        <v>155211</v>
      </c>
      <c r="I42" s="118"/>
      <c r="J42" s="118">
        <f t="shared" si="7"/>
        <v>951.51038093325292</v>
      </c>
      <c r="K42" s="118">
        <f t="shared" si="8"/>
        <v>453.56622153740796</v>
      </c>
      <c r="L42" s="118">
        <f t="shared" si="9"/>
        <v>932.77142663857592</v>
      </c>
      <c r="M42" s="180"/>
      <c r="N42" s="208"/>
      <c r="Q42" s="2"/>
      <c r="R42" s="2"/>
    </row>
    <row r="43" spans="1:25" customFormat="1" ht="12.75" customHeight="1" x14ac:dyDescent="0.2">
      <c r="A43" s="155" t="s">
        <v>1</v>
      </c>
      <c r="B43" s="239">
        <f>B39+B42</f>
        <v>968735746</v>
      </c>
      <c r="C43" s="239">
        <f>C39+C42</f>
        <v>429040332.5</v>
      </c>
      <c r="D43" s="239">
        <f>D39+D42</f>
        <v>1397776078.5</v>
      </c>
      <c r="E43" s="239"/>
      <c r="F43" s="239">
        <f t="shared" ref="F43" si="10">F39+F42</f>
        <v>697301</v>
      </c>
      <c r="G43" s="104">
        <f>G39+G42</f>
        <v>102235</v>
      </c>
      <c r="H43" s="104">
        <f t="shared" ref="H43" si="11">F43+G43</f>
        <v>799536</v>
      </c>
      <c r="I43" s="104"/>
      <c r="J43" s="104">
        <f>B43/F43</f>
        <v>1389.264816772097</v>
      </c>
      <c r="K43" s="104">
        <f>C43/G43</f>
        <v>4196.6091113610801</v>
      </c>
      <c r="L43" s="104">
        <f t="shared" si="9"/>
        <v>1748.2340738878549</v>
      </c>
      <c r="M43" s="180"/>
      <c r="N43" s="208"/>
      <c r="Q43" s="2"/>
      <c r="R43" s="126"/>
    </row>
    <row r="44" spans="1:25" customFormat="1" ht="12.75" customHeight="1" x14ac:dyDescent="0.2">
      <c r="A44" s="2" t="s">
        <v>68</v>
      </c>
      <c r="B44" s="2"/>
      <c r="C44" s="2"/>
      <c r="D44" s="2"/>
      <c r="E44" s="2"/>
      <c r="F44" s="2"/>
      <c r="G44" s="2"/>
      <c r="H44" s="2"/>
      <c r="I44" s="2"/>
      <c r="N44" s="202"/>
      <c r="O44" s="126"/>
    </row>
    <row r="45" spans="1:25" customFormat="1" ht="12.75" customHeight="1" x14ac:dyDescent="0.2">
      <c r="A45" s="14"/>
      <c r="B45" s="2"/>
      <c r="C45" s="2"/>
      <c r="D45" s="2"/>
      <c r="E45" s="2"/>
      <c r="F45" s="2"/>
      <c r="G45" s="2"/>
      <c r="H45" s="2"/>
      <c r="I45" s="2"/>
      <c r="N45" s="205"/>
      <c r="O45" s="126"/>
    </row>
    <row r="46" spans="1:25" customFormat="1" ht="12.75" customHeight="1" x14ac:dyDescent="0.2">
      <c r="N46" s="202"/>
      <c r="O46" s="120"/>
    </row>
    <row r="47" spans="1:25" customFormat="1" ht="12.75" customHeight="1" x14ac:dyDescent="0.2">
      <c r="N47" s="202"/>
      <c r="O47" s="120"/>
    </row>
    <row r="48" spans="1:25" s="16" customFormat="1" ht="12.75" customHeight="1" x14ac:dyDescent="0.2">
      <c r="A48" s="65" t="s">
        <v>152</v>
      </c>
    </row>
    <row r="49" spans="1:23" s="16" customFormat="1" ht="12.75" customHeight="1" x14ac:dyDescent="0.2">
      <c r="A49" s="4" t="s">
        <v>276</v>
      </c>
    </row>
    <row r="50" spans="1:23" s="16" customFormat="1" ht="12.75" customHeight="1" x14ac:dyDescent="0.2">
      <c r="A50" s="122" t="s">
        <v>277</v>
      </c>
    </row>
    <row r="51" spans="1:23" s="16" customFormat="1" ht="12.75" customHeight="1" x14ac:dyDescent="0.2">
      <c r="A51" s="39"/>
      <c r="B51" s="40"/>
      <c r="C51" s="40"/>
      <c r="D51" s="40"/>
      <c r="E51" s="15"/>
      <c r="F51" s="15"/>
      <c r="G51" s="15"/>
      <c r="H51" s="58"/>
    </row>
    <row r="52" spans="1:23" s="16" customFormat="1" ht="12.75" customHeight="1" x14ac:dyDescent="0.2">
      <c r="A52" s="115" t="s">
        <v>73</v>
      </c>
      <c r="B52" s="85" t="s">
        <v>12</v>
      </c>
      <c r="C52" s="85" t="s">
        <v>70</v>
      </c>
      <c r="D52" s="85" t="s">
        <v>14</v>
      </c>
      <c r="E52" s="50"/>
      <c r="F52" s="27"/>
      <c r="G52" s="15"/>
      <c r="H52" s="58"/>
      <c r="I52" s="15"/>
    </row>
    <row r="53" spans="1:23" ht="12.75" customHeight="1" x14ac:dyDescent="0.2">
      <c r="A53" s="100" t="s">
        <v>26</v>
      </c>
      <c r="B53" s="44">
        <v>96806304.400000006</v>
      </c>
      <c r="C53" s="44">
        <v>94306</v>
      </c>
      <c r="D53" s="44">
        <f>B53/C53</f>
        <v>1026.5126757576402</v>
      </c>
      <c r="E53" s="50"/>
      <c r="F53" s="112"/>
      <c r="G53" s="112"/>
      <c r="H53" s="58"/>
      <c r="I53" s="15"/>
      <c r="N53" s="2"/>
      <c r="P53" s="2"/>
      <c r="Q53" s="2"/>
      <c r="R53" s="2"/>
      <c r="S53" s="2"/>
      <c r="T53" s="2"/>
      <c r="U53" s="2"/>
      <c r="V53" s="2"/>
      <c r="W53" s="2"/>
    </row>
    <row r="54" spans="1:23" ht="12.75" customHeight="1" x14ac:dyDescent="0.2">
      <c r="A54" s="64" t="s">
        <v>27</v>
      </c>
      <c r="B54" s="44">
        <v>883375837.10000002</v>
      </c>
      <c r="C54" s="44">
        <v>555186</v>
      </c>
      <c r="D54" s="44">
        <f t="shared" ref="D54:D62" si="12">B54/C54</f>
        <v>1591.1349297352599</v>
      </c>
      <c r="E54" s="50"/>
      <c r="H54" s="58"/>
      <c r="I54" s="15"/>
      <c r="J54" s="6"/>
      <c r="K54" s="6"/>
      <c r="L54" s="6"/>
      <c r="M54" s="7"/>
      <c r="N54" s="79"/>
      <c r="P54" s="2"/>
      <c r="Q54" s="2"/>
      <c r="R54" s="2"/>
      <c r="S54" s="2"/>
      <c r="T54" s="2"/>
      <c r="U54" s="2"/>
      <c r="V54" s="2"/>
      <c r="W54" s="2"/>
    </row>
    <row r="55" spans="1:23" ht="12.75" customHeight="1" x14ac:dyDescent="0.2">
      <c r="A55" s="64" t="s">
        <v>74</v>
      </c>
      <c r="B55" s="44">
        <v>70397650.400000006</v>
      </c>
      <c r="C55" s="44">
        <v>12726</v>
      </c>
      <c r="D55" s="44">
        <f t="shared" si="12"/>
        <v>5531.7971397139718</v>
      </c>
      <c r="E55" s="50"/>
      <c r="H55" s="58"/>
      <c r="I55" s="15"/>
      <c r="J55" s="6"/>
      <c r="K55" s="58"/>
      <c r="L55" s="6"/>
      <c r="M55" s="7"/>
      <c r="N55" s="6"/>
      <c r="P55" s="2"/>
      <c r="Q55" s="2"/>
      <c r="R55" s="2"/>
      <c r="S55" s="2"/>
      <c r="T55" s="2"/>
      <c r="U55" s="2"/>
      <c r="V55" s="2"/>
      <c r="W55" s="2"/>
    </row>
    <row r="56" spans="1:23" ht="12.75" customHeight="1" x14ac:dyDescent="0.2">
      <c r="A56" s="64" t="s">
        <v>271</v>
      </c>
      <c r="B56" s="44">
        <v>25158397.199999999</v>
      </c>
      <c r="C56" s="44">
        <v>2539</v>
      </c>
      <c r="D56" s="44">
        <f t="shared" si="12"/>
        <v>9908.7818826309576</v>
      </c>
      <c r="E56" s="50"/>
      <c r="H56" s="58"/>
      <c r="I56" s="15"/>
      <c r="J56" s="6"/>
      <c r="K56" s="58"/>
      <c r="L56" s="6"/>
      <c r="M56" s="6"/>
      <c r="N56" s="79"/>
      <c r="P56" s="2"/>
      <c r="Q56" s="2"/>
      <c r="R56" s="2"/>
      <c r="S56" s="2"/>
      <c r="T56" s="2"/>
      <c r="U56" s="2"/>
      <c r="V56" s="2"/>
      <c r="W56" s="2"/>
    </row>
    <row r="57" spans="1:23" ht="12.75" customHeight="1" x14ac:dyDescent="0.2">
      <c r="A57" s="64" t="s">
        <v>28</v>
      </c>
      <c r="B57" s="44">
        <v>16626458.199999999</v>
      </c>
      <c r="C57" s="44">
        <v>2926</v>
      </c>
      <c r="D57" s="44">
        <f t="shared" si="12"/>
        <v>5682.3165413533834</v>
      </c>
      <c r="E57" s="50"/>
      <c r="F57" s="14"/>
      <c r="G57" s="14"/>
      <c r="H57" s="58"/>
      <c r="I57" s="15"/>
      <c r="J57" s="58"/>
      <c r="K57" s="58"/>
      <c r="L57" s="6"/>
      <c r="M57" s="19"/>
      <c r="N57" s="114"/>
      <c r="P57" s="2"/>
      <c r="Q57" s="2"/>
      <c r="R57" s="2"/>
      <c r="S57" s="2"/>
      <c r="T57" s="2"/>
      <c r="U57" s="2"/>
      <c r="V57" s="2"/>
      <c r="W57" s="2"/>
    </row>
    <row r="58" spans="1:23" ht="12.75" customHeight="1" x14ac:dyDescent="0.2">
      <c r="A58" s="64" t="s">
        <v>75</v>
      </c>
      <c r="B58" s="44">
        <v>331918.09999999998</v>
      </c>
      <c r="C58" s="44">
        <v>147</v>
      </c>
      <c r="D58" s="44">
        <f t="shared" si="12"/>
        <v>2257.9462585034012</v>
      </c>
      <c r="E58" s="50"/>
      <c r="F58" s="112"/>
      <c r="G58" s="112"/>
      <c r="H58" s="58"/>
      <c r="I58" s="15"/>
      <c r="N58" s="2"/>
      <c r="P58" s="2"/>
      <c r="Q58" s="2"/>
      <c r="R58" s="2"/>
      <c r="S58" s="2"/>
      <c r="T58" s="2"/>
      <c r="U58" s="2"/>
      <c r="V58" s="2"/>
      <c r="W58" s="2"/>
    </row>
    <row r="59" spans="1:23" ht="12.75" customHeight="1" x14ac:dyDescent="0.2">
      <c r="A59" s="64" t="s">
        <v>143</v>
      </c>
      <c r="B59" s="44">
        <v>76279797.299999997</v>
      </c>
      <c r="C59" s="44">
        <v>11617</v>
      </c>
      <c r="D59" s="44">
        <f t="shared" si="12"/>
        <v>6566.2216837393471</v>
      </c>
      <c r="E59" s="50"/>
      <c r="F59" s="112"/>
      <c r="G59" s="112"/>
      <c r="H59" s="58"/>
      <c r="I59" s="15"/>
      <c r="N59" s="2"/>
      <c r="P59" s="2"/>
      <c r="Q59" s="2"/>
      <c r="R59" s="2"/>
      <c r="S59" s="2"/>
      <c r="T59" s="2"/>
      <c r="U59" s="2"/>
      <c r="V59" s="2"/>
      <c r="W59" s="2"/>
    </row>
    <row r="60" spans="1:23" ht="12.75" customHeight="1" x14ac:dyDescent="0.2">
      <c r="A60" s="103" t="s">
        <v>76</v>
      </c>
      <c r="B60" s="44">
        <v>29291294</v>
      </c>
      <c r="C60" s="44">
        <v>5263</v>
      </c>
      <c r="D60" s="44">
        <f t="shared" si="12"/>
        <v>5565.5128253847615</v>
      </c>
      <c r="E60" s="50"/>
      <c r="F60" s="112"/>
      <c r="G60" s="112"/>
      <c r="H60" s="58"/>
      <c r="I60" s="15"/>
      <c r="N60" s="2"/>
      <c r="P60" s="2"/>
      <c r="Q60" s="2"/>
      <c r="R60" s="2"/>
      <c r="S60" s="2"/>
      <c r="T60" s="2"/>
      <c r="U60" s="2"/>
      <c r="V60" s="2"/>
      <c r="W60" s="2"/>
    </row>
    <row r="61" spans="1:23" ht="12.75" customHeight="1" x14ac:dyDescent="0.2">
      <c r="A61" s="64" t="s">
        <v>67</v>
      </c>
      <c r="B61" s="44">
        <v>270237990.30000001</v>
      </c>
      <c r="C61" s="44">
        <v>127699</v>
      </c>
      <c r="D61" s="44">
        <f t="shared" si="12"/>
        <v>2116.2107009451915</v>
      </c>
      <c r="E61" s="50"/>
      <c r="F61" s="112"/>
      <c r="G61" s="112"/>
      <c r="H61" s="58"/>
      <c r="N61" s="2"/>
      <c r="P61" s="2"/>
      <c r="Q61" s="2"/>
      <c r="R61" s="2"/>
      <c r="S61" s="2"/>
      <c r="T61" s="2"/>
      <c r="U61" s="2"/>
      <c r="V61" s="2"/>
      <c r="W61" s="2"/>
    </row>
    <row r="62" spans="1:23" s="11" customFormat="1" ht="12.75" customHeight="1" x14ac:dyDescent="0.2">
      <c r="A62" s="81" t="s">
        <v>10</v>
      </c>
      <c r="B62" s="37">
        <f>B53+B54+B56+B57+B59+B60+B61</f>
        <v>1397776078.5</v>
      </c>
      <c r="C62" s="37">
        <f>C53+C54+C56+C57+C59+C60+C61</f>
        <v>799536</v>
      </c>
      <c r="D62" s="37">
        <f t="shared" si="12"/>
        <v>1748.2340738878549</v>
      </c>
      <c r="E62" s="50"/>
      <c r="F62" s="110"/>
      <c r="G62" s="110"/>
      <c r="H62" s="58"/>
    </row>
    <row r="63" spans="1:23" ht="12.75" customHeight="1" x14ac:dyDescent="0.2">
      <c r="A63" s="35" t="s">
        <v>68</v>
      </c>
      <c r="B63" s="35"/>
      <c r="C63" s="35"/>
      <c r="D63" s="35"/>
      <c r="E63" s="50"/>
      <c r="F63" s="9"/>
      <c r="H63" s="58"/>
      <c r="N63" s="2"/>
      <c r="P63" s="2"/>
      <c r="Q63" s="2"/>
      <c r="R63" s="2"/>
      <c r="S63" s="2"/>
      <c r="T63" s="2"/>
      <c r="U63" s="2"/>
      <c r="V63" s="2"/>
      <c r="W63" s="2"/>
    </row>
    <row r="64" spans="1:23" s="16" customFormat="1" ht="12.75" customHeight="1" x14ac:dyDescent="0.2">
      <c r="A64" s="22"/>
      <c r="B64" s="21"/>
      <c r="C64" s="21"/>
      <c r="D64" s="21"/>
      <c r="E64" s="15"/>
      <c r="L64" s="2"/>
    </row>
    <row r="65" spans="1:23" ht="12.75" customHeight="1" x14ac:dyDescent="0.2">
      <c r="A65" s="2"/>
      <c r="E65" s="9"/>
      <c r="N65" s="2"/>
      <c r="P65" s="2"/>
      <c r="Q65" s="2"/>
      <c r="R65" s="2"/>
      <c r="S65" s="2"/>
      <c r="T65" s="2"/>
      <c r="U65" s="2"/>
      <c r="V65" s="2"/>
      <c r="W65" s="2"/>
    </row>
    <row r="66" spans="1:23" ht="12.75" customHeight="1" x14ac:dyDescent="0.2">
      <c r="K66"/>
      <c r="L66"/>
      <c r="M66"/>
      <c r="V66" s="2"/>
      <c r="W66" s="2"/>
    </row>
    <row r="67" spans="1:23" ht="12.75" customHeight="1" x14ac:dyDescent="0.2">
      <c r="K67"/>
      <c r="L67"/>
      <c r="M67"/>
      <c r="V67" s="2"/>
      <c r="W67" s="2"/>
    </row>
    <row r="68" spans="1:23" ht="12.75" customHeight="1" x14ac:dyDescent="0.2">
      <c r="K68"/>
      <c r="L68"/>
      <c r="M68"/>
      <c r="V68" s="2"/>
      <c r="W68" s="2"/>
    </row>
    <row r="69" spans="1:23" ht="12.75" customHeight="1" x14ac:dyDescent="0.2">
      <c r="K69"/>
      <c r="L69"/>
      <c r="M69"/>
      <c r="V69" s="2"/>
      <c r="W69" s="2"/>
    </row>
    <row r="70" spans="1:23" ht="12.75" customHeight="1" x14ac:dyDescent="0.2">
      <c r="K70"/>
      <c r="L70"/>
      <c r="M70"/>
      <c r="V70" s="2"/>
      <c r="W70" s="2"/>
    </row>
    <row r="71" spans="1:23" ht="12.75" customHeight="1" x14ac:dyDescent="0.2">
      <c r="K71"/>
      <c r="L71"/>
      <c r="M71"/>
      <c r="V71" s="2"/>
      <c r="W71" s="2"/>
    </row>
    <row r="72" spans="1:23" ht="12.75" customHeight="1" x14ac:dyDescent="0.2">
      <c r="K72"/>
      <c r="L72"/>
      <c r="M72"/>
      <c r="V72" s="2"/>
      <c r="W72" s="2"/>
    </row>
    <row r="73" spans="1:23" ht="12.75" customHeight="1" x14ac:dyDescent="0.2">
      <c r="K73"/>
      <c r="L73"/>
      <c r="M73"/>
      <c r="V73" s="2"/>
      <c r="W73" s="2"/>
    </row>
    <row r="74" spans="1:23" ht="12.75" customHeight="1" x14ac:dyDescent="0.2">
      <c r="K74"/>
      <c r="L74"/>
      <c r="M74"/>
      <c r="V74" s="2"/>
      <c r="W74" s="2"/>
    </row>
    <row r="75" spans="1:23" ht="12.75" customHeight="1" x14ac:dyDescent="0.2">
      <c r="K75"/>
      <c r="L75"/>
      <c r="M75"/>
      <c r="V75" s="2"/>
      <c r="W75" s="2"/>
    </row>
    <row r="76" spans="1:23" ht="12.75" customHeight="1" x14ac:dyDescent="0.2">
      <c r="K76"/>
      <c r="L76"/>
      <c r="M76"/>
      <c r="V76" s="2"/>
      <c r="W76" s="2"/>
    </row>
    <row r="77" spans="1:23" ht="12.75" customHeight="1" x14ac:dyDescent="0.2">
      <c r="K77"/>
      <c r="L77"/>
      <c r="M77"/>
      <c r="V77" s="2"/>
      <c r="W77" s="2"/>
    </row>
    <row r="78" spans="1:23" ht="12.75" customHeight="1" x14ac:dyDescent="0.2">
      <c r="K78"/>
      <c r="L78"/>
      <c r="M78"/>
      <c r="V78" s="2"/>
      <c r="W78" s="2"/>
    </row>
    <row r="79" spans="1:23" ht="12.75" customHeight="1" x14ac:dyDescent="0.2">
      <c r="K79"/>
      <c r="L79"/>
      <c r="M79"/>
      <c r="V79" s="2"/>
      <c r="W79" s="2"/>
    </row>
    <row r="80" spans="1:23" ht="12.75" customHeight="1" x14ac:dyDescent="0.2">
      <c r="K80"/>
      <c r="L80"/>
      <c r="M80"/>
      <c r="V80" s="2"/>
      <c r="W80" s="2"/>
    </row>
    <row r="81" spans="11:23" ht="12.75" customHeight="1" x14ac:dyDescent="0.2">
      <c r="K81"/>
      <c r="L81"/>
      <c r="M81"/>
      <c r="V81" s="2"/>
      <c r="W81" s="2"/>
    </row>
    <row r="82" spans="11:23" ht="12.75" customHeight="1" x14ac:dyDescent="0.2">
      <c r="K82"/>
      <c r="L82"/>
      <c r="M82"/>
      <c r="V82" s="2"/>
      <c r="W82" s="2"/>
    </row>
    <row r="83" spans="11:23" ht="12.75" customHeight="1" x14ac:dyDescent="0.2">
      <c r="K83"/>
      <c r="L83"/>
      <c r="M83"/>
      <c r="V83" s="2"/>
      <c r="W83" s="2"/>
    </row>
    <row r="84" spans="11:23" ht="12.75" customHeight="1" x14ac:dyDescent="0.2">
      <c r="K84"/>
      <c r="L84"/>
      <c r="M84"/>
      <c r="V84" s="2"/>
      <c r="W84" s="2"/>
    </row>
    <row r="85" spans="11:23" ht="12.75" customHeight="1" x14ac:dyDescent="0.2">
      <c r="K85"/>
      <c r="L85"/>
      <c r="M85"/>
      <c r="V85" s="2"/>
      <c r="W85" s="2"/>
    </row>
    <row r="86" spans="11:23" ht="12.75" customHeight="1" x14ac:dyDescent="0.2">
      <c r="K86"/>
      <c r="L86"/>
      <c r="M86"/>
      <c r="V86" s="2"/>
      <c r="W86" s="2"/>
    </row>
    <row r="87" spans="11:23" ht="12.75" customHeight="1" x14ac:dyDescent="0.2">
      <c r="K87"/>
      <c r="L87"/>
      <c r="M87"/>
      <c r="V87" s="2"/>
      <c r="W87" s="2"/>
    </row>
    <row r="88" spans="11:23" ht="12.75" customHeight="1" x14ac:dyDescent="0.2">
      <c r="K88"/>
      <c r="L88"/>
      <c r="M88"/>
      <c r="V88" s="2"/>
      <c r="W88" s="2"/>
    </row>
    <row r="89" spans="11:23" ht="12.75" customHeight="1" x14ac:dyDescent="0.2">
      <c r="K89"/>
      <c r="L89"/>
      <c r="M89"/>
      <c r="V89" s="2"/>
      <c r="W89" s="2"/>
    </row>
    <row r="90" spans="11:23" ht="12.75" customHeight="1" x14ac:dyDescent="0.2">
      <c r="K90"/>
      <c r="L90"/>
      <c r="M90"/>
      <c r="V90" s="2"/>
      <c r="W90" s="2"/>
    </row>
    <row r="91" spans="11:23" ht="12.75" customHeight="1" x14ac:dyDescent="0.2">
      <c r="K91"/>
      <c r="L91"/>
      <c r="M91"/>
      <c r="V91" s="2"/>
      <c r="W91" s="2"/>
    </row>
    <row r="92" spans="11:23" ht="12.75" customHeight="1" x14ac:dyDescent="0.2">
      <c r="K92"/>
      <c r="L92"/>
      <c r="M92"/>
      <c r="V92" s="2"/>
      <c r="W92" s="2"/>
    </row>
    <row r="93" spans="11:23" ht="12.75" customHeight="1" x14ac:dyDescent="0.2">
      <c r="K93"/>
      <c r="L93"/>
      <c r="M93"/>
      <c r="V93" s="2"/>
      <c r="W93" s="2"/>
    </row>
    <row r="94" spans="11:23" ht="12.75" customHeight="1" x14ac:dyDescent="0.2">
      <c r="K94"/>
      <c r="L94"/>
      <c r="M94"/>
      <c r="V94" s="2"/>
      <c r="W94" s="2"/>
    </row>
    <row r="95" spans="11:23" ht="12.75" customHeight="1" x14ac:dyDescent="0.2">
      <c r="K95"/>
      <c r="L95"/>
      <c r="M95"/>
      <c r="V95" s="2"/>
      <c r="W95" s="2"/>
    </row>
    <row r="96" spans="11:23" ht="12.75" customHeight="1" x14ac:dyDescent="0.2">
      <c r="K96"/>
      <c r="L96"/>
      <c r="M96"/>
      <c r="V96" s="2"/>
      <c r="W96" s="2"/>
    </row>
    <row r="97" spans="11:23" ht="12.75" customHeight="1" x14ac:dyDescent="0.2">
      <c r="K97"/>
      <c r="L97"/>
      <c r="M97"/>
      <c r="V97" s="2"/>
      <c r="W97" s="2"/>
    </row>
    <row r="98" spans="11:23" ht="12.75" customHeight="1" x14ac:dyDescent="0.2">
      <c r="K98"/>
      <c r="L98"/>
      <c r="M98"/>
      <c r="V98" s="2"/>
      <c r="W98" s="2"/>
    </row>
    <row r="99" spans="11:23" ht="12.75" customHeight="1" x14ac:dyDescent="0.2">
      <c r="K99"/>
      <c r="L99"/>
      <c r="M99"/>
      <c r="V99" s="2"/>
      <c r="W99" s="2"/>
    </row>
    <row r="100" spans="11:23" ht="12.75" customHeight="1" x14ac:dyDescent="0.2">
      <c r="K100"/>
      <c r="L100"/>
      <c r="M100"/>
      <c r="V100" s="2"/>
      <c r="W100" s="2"/>
    </row>
    <row r="101" spans="11:23" ht="12.75" customHeight="1" x14ac:dyDescent="0.2">
      <c r="K101"/>
      <c r="L101"/>
      <c r="M101"/>
      <c r="V101" s="2"/>
      <c r="W101" s="2"/>
    </row>
    <row r="102" spans="11:23" ht="12.75" customHeight="1" x14ac:dyDescent="0.2">
      <c r="K102"/>
      <c r="L102"/>
      <c r="M102"/>
      <c r="V102" s="2"/>
      <c r="W102" s="2"/>
    </row>
    <row r="103" spans="11:23" ht="12.75" customHeight="1" x14ac:dyDescent="0.2">
      <c r="K103"/>
      <c r="L103"/>
      <c r="M103"/>
      <c r="V103" s="2"/>
      <c r="W103" s="2"/>
    </row>
    <row r="104" spans="11:23" ht="12.75" customHeight="1" x14ac:dyDescent="0.2">
      <c r="K104"/>
      <c r="L104"/>
      <c r="M104"/>
      <c r="V104" s="2"/>
      <c r="W104" s="2"/>
    </row>
    <row r="105" spans="11:23" ht="12.75" customHeight="1" x14ac:dyDescent="0.2">
      <c r="K105"/>
      <c r="L105"/>
      <c r="M105"/>
      <c r="V105" s="2"/>
      <c r="W105" s="2"/>
    </row>
  </sheetData>
  <mergeCells count="6">
    <mergeCell ref="J6:L6"/>
    <mergeCell ref="F6:H6"/>
    <mergeCell ref="B6:D6"/>
    <mergeCell ref="J36:L36"/>
    <mergeCell ref="F36:H36"/>
    <mergeCell ref="B36:D36"/>
  </mergeCells>
  <phoneticPr fontId="4" type="noConversion"/>
  <pageMargins left="0.70866141732283472" right="0.15748031496062992" top="0.98425196850393704" bottom="0.55118110236220474" header="0.51181102362204722" footer="0.51181102362204722"/>
  <pageSetup paperSize="9" scale="61"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6385" r:id="rId4">
          <objectPr defaultSize="0" autoLine="0" autoPict="0" r:id="rId5">
            <anchor moveWithCells="1">
              <from>
                <xdr:col>0</xdr:col>
                <xdr:colOff>47625</xdr:colOff>
                <xdr:row>29</xdr:row>
                <xdr:rowOff>38100</xdr:rowOff>
              </from>
              <to>
                <xdr:col>0</xdr:col>
                <xdr:colOff>1190625</xdr:colOff>
                <xdr:row>30</xdr:row>
                <xdr:rowOff>114300</xdr:rowOff>
              </to>
            </anchor>
          </objectPr>
        </oleObject>
      </mc:Choice>
      <mc:Fallback>
        <oleObject progId="Paint.Picture" shapeId="16385" r:id="rId4"/>
      </mc:Fallback>
    </mc:AlternateContent>
    <mc:AlternateContent xmlns:mc="http://schemas.openxmlformats.org/markup-compatibility/2006">
      <mc:Choice Requires="x14">
        <oleObject progId="Paint.Picture" shapeId="16386" r:id="rId6">
          <objectPr defaultSize="0" autoLine="0" autoPict="0" r:id="rId5">
            <anchor moveWithCells="1">
              <from>
                <xdr:col>0</xdr:col>
                <xdr:colOff>47625</xdr:colOff>
                <xdr:row>44</xdr:row>
                <xdr:rowOff>57150</xdr:rowOff>
              </from>
              <to>
                <xdr:col>0</xdr:col>
                <xdr:colOff>1190625</xdr:colOff>
                <xdr:row>45</xdr:row>
                <xdr:rowOff>133350</xdr:rowOff>
              </to>
            </anchor>
          </objectPr>
        </oleObject>
      </mc:Choice>
      <mc:Fallback>
        <oleObject progId="Paint.Picture" shapeId="16386" r:id="rId6"/>
      </mc:Fallback>
    </mc:AlternateContent>
    <mc:AlternateContent xmlns:mc="http://schemas.openxmlformats.org/markup-compatibility/2006">
      <mc:Choice Requires="x14">
        <oleObject progId="Paint.Picture" shapeId="16387" r:id="rId7">
          <objectPr defaultSize="0" autoLine="0" autoPict="0" r:id="rId5">
            <anchor moveWithCells="1">
              <from>
                <xdr:col>0</xdr:col>
                <xdr:colOff>9525</xdr:colOff>
                <xdr:row>63</xdr:row>
                <xdr:rowOff>47625</xdr:rowOff>
              </from>
              <to>
                <xdr:col>0</xdr:col>
                <xdr:colOff>1152525</xdr:colOff>
                <xdr:row>64</xdr:row>
                <xdr:rowOff>123825</xdr:rowOff>
              </to>
            </anchor>
          </objectPr>
        </oleObject>
      </mc:Choice>
      <mc:Fallback>
        <oleObject progId="Paint.Picture" shapeId="16387" r:id="rId7"/>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9">
    <pageSetUpPr fitToPage="1"/>
  </sheetPr>
  <dimension ref="A1:R60"/>
  <sheetViews>
    <sheetView showGridLines="0" topLeftCell="A13" zoomScaleNormal="100" workbookViewId="0">
      <selection activeCell="H15" sqref="H15"/>
    </sheetView>
  </sheetViews>
  <sheetFormatPr defaultColWidth="9.140625" defaultRowHeight="12.75" customHeight="1" x14ac:dyDescent="0.2"/>
  <cols>
    <col min="1" max="1" width="14.5703125" style="16" customWidth="1"/>
    <col min="2" max="2" width="18.28515625" style="16" customWidth="1"/>
    <col min="3" max="3" width="17.7109375" style="16" customWidth="1"/>
    <col min="4" max="4" width="21.85546875" style="16" customWidth="1"/>
    <col min="5" max="5" width="20.5703125" style="16" customWidth="1"/>
    <col min="6" max="6" width="14" style="16" bestFit="1" customWidth="1"/>
    <col min="7" max="7" width="10" style="16" bestFit="1" customWidth="1"/>
    <col min="8" max="8" width="9.28515625" style="16" bestFit="1" customWidth="1"/>
    <col min="9" max="16384" width="9.140625" style="16"/>
  </cols>
  <sheetData>
    <row r="1" spans="1:14" ht="12.75" customHeight="1" x14ac:dyDescent="0.2">
      <c r="E1" s="28"/>
    </row>
    <row r="2" spans="1:14" ht="12.75" customHeight="1" x14ac:dyDescent="0.2">
      <c r="A2" s="65" t="s">
        <v>241</v>
      </c>
    </row>
    <row r="3" spans="1:14" ht="12.75" customHeight="1" x14ac:dyDescent="0.2">
      <c r="A3" s="4" t="s">
        <v>286</v>
      </c>
    </row>
    <row r="4" spans="1:14" ht="12.75" customHeight="1" x14ac:dyDescent="0.2">
      <c r="A4" s="122" t="s">
        <v>288</v>
      </c>
    </row>
    <row r="5" spans="1:14" ht="12.75" customHeight="1" x14ac:dyDescent="0.2">
      <c r="A5" s="40"/>
      <c r="B5" s="40"/>
      <c r="C5" s="40"/>
      <c r="D5" s="40"/>
      <c r="H5" s="2"/>
      <c r="I5" s="2"/>
      <c r="J5" s="2"/>
      <c r="K5" s="2"/>
      <c r="L5" s="2"/>
      <c r="M5" s="2"/>
      <c r="N5" s="2"/>
    </row>
    <row r="6" spans="1:14" s="2" customFormat="1" ht="12.75" customHeight="1" x14ac:dyDescent="0.2">
      <c r="A6" s="18" t="s">
        <v>50</v>
      </c>
      <c r="B6" s="78" t="s">
        <v>69</v>
      </c>
      <c r="C6" s="78" t="s">
        <v>70</v>
      </c>
      <c r="D6" s="78" t="s">
        <v>14</v>
      </c>
      <c r="E6" s="16"/>
      <c r="F6" s="16"/>
      <c r="G6" s="16"/>
      <c r="H6" s="16"/>
      <c r="I6" s="16"/>
      <c r="J6" s="16"/>
      <c r="K6" s="16"/>
      <c r="L6" s="16"/>
      <c r="M6" s="16"/>
      <c r="N6" s="16"/>
    </row>
    <row r="7" spans="1:14" ht="12.75" customHeight="1" x14ac:dyDescent="0.2">
      <c r="A7" s="100" t="s">
        <v>196</v>
      </c>
      <c r="B7" s="24">
        <v>4174771.1</v>
      </c>
      <c r="C7" s="24">
        <v>8389</v>
      </c>
      <c r="D7" s="24">
        <f>B7/C7</f>
        <v>497.64824174514246</v>
      </c>
    </row>
    <row r="8" spans="1:14" ht="12.75" customHeight="1" x14ac:dyDescent="0.2">
      <c r="A8" s="31" t="s">
        <v>51</v>
      </c>
      <c r="B8" s="24">
        <v>76177725.200000003</v>
      </c>
      <c r="C8" s="24">
        <v>69844</v>
      </c>
      <c r="D8" s="24">
        <f t="shared" ref="D8:D23" si="0">B8/C8</f>
        <v>1090.6838840845312</v>
      </c>
    </row>
    <row r="9" spans="1:14" ht="12.75" customHeight="1" x14ac:dyDescent="0.2">
      <c r="A9" s="31" t="s">
        <v>52</v>
      </c>
      <c r="B9" s="24">
        <v>272395198.89999998</v>
      </c>
      <c r="C9" s="24">
        <v>205529</v>
      </c>
      <c r="D9" s="24">
        <f t="shared" si="0"/>
        <v>1325.3370517055987</v>
      </c>
    </row>
    <row r="10" spans="1:14" ht="12.75" customHeight="1" x14ac:dyDescent="0.2">
      <c r="A10" s="31" t="s">
        <v>53</v>
      </c>
      <c r="B10" s="24">
        <v>284016419.5</v>
      </c>
      <c r="C10" s="24">
        <v>194432</v>
      </c>
      <c r="D10" s="24">
        <f t="shared" si="0"/>
        <v>1460.7493596733048</v>
      </c>
    </row>
    <row r="11" spans="1:14" ht="12.75" customHeight="1" x14ac:dyDescent="0.2">
      <c r="A11" s="31" t="s">
        <v>54</v>
      </c>
      <c r="B11" s="24">
        <v>331971631.30000001</v>
      </c>
      <c r="C11" s="24">
        <v>219107</v>
      </c>
      <c r="D11" s="24">
        <f t="shared" si="0"/>
        <v>1515.1119375464957</v>
      </c>
    </row>
    <row r="12" spans="1:14" ht="12.75" customHeight="1" x14ac:dyDescent="0.2">
      <c r="A12" s="31" t="s">
        <v>55</v>
      </c>
      <c r="B12" s="24">
        <v>6213063.4000000004</v>
      </c>
      <c r="C12" s="24">
        <v>6291</v>
      </c>
      <c r="D12" s="24">
        <f t="shared" si="0"/>
        <v>987.61141312986808</v>
      </c>
    </row>
    <row r="13" spans="1:14" ht="12.75" customHeight="1" x14ac:dyDescent="0.2">
      <c r="A13" s="31" t="s">
        <v>56</v>
      </c>
      <c r="B13" s="24">
        <v>5213622.5</v>
      </c>
      <c r="C13" s="24">
        <v>4562</v>
      </c>
      <c r="D13" s="24">
        <f t="shared" si="0"/>
        <v>1142.837023235423</v>
      </c>
    </row>
    <row r="14" spans="1:14" ht="12.75" customHeight="1" x14ac:dyDescent="0.2">
      <c r="A14" s="31" t="s">
        <v>57</v>
      </c>
      <c r="B14" s="24">
        <v>7316562.9000000004</v>
      </c>
      <c r="C14" s="24">
        <v>5247</v>
      </c>
      <c r="D14" s="24">
        <f t="shared" si="0"/>
        <v>1394.4278444825616</v>
      </c>
    </row>
    <row r="15" spans="1:14" ht="12.75" customHeight="1" x14ac:dyDescent="0.2">
      <c r="A15" s="31" t="s">
        <v>58</v>
      </c>
      <c r="B15" s="24">
        <v>10847940.4</v>
      </c>
      <c r="C15" s="24">
        <v>6119</v>
      </c>
      <c r="D15" s="24">
        <f t="shared" si="0"/>
        <v>1772.8289589802255</v>
      </c>
    </row>
    <row r="16" spans="1:14" ht="12.75" customHeight="1" x14ac:dyDescent="0.2">
      <c r="A16" s="31" t="s">
        <v>59</v>
      </c>
      <c r="B16" s="24">
        <v>33828396.399999999</v>
      </c>
      <c r="C16" s="24">
        <v>12182</v>
      </c>
      <c r="D16" s="24">
        <f t="shared" si="0"/>
        <v>2776.9164669184042</v>
      </c>
    </row>
    <row r="17" spans="1:18" ht="12.75" customHeight="1" x14ac:dyDescent="0.2">
      <c r="A17" s="31" t="s">
        <v>60</v>
      </c>
      <c r="B17" s="24">
        <v>9961387.3000000007</v>
      </c>
      <c r="C17" s="24">
        <v>2980</v>
      </c>
      <c r="D17" s="24">
        <f t="shared" si="0"/>
        <v>3342.7474161073828</v>
      </c>
    </row>
    <row r="18" spans="1:18" ht="12.75" customHeight="1" x14ac:dyDescent="0.2">
      <c r="A18" s="31" t="s">
        <v>61</v>
      </c>
      <c r="B18" s="24">
        <v>1065866.2</v>
      </c>
      <c r="C18" s="24">
        <v>784</v>
      </c>
      <c r="D18" s="24">
        <f t="shared" si="0"/>
        <v>1359.5232142857142</v>
      </c>
    </row>
    <row r="19" spans="1:18" ht="12.75" customHeight="1" x14ac:dyDescent="0.2">
      <c r="A19" s="31" t="s">
        <v>62</v>
      </c>
      <c r="B19" s="24">
        <v>13270717</v>
      </c>
      <c r="C19" s="24">
        <v>4860</v>
      </c>
      <c r="D19" s="24">
        <f t="shared" si="0"/>
        <v>2730.6002057613168</v>
      </c>
    </row>
    <row r="20" spans="1:18" ht="12.75" customHeight="1" x14ac:dyDescent="0.2">
      <c r="A20" s="31" t="s">
        <v>63</v>
      </c>
      <c r="B20" s="24">
        <v>205129802</v>
      </c>
      <c r="C20" s="24">
        <v>33745</v>
      </c>
      <c r="D20" s="24">
        <f t="shared" si="0"/>
        <v>6078.8206252778191</v>
      </c>
    </row>
    <row r="21" spans="1:18" ht="12.75" customHeight="1" x14ac:dyDescent="0.2">
      <c r="A21" s="31" t="s">
        <v>64</v>
      </c>
      <c r="B21" s="24">
        <v>67227690.5</v>
      </c>
      <c r="C21" s="24">
        <v>9977</v>
      </c>
      <c r="D21" s="24">
        <f t="shared" si="0"/>
        <v>6738.2670642477697</v>
      </c>
    </row>
    <row r="22" spans="1:18" ht="12.75" customHeight="1" x14ac:dyDescent="0.2">
      <c r="A22" s="31" t="s">
        <v>65</v>
      </c>
      <c r="B22" s="24">
        <v>68965283.900000006</v>
      </c>
      <c r="C22" s="24">
        <v>15488</v>
      </c>
      <c r="D22" s="24">
        <f t="shared" si="0"/>
        <v>4452.8204997417361</v>
      </c>
      <c r="H22" s="107"/>
      <c r="I22" s="43"/>
      <c r="J22" s="108"/>
      <c r="K22" s="2"/>
      <c r="L22" s="2"/>
      <c r="M22" s="2"/>
      <c r="N22" s="2"/>
    </row>
    <row r="23" spans="1:18" s="2" customFormat="1" ht="12.75" customHeight="1" x14ac:dyDescent="0.2">
      <c r="A23" s="81" t="s">
        <v>10</v>
      </c>
      <c r="B23" s="104">
        <f>SUM(B7:B22)</f>
        <v>1397776078.5</v>
      </c>
      <c r="C23" s="104">
        <f>SUM(C7:C22)</f>
        <v>799536</v>
      </c>
      <c r="D23" s="104">
        <f t="shared" si="0"/>
        <v>1748.2340738878549</v>
      </c>
      <c r="E23" s="16"/>
      <c r="F23" s="16"/>
      <c r="G23" s="16"/>
      <c r="H23" s="16"/>
      <c r="I23" s="16"/>
      <c r="J23" s="16"/>
      <c r="K23" s="16"/>
      <c r="L23" s="16"/>
      <c r="M23" s="16"/>
      <c r="N23" s="16"/>
    </row>
    <row r="24" spans="1:18" ht="12.75" customHeight="1" x14ac:dyDescent="0.2">
      <c r="A24" s="35" t="s">
        <v>254</v>
      </c>
      <c r="B24" s="107"/>
      <c r="C24" s="107"/>
      <c r="D24" s="107"/>
    </row>
    <row r="26" spans="1:18" ht="15.75" customHeight="1" x14ac:dyDescent="0.2">
      <c r="B26" s="107"/>
      <c r="C26" s="107"/>
      <c r="D26" s="107"/>
      <c r="J26" s="2"/>
      <c r="K26" s="2"/>
      <c r="L26" s="2"/>
      <c r="M26" s="2"/>
      <c r="N26" s="2"/>
      <c r="O26" s="2"/>
      <c r="P26" s="2"/>
      <c r="Q26" s="2"/>
      <c r="R26" s="2"/>
    </row>
    <row r="27" spans="1:18" s="2" customFormat="1" ht="12.75" customHeight="1" x14ac:dyDescent="0.2">
      <c r="A27" s="65" t="s">
        <v>246</v>
      </c>
      <c r="B27" s="109"/>
      <c r="C27" s="16"/>
      <c r="E27" s="16"/>
    </row>
    <row r="28" spans="1:18" s="2" customFormat="1" ht="12.75" customHeight="1" x14ac:dyDescent="0.2">
      <c r="A28" s="4" t="s">
        <v>287</v>
      </c>
    </row>
    <row r="29" spans="1:18" s="2" customFormat="1" ht="12.75" customHeight="1" x14ac:dyDescent="0.2">
      <c r="A29" s="122" t="s">
        <v>289</v>
      </c>
    </row>
    <row r="30" spans="1:18" s="2" customFormat="1" ht="12.75" customHeight="1" x14ac:dyDescent="0.2">
      <c r="A30" s="13"/>
      <c r="B30" s="13"/>
      <c r="C30" s="13"/>
      <c r="D30" s="13"/>
    </row>
    <row r="31" spans="1:18" s="2" customFormat="1" ht="12.75" customHeight="1" x14ac:dyDescent="0.2">
      <c r="A31" s="18" t="s">
        <v>71</v>
      </c>
      <c r="B31" s="78" t="s">
        <v>12</v>
      </c>
      <c r="C31" s="78" t="s">
        <v>70</v>
      </c>
      <c r="D31" s="78" t="s">
        <v>14</v>
      </c>
    </row>
    <row r="32" spans="1:18" s="2" customFormat="1" ht="12.75" customHeight="1" x14ac:dyDescent="0.2">
      <c r="A32" s="80" t="s">
        <v>72</v>
      </c>
      <c r="B32" s="24">
        <v>67423031.400000006</v>
      </c>
      <c r="C32" s="24">
        <v>71410</v>
      </c>
      <c r="D32" s="24">
        <f>B32/C32</f>
        <v>944.1679232600477</v>
      </c>
      <c r="E32" s="43"/>
      <c r="F32" s="43"/>
      <c r="G32" s="43"/>
      <c r="H32" s="9"/>
      <c r="I32" s="9"/>
    </row>
    <row r="33" spans="1:9" s="2" customFormat="1" ht="12.75" customHeight="1" x14ac:dyDescent="0.2">
      <c r="A33" s="8" t="s">
        <v>29</v>
      </c>
      <c r="B33" s="24">
        <v>718549418.5</v>
      </c>
      <c r="C33" s="24">
        <v>506511</v>
      </c>
      <c r="D33" s="24">
        <f t="shared" ref="D33:D55" si="1">B33/C33</f>
        <v>1418.6254957937736</v>
      </c>
      <c r="E33" s="43"/>
      <c r="F33" s="43"/>
      <c r="G33" s="43"/>
      <c r="H33" s="9"/>
      <c r="I33" s="9"/>
    </row>
    <row r="34" spans="1:9" s="2" customFormat="1" ht="12.75" customHeight="1" x14ac:dyDescent="0.2">
      <c r="A34" s="8" t="s">
        <v>30</v>
      </c>
      <c r="B34" s="24">
        <v>183215818</v>
      </c>
      <c r="C34" s="24">
        <v>120946</v>
      </c>
      <c r="D34" s="24">
        <f t="shared" si="1"/>
        <v>1514.8563656507863</v>
      </c>
      <c r="E34" s="43"/>
      <c r="F34" s="43"/>
      <c r="G34" s="43"/>
      <c r="H34" s="9"/>
      <c r="I34" s="9"/>
    </row>
    <row r="35" spans="1:9" s="2" customFormat="1" ht="12.75" customHeight="1" x14ac:dyDescent="0.2">
      <c r="A35" s="8" t="s">
        <v>31</v>
      </c>
      <c r="B35" s="24">
        <v>5212483.9000000004</v>
      </c>
      <c r="C35" s="24">
        <v>4931</v>
      </c>
      <c r="D35" s="24">
        <f t="shared" si="1"/>
        <v>1057.0845467450822</v>
      </c>
      <c r="E35" s="43"/>
      <c r="F35" s="43"/>
      <c r="G35" s="43"/>
      <c r="H35" s="9"/>
      <c r="I35" s="9"/>
    </row>
    <row r="36" spans="1:9" s="2" customFormat="1" ht="12.75" customHeight="1" x14ac:dyDescent="0.2">
      <c r="A36" s="8" t="s">
        <v>32</v>
      </c>
      <c r="B36" s="24">
        <v>2751005.3</v>
      </c>
      <c r="C36" s="24">
        <v>2081</v>
      </c>
      <c r="D36" s="24">
        <f t="shared" si="1"/>
        <v>1321.9631427198462</v>
      </c>
      <c r="E36" s="43"/>
      <c r="F36" s="43"/>
      <c r="G36" s="43"/>
      <c r="H36" s="9"/>
      <c r="I36" s="9"/>
    </row>
    <row r="37" spans="1:9" s="2" customFormat="1" ht="12.75" customHeight="1" x14ac:dyDescent="0.2">
      <c r="A37" s="8" t="s">
        <v>33</v>
      </c>
      <c r="B37" s="24">
        <v>1528751.4</v>
      </c>
      <c r="C37" s="24">
        <v>1468</v>
      </c>
      <c r="D37" s="24">
        <f t="shared" si="1"/>
        <v>1041.38378746594</v>
      </c>
      <c r="E37" s="43"/>
      <c r="F37" s="43"/>
      <c r="G37" s="43"/>
      <c r="H37" s="9"/>
      <c r="I37" s="9"/>
    </row>
    <row r="38" spans="1:9" s="2" customFormat="1" ht="12.75" customHeight="1" x14ac:dyDescent="0.2">
      <c r="A38" s="8" t="s">
        <v>34</v>
      </c>
      <c r="B38" s="24">
        <v>1981631.1</v>
      </c>
      <c r="C38" s="24">
        <v>1586</v>
      </c>
      <c r="D38" s="24">
        <f t="shared" si="1"/>
        <v>1249.4521437578815</v>
      </c>
      <c r="E38" s="43"/>
      <c r="F38" s="43"/>
      <c r="G38" s="43"/>
      <c r="H38" s="9"/>
      <c r="I38" s="9"/>
    </row>
    <row r="39" spans="1:9" s="2" customFormat="1" ht="12.75" customHeight="1" x14ac:dyDescent="0.2">
      <c r="A39" s="8" t="s">
        <v>35</v>
      </c>
      <c r="B39" s="24">
        <v>2158510.6</v>
      </c>
      <c r="C39" s="24">
        <v>1453</v>
      </c>
      <c r="D39" s="24">
        <f t="shared" si="1"/>
        <v>1485.5544390915347</v>
      </c>
      <c r="E39" s="105"/>
      <c r="F39" s="43"/>
      <c r="G39" s="43"/>
      <c r="H39" s="9"/>
      <c r="I39" s="9"/>
    </row>
    <row r="40" spans="1:9" s="2" customFormat="1" ht="12.75" customHeight="1" x14ac:dyDescent="0.2">
      <c r="A40" s="8" t="s">
        <v>36</v>
      </c>
      <c r="B40" s="24">
        <v>4712612</v>
      </c>
      <c r="C40" s="24">
        <v>3360</v>
      </c>
      <c r="D40" s="24">
        <f t="shared" si="1"/>
        <v>1402.5630952380952</v>
      </c>
      <c r="E40" s="43"/>
      <c r="F40" s="43"/>
      <c r="G40" s="43"/>
      <c r="H40" s="9"/>
      <c r="I40" s="9"/>
    </row>
    <row r="41" spans="1:9" s="2" customFormat="1" ht="12.75" customHeight="1" x14ac:dyDescent="0.2">
      <c r="A41" s="8" t="s">
        <v>37</v>
      </c>
      <c r="B41" s="24">
        <v>3516246.8</v>
      </c>
      <c r="C41" s="24">
        <v>2728</v>
      </c>
      <c r="D41" s="24">
        <f t="shared" si="1"/>
        <v>1288.9467741935482</v>
      </c>
      <c r="E41" s="43"/>
      <c r="F41" s="43"/>
      <c r="G41" s="43"/>
      <c r="H41" s="9"/>
      <c r="I41" s="9"/>
    </row>
    <row r="42" spans="1:9" s="2" customFormat="1" ht="12.75" customHeight="1" x14ac:dyDescent="0.2">
      <c r="A42" s="8" t="s">
        <v>38</v>
      </c>
      <c r="B42" s="24">
        <v>4683035.7</v>
      </c>
      <c r="C42" s="24">
        <v>2885</v>
      </c>
      <c r="D42" s="24">
        <f t="shared" si="1"/>
        <v>1623.235944540728</v>
      </c>
      <c r="E42" s="43"/>
      <c r="F42" s="43"/>
      <c r="G42" s="43"/>
      <c r="H42" s="9"/>
      <c r="I42" s="9"/>
    </row>
    <row r="43" spans="1:9" s="2" customFormat="1" ht="12.75" customHeight="1" x14ac:dyDescent="0.2">
      <c r="A43" s="8" t="s">
        <v>39</v>
      </c>
      <c r="B43" s="24">
        <v>11112397.300000001</v>
      </c>
      <c r="C43" s="24">
        <v>5049</v>
      </c>
      <c r="D43" s="24">
        <f t="shared" si="1"/>
        <v>2200.9105367399488</v>
      </c>
      <c r="E43" s="43"/>
      <c r="F43" s="43"/>
      <c r="G43" s="43"/>
      <c r="H43" s="9"/>
      <c r="I43" s="9"/>
    </row>
    <row r="44" spans="1:9" s="2" customFormat="1" ht="12.75" customHeight="1" x14ac:dyDescent="0.2">
      <c r="A44" s="8" t="s">
        <v>40</v>
      </c>
      <c r="B44" s="24">
        <v>11431034.9</v>
      </c>
      <c r="C44" s="24">
        <v>4701</v>
      </c>
      <c r="D44" s="24">
        <f t="shared" si="1"/>
        <v>2431.6177196341205</v>
      </c>
      <c r="E44" s="43"/>
      <c r="F44" s="43"/>
      <c r="G44" s="43"/>
      <c r="H44" s="9"/>
      <c r="I44" s="9"/>
    </row>
    <row r="45" spans="1:9" s="2" customFormat="1" ht="12.75" customHeight="1" x14ac:dyDescent="0.2">
      <c r="A45" s="8" t="s">
        <v>41</v>
      </c>
      <c r="B45" s="24">
        <v>12059243.9</v>
      </c>
      <c r="C45" s="24">
        <v>4116</v>
      </c>
      <c r="D45" s="24">
        <f t="shared" si="1"/>
        <v>2929.8454567541303</v>
      </c>
      <c r="E45" s="105"/>
      <c r="F45" s="43"/>
      <c r="G45" s="43"/>
      <c r="H45" s="9"/>
      <c r="I45" s="9"/>
    </row>
    <row r="46" spans="1:9" s="2" customFormat="1" ht="12.75" customHeight="1" x14ac:dyDescent="0.2">
      <c r="A46" s="8" t="s">
        <v>42</v>
      </c>
      <c r="B46" s="24">
        <v>11679320.199999999</v>
      </c>
      <c r="C46" s="24">
        <v>3324</v>
      </c>
      <c r="D46" s="24">
        <f t="shared" si="1"/>
        <v>3513.6342358604088</v>
      </c>
      <c r="E46" s="105"/>
      <c r="F46" s="43"/>
      <c r="G46" s="43"/>
      <c r="H46" s="9"/>
      <c r="I46" s="9"/>
    </row>
    <row r="47" spans="1:9" s="2" customFormat="1" ht="12.75" customHeight="1" x14ac:dyDescent="0.2">
      <c r="A47" s="8" t="s">
        <v>43</v>
      </c>
      <c r="B47" s="24">
        <v>12452813.300000001</v>
      </c>
      <c r="C47" s="24">
        <v>3407</v>
      </c>
      <c r="D47" s="24">
        <f t="shared" si="1"/>
        <v>3655.0670090989142</v>
      </c>
      <c r="E47" s="105"/>
      <c r="F47" s="43"/>
      <c r="G47" s="43"/>
      <c r="H47" s="9"/>
      <c r="I47" s="9"/>
    </row>
    <row r="48" spans="1:9" s="2" customFormat="1" ht="12.75" customHeight="1" x14ac:dyDescent="0.2">
      <c r="A48" s="8" t="s">
        <v>44</v>
      </c>
      <c r="B48" s="24">
        <v>25602921.699999999</v>
      </c>
      <c r="C48" s="24">
        <v>5403</v>
      </c>
      <c r="D48" s="24">
        <f t="shared" si="1"/>
        <v>4738.6492133999627</v>
      </c>
      <c r="E48" s="43"/>
      <c r="F48" s="43"/>
      <c r="G48" s="43"/>
      <c r="H48" s="9"/>
      <c r="I48" s="9"/>
    </row>
    <row r="49" spans="1:9" s="2" customFormat="1" ht="12.75" customHeight="1" x14ac:dyDescent="0.2">
      <c r="A49" s="8" t="s">
        <v>45</v>
      </c>
      <c r="B49" s="24">
        <v>52188604.399999999</v>
      </c>
      <c r="C49" s="24">
        <v>8854</v>
      </c>
      <c r="D49" s="24">
        <f t="shared" si="1"/>
        <v>5894.3533318274222</v>
      </c>
      <c r="E49" s="43"/>
      <c r="F49" s="43"/>
      <c r="G49" s="43"/>
      <c r="H49" s="9"/>
      <c r="I49" s="9"/>
    </row>
    <row r="50" spans="1:9" s="2" customFormat="1" ht="12.75" customHeight="1" x14ac:dyDescent="0.2">
      <c r="A50" s="8" t="s">
        <v>46</v>
      </c>
      <c r="B50" s="24">
        <v>54893314.5</v>
      </c>
      <c r="C50" s="24">
        <v>9869</v>
      </c>
      <c r="D50" s="24">
        <f t="shared" si="1"/>
        <v>5562.1962204883985</v>
      </c>
      <c r="E50" s="43"/>
      <c r="F50" s="43"/>
      <c r="G50" s="43"/>
      <c r="H50" s="9"/>
      <c r="I50" s="9"/>
    </row>
    <row r="51" spans="1:9" s="2" customFormat="1" ht="12.75" customHeight="1" x14ac:dyDescent="0.2">
      <c r="A51" s="8" t="s">
        <v>47</v>
      </c>
      <c r="B51" s="24">
        <v>42116329.399999999</v>
      </c>
      <c r="C51" s="24">
        <v>7372</v>
      </c>
      <c r="D51" s="24">
        <f t="shared" si="1"/>
        <v>5713.0126695604986</v>
      </c>
      <c r="E51" s="105"/>
      <c r="F51" s="43"/>
      <c r="G51" s="43"/>
      <c r="H51" s="9"/>
      <c r="I51" s="9"/>
    </row>
    <row r="52" spans="1:9" s="2" customFormat="1" ht="12.75" customHeight="1" x14ac:dyDescent="0.2">
      <c r="A52" s="8" t="s">
        <v>48</v>
      </c>
      <c r="B52" s="24">
        <v>42928866</v>
      </c>
      <c r="C52" s="24">
        <v>6998</v>
      </c>
      <c r="D52" s="24">
        <f t="shared" si="1"/>
        <v>6134.4478422406401</v>
      </c>
      <c r="E52" s="105"/>
      <c r="F52" s="43"/>
      <c r="G52" s="43"/>
      <c r="H52" s="9"/>
      <c r="I52" s="9"/>
    </row>
    <row r="53" spans="1:9" s="2" customFormat="1" ht="12.75" customHeight="1" x14ac:dyDescent="0.2">
      <c r="A53" s="8" t="s">
        <v>49</v>
      </c>
      <c r="B53" s="24">
        <v>125544807.09999999</v>
      </c>
      <c r="C53" s="24">
        <v>21035</v>
      </c>
      <c r="D53" s="24">
        <f t="shared" si="1"/>
        <v>5968.3768528642731</v>
      </c>
      <c r="E53" s="105"/>
      <c r="F53" s="43"/>
      <c r="G53" s="43"/>
      <c r="H53" s="9"/>
      <c r="I53" s="9"/>
    </row>
    <row r="54" spans="1:9" s="2" customFormat="1" ht="12.75" customHeight="1" x14ac:dyDescent="0.2">
      <c r="A54" s="8" t="s">
        <v>6</v>
      </c>
      <c r="B54" s="24">
        <v>33881.1</v>
      </c>
      <c r="C54" s="24">
        <v>49</v>
      </c>
      <c r="D54" s="24">
        <f t="shared" si="1"/>
        <v>691.45102040816323</v>
      </c>
      <c r="E54" s="105"/>
      <c r="F54" s="43"/>
      <c r="G54" s="43"/>
      <c r="H54" s="9"/>
      <c r="I54" s="9"/>
    </row>
    <row r="55" spans="1:9" s="11" customFormat="1" ht="12.75" customHeight="1" x14ac:dyDescent="0.2">
      <c r="A55" s="81" t="s">
        <v>10</v>
      </c>
      <c r="B55" s="104">
        <f>SUM(B32:B54)</f>
        <v>1397776078.4999998</v>
      </c>
      <c r="C55" s="104">
        <f>SUM(C32:C54)</f>
        <v>799536</v>
      </c>
      <c r="D55" s="104">
        <f t="shared" si="1"/>
        <v>1748.2340738878547</v>
      </c>
      <c r="E55" s="110"/>
      <c r="F55" s="125"/>
      <c r="G55" s="43"/>
      <c r="H55" s="9"/>
      <c r="I55" s="9"/>
    </row>
    <row r="56" spans="1:9" s="2" customFormat="1" ht="12.75" customHeight="1" x14ac:dyDescent="0.2">
      <c r="A56" s="35" t="s">
        <v>254</v>
      </c>
      <c r="F56" s="9"/>
      <c r="G56" s="9"/>
      <c r="H56" s="9"/>
      <c r="I56" s="9"/>
    </row>
    <row r="57" spans="1:9" s="2" customFormat="1" ht="12.75" customHeight="1" x14ac:dyDescent="0.2">
      <c r="A57" s="14"/>
      <c r="C57" s="7"/>
      <c r="F57" s="9"/>
      <c r="G57" s="9"/>
      <c r="H57" s="9"/>
      <c r="I57" s="9"/>
    </row>
    <row r="58" spans="1:9" s="2" customFormat="1" ht="12.75" customHeight="1" x14ac:dyDescent="0.2">
      <c r="F58" s="9"/>
      <c r="G58" s="9"/>
      <c r="H58" s="9"/>
      <c r="I58" s="9"/>
    </row>
    <row r="60" spans="1:9" ht="12.75" customHeight="1" x14ac:dyDescent="0.2">
      <c r="B60" s="111"/>
      <c r="C60" s="111"/>
    </row>
  </sheetData>
  <phoneticPr fontId="4"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7411" r:id="rId4">
          <objectPr defaultSize="0" autoLine="0" autoPict="0" r:id="rId5">
            <anchor moveWithCells="1">
              <from>
                <xdr:col>0</xdr:col>
                <xdr:colOff>28575</xdr:colOff>
                <xdr:row>56</xdr:row>
                <xdr:rowOff>47625</xdr:rowOff>
              </from>
              <to>
                <xdr:col>1</xdr:col>
                <xdr:colOff>200025</xdr:colOff>
                <xdr:row>57</xdr:row>
                <xdr:rowOff>123825</xdr:rowOff>
              </to>
            </anchor>
          </objectPr>
        </oleObject>
      </mc:Choice>
      <mc:Fallback>
        <oleObject progId="Paint.Picture" shapeId="17411" r:id="rId4"/>
      </mc:Fallback>
    </mc:AlternateContent>
    <mc:AlternateContent xmlns:mc="http://schemas.openxmlformats.org/markup-compatibility/2006">
      <mc:Choice Requires="x14">
        <oleObject progId="Paint.Picture" shapeId="17414" r:id="rId6">
          <objectPr defaultSize="0" autoLine="0" autoPict="0" r:id="rId5">
            <anchor moveWithCells="1">
              <from>
                <xdr:col>0</xdr:col>
                <xdr:colOff>28575</xdr:colOff>
                <xdr:row>24</xdr:row>
                <xdr:rowOff>47625</xdr:rowOff>
              </from>
              <to>
                <xdr:col>1</xdr:col>
                <xdr:colOff>200025</xdr:colOff>
                <xdr:row>25</xdr:row>
                <xdr:rowOff>123825</xdr:rowOff>
              </to>
            </anchor>
          </objectPr>
        </oleObject>
      </mc:Choice>
      <mc:Fallback>
        <oleObject progId="Paint.Picture" shapeId="17414"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4</vt:i4>
      </vt:variant>
    </vt:vector>
  </HeadingPairs>
  <TitlesOfParts>
    <vt:vector size="18" baseType="lpstr">
      <vt:lpstr>Körsträckor 2021</vt:lpstr>
      <vt:lpstr>Innehåll_Content</vt:lpstr>
      <vt:lpstr>Fakta om statistiken</vt:lpstr>
      <vt:lpstr>PB Tab 1</vt:lpstr>
      <vt:lpstr>PB Tab 2-3</vt:lpstr>
      <vt:lpstr>PB Tab 4-5</vt:lpstr>
      <vt:lpstr>LB Tab 1-2</vt:lpstr>
      <vt:lpstr>LB Tab 3-5</vt:lpstr>
      <vt:lpstr>LB Tab 6-7</vt:lpstr>
      <vt:lpstr>BU Tab 1</vt:lpstr>
      <vt:lpstr>BU Tab 2-4</vt:lpstr>
      <vt:lpstr>MC Tab 1</vt:lpstr>
      <vt:lpstr>MC Tab 2-4</vt:lpstr>
      <vt:lpstr>RS Tab 1</vt:lpstr>
      <vt:lpstr>'BU Tab 2-4'!_Toc72296259</vt:lpstr>
      <vt:lpstr>'LB Tab 3-5'!_Toc72296263</vt:lpstr>
      <vt:lpstr>'BU Tab 2-4'!Utskriftsområde</vt:lpstr>
      <vt:lpstr>'LB Tab 3-5'!Utskriftsområde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Nyström Magnus SSA/UE/UT-Ö</cp:lastModifiedBy>
  <cp:lastPrinted>2020-11-05T12:44:39Z</cp:lastPrinted>
  <dcterms:created xsi:type="dcterms:W3CDTF">2007-06-06T17:47:08Z</dcterms:created>
  <dcterms:modified xsi:type="dcterms:W3CDTF">2022-09-16T11:14:14Z</dcterms:modified>
</cp:coreProperties>
</file>