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erswadeskog/AW_Doc/Word_MR/data/TS_08_16/NR0816Ut/181108/"/>
    </mc:Choice>
  </mc:AlternateContent>
  <xr:revisionPtr revIDLastSave="0" documentId="8_{F9F8AAD2-21B0-294E-B6FB-E30F07804514}" xr6:coauthVersionLast="38" xr6:coauthVersionMax="38" xr10:uidLastSave="{00000000-0000-0000-0000-000000000000}"/>
  <bookViews>
    <workbookView xWindow="780" yWindow="960" windowWidth="35340" windowHeight="22060" xr2:uid="{7C9E38D8-3E06-874D-8168-7DE460B47F87}"/>
  </bookViews>
  <sheets>
    <sheet name="Beräkningsexempel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4" i="1" l="1"/>
  <c r="F144" i="1"/>
  <c r="E144" i="1"/>
  <c r="D144" i="1"/>
  <c r="C144" i="1"/>
  <c r="G143" i="1"/>
  <c r="F143" i="1"/>
  <c r="E143" i="1"/>
  <c r="D143" i="1"/>
  <c r="C143" i="1"/>
  <c r="G142" i="1"/>
  <c r="F142" i="1"/>
  <c r="E142" i="1"/>
  <c r="D142" i="1"/>
  <c r="C142" i="1"/>
  <c r="N125" i="1"/>
  <c r="M125" i="1"/>
  <c r="L125" i="1"/>
  <c r="K125" i="1"/>
  <c r="M124" i="1"/>
  <c r="L124" i="1"/>
  <c r="K124" i="1"/>
  <c r="M123" i="1"/>
  <c r="L123" i="1"/>
  <c r="K123" i="1"/>
  <c r="M122" i="1"/>
  <c r="L122" i="1"/>
  <c r="K122" i="1"/>
  <c r="N122" i="1" s="1"/>
  <c r="M121" i="1"/>
  <c r="L121" i="1"/>
  <c r="K121" i="1"/>
  <c r="M109" i="1"/>
  <c r="N109" i="1" s="1"/>
  <c r="H216" i="1" s="1"/>
  <c r="G224" i="1" s="1"/>
  <c r="L109" i="1"/>
  <c r="K109" i="1"/>
  <c r="M108" i="1"/>
  <c r="L108" i="1"/>
  <c r="K108" i="1"/>
  <c r="M107" i="1"/>
  <c r="L107" i="1"/>
  <c r="K107" i="1"/>
  <c r="M106" i="1"/>
  <c r="L106" i="1"/>
  <c r="K106" i="1"/>
  <c r="M105" i="1"/>
  <c r="N105" i="1" s="1"/>
  <c r="H212" i="1" s="1"/>
  <c r="C220" i="1" s="1"/>
  <c r="L105" i="1"/>
  <c r="K105" i="1"/>
  <c r="C70" i="1" a="1"/>
  <c r="D74" i="1" s="1"/>
  <c r="G62" i="1"/>
  <c r="G173" i="1" s="1"/>
  <c r="F62" i="1"/>
  <c r="F172" i="1" s="1"/>
  <c r="E62" i="1"/>
  <c r="D62" i="1"/>
  <c r="D170" i="1" s="1"/>
  <c r="C62" i="1"/>
  <c r="C169" i="1" s="1"/>
  <c r="H61" i="1"/>
  <c r="H60" i="1"/>
  <c r="C89" i="1" s="1"/>
  <c r="H59" i="1"/>
  <c r="F88" i="1" s="1"/>
  <c r="H58" i="1"/>
  <c r="F87" i="1" s="1"/>
  <c r="H57" i="1"/>
  <c r="M52" i="1"/>
  <c r="L52" i="1"/>
  <c r="K52" i="1"/>
  <c r="G52" i="1"/>
  <c r="F52" i="1"/>
  <c r="E52" i="1"/>
  <c r="D52" i="1"/>
  <c r="C52" i="1"/>
  <c r="N51" i="1"/>
  <c r="H51" i="1"/>
  <c r="N50" i="1"/>
  <c r="H50" i="1"/>
  <c r="N49" i="1"/>
  <c r="H49" i="1"/>
  <c r="N48" i="1"/>
  <c r="H48" i="1"/>
  <c r="N47" i="1"/>
  <c r="H47" i="1"/>
  <c r="H43" i="1"/>
  <c r="H42" i="1"/>
  <c r="H41" i="1"/>
  <c r="G39" i="1"/>
  <c r="F39" i="1"/>
  <c r="F140" i="1" s="1"/>
  <c r="C39" i="1"/>
  <c r="M35" i="1"/>
  <c r="L35" i="1"/>
  <c r="K35" i="1"/>
  <c r="G35" i="1"/>
  <c r="F35" i="1"/>
  <c r="E35" i="1"/>
  <c r="D35" i="1"/>
  <c r="C35" i="1"/>
  <c r="N34" i="1"/>
  <c r="H34" i="1"/>
  <c r="N33" i="1"/>
  <c r="O33" i="1" s="1"/>
  <c r="H33" i="1"/>
  <c r="N32" i="1"/>
  <c r="H32" i="1"/>
  <c r="N31" i="1"/>
  <c r="H31" i="1"/>
  <c r="N30" i="1"/>
  <c r="O30" i="1" s="1"/>
  <c r="H30" i="1"/>
  <c r="O32" i="1" l="1"/>
  <c r="D70" i="1"/>
  <c r="F71" i="1"/>
  <c r="D73" i="1"/>
  <c r="F74" i="1"/>
  <c r="E87" i="1"/>
  <c r="N106" i="1"/>
  <c r="H213" i="1" s="1"/>
  <c r="D221" i="1" s="1"/>
  <c r="N124" i="1"/>
  <c r="D39" i="1"/>
  <c r="D140" i="1" s="1"/>
  <c r="F70" i="1"/>
  <c r="D72" i="1"/>
  <c r="E73" i="1"/>
  <c r="G74" i="1"/>
  <c r="G87" i="1"/>
  <c r="D162" i="1"/>
  <c r="C71" i="1"/>
  <c r="E72" i="1"/>
  <c r="G73" i="1"/>
  <c r="C87" i="1"/>
  <c r="H87" i="1" s="1"/>
  <c r="E88" i="1"/>
  <c r="N108" i="1"/>
  <c r="H215" i="1" s="1"/>
  <c r="F223" i="1" s="1"/>
  <c r="N123" i="1"/>
  <c r="C70" i="1"/>
  <c r="E71" i="1"/>
  <c r="F72" i="1"/>
  <c r="D87" i="1"/>
  <c r="N107" i="1"/>
  <c r="H214" i="1" s="1"/>
  <c r="E222" i="1" s="1"/>
  <c r="N121" i="1"/>
  <c r="O31" i="1"/>
  <c r="E171" i="1"/>
  <c r="J169" i="1" s="1" a="1"/>
  <c r="E39" i="1"/>
  <c r="C161" i="1"/>
  <c r="D86" i="1"/>
  <c r="G86" i="1"/>
  <c r="C86" i="1"/>
  <c r="G165" i="1"/>
  <c r="D90" i="1"/>
  <c r="G90" i="1"/>
  <c r="C90" i="1"/>
  <c r="E86" i="1"/>
  <c r="O34" i="1"/>
  <c r="G40" i="1"/>
  <c r="G141" i="1" s="1"/>
  <c r="G140" i="1"/>
  <c r="F40" i="1"/>
  <c r="F141" i="1" s="1"/>
  <c r="F86" i="1"/>
  <c r="E90" i="1"/>
  <c r="F164" i="1"/>
  <c r="F89" i="1"/>
  <c r="E89" i="1"/>
  <c r="G89" i="1"/>
  <c r="C140" i="1"/>
  <c r="C40" i="1"/>
  <c r="D88" i="1"/>
  <c r="G88" i="1"/>
  <c r="C88" i="1"/>
  <c r="E163" i="1"/>
  <c r="E74" i="1"/>
  <c r="F73" i="1"/>
  <c r="G72" i="1"/>
  <c r="C72" i="1"/>
  <c r="D71" i="1"/>
  <c r="H71" i="1" s="1"/>
  <c r="E70" i="1"/>
  <c r="G70" i="1"/>
  <c r="G71" i="1"/>
  <c r="C73" i="1"/>
  <c r="C74" i="1"/>
  <c r="H70" i="1"/>
  <c r="D78" i="1" s="1"/>
  <c r="D89" i="1"/>
  <c r="F90" i="1"/>
  <c r="H90" i="1" l="1"/>
  <c r="H39" i="1"/>
  <c r="H89" i="1"/>
  <c r="D40" i="1"/>
  <c r="D141" i="1" s="1"/>
  <c r="F79" i="1"/>
  <c r="E79" i="1"/>
  <c r="C79" i="1"/>
  <c r="K173" i="1"/>
  <c r="L172" i="1"/>
  <c r="M171" i="1"/>
  <c r="N170" i="1"/>
  <c r="J170" i="1"/>
  <c r="K169" i="1"/>
  <c r="N173" i="1"/>
  <c r="J173" i="1"/>
  <c r="K172" i="1"/>
  <c r="L171" i="1"/>
  <c r="M170" i="1"/>
  <c r="N169" i="1"/>
  <c r="J169" i="1"/>
  <c r="M173" i="1"/>
  <c r="J172" i="1"/>
  <c r="L170" i="1"/>
  <c r="L173" i="1"/>
  <c r="N171" i="1"/>
  <c r="K170" i="1"/>
  <c r="N172" i="1"/>
  <c r="K171" i="1"/>
  <c r="M169" i="1"/>
  <c r="L169" i="1"/>
  <c r="J171" i="1"/>
  <c r="M172" i="1"/>
  <c r="H73" i="1"/>
  <c r="H86" i="1"/>
  <c r="C94" i="1" a="1"/>
  <c r="G75" i="1"/>
  <c r="G78" i="1"/>
  <c r="H88" i="1"/>
  <c r="C141" i="1"/>
  <c r="F78" i="1"/>
  <c r="D79" i="1"/>
  <c r="D75" i="1"/>
  <c r="G79" i="1"/>
  <c r="H72" i="1"/>
  <c r="C80" i="1" s="1"/>
  <c r="H74" i="1"/>
  <c r="C82" i="1" s="1"/>
  <c r="E78" i="1"/>
  <c r="E75" i="1"/>
  <c r="F81" i="1"/>
  <c r="F75" i="1"/>
  <c r="C75" i="1"/>
  <c r="J161" i="1" a="1"/>
  <c r="E140" i="1"/>
  <c r="E40" i="1"/>
  <c r="E141" i="1" s="1"/>
  <c r="C78" i="1"/>
  <c r="G80" i="1" l="1"/>
  <c r="E82" i="1"/>
  <c r="H40" i="1"/>
  <c r="G82" i="1"/>
  <c r="D82" i="1"/>
  <c r="F82" i="1"/>
  <c r="E81" i="1"/>
  <c r="G81" i="1"/>
  <c r="D81" i="1"/>
  <c r="H78" i="1"/>
  <c r="H79" i="1"/>
  <c r="N165" i="1"/>
  <c r="J165" i="1"/>
  <c r="K164" i="1"/>
  <c r="L163" i="1"/>
  <c r="M162" i="1"/>
  <c r="N161" i="1"/>
  <c r="J161" i="1"/>
  <c r="M165" i="1"/>
  <c r="N164" i="1"/>
  <c r="J164" i="1"/>
  <c r="K163" i="1"/>
  <c r="L162" i="1"/>
  <c r="M161" i="1"/>
  <c r="L165" i="1"/>
  <c r="N163" i="1"/>
  <c r="K162" i="1"/>
  <c r="K165" i="1"/>
  <c r="M163" i="1"/>
  <c r="J162" i="1"/>
  <c r="M164" i="1"/>
  <c r="J163" i="1"/>
  <c r="L161" i="1"/>
  <c r="N162" i="1"/>
  <c r="K161" i="1"/>
  <c r="L164" i="1"/>
  <c r="E80" i="1"/>
  <c r="F80" i="1"/>
  <c r="D80" i="1"/>
  <c r="E98" i="1"/>
  <c r="F97" i="1"/>
  <c r="G96" i="1"/>
  <c r="C96" i="1"/>
  <c r="D95" i="1"/>
  <c r="E94" i="1"/>
  <c r="D98" i="1"/>
  <c r="E97" i="1"/>
  <c r="F96" i="1"/>
  <c r="G95" i="1"/>
  <c r="C95" i="1"/>
  <c r="D94" i="1"/>
  <c r="C98" i="1"/>
  <c r="E96" i="1"/>
  <c r="G94" i="1"/>
  <c r="G97" i="1"/>
  <c r="D96" i="1"/>
  <c r="F94" i="1"/>
  <c r="G98" i="1"/>
  <c r="D97" i="1"/>
  <c r="C94" i="1"/>
  <c r="F95" i="1"/>
  <c r="F98" i="1"/>
  <c r="C97" i="1"/>
  <c r="E95" i="1"/>
  <c r="C81" i="1"/>
  <c r="C105" i="1" l="1" a="1"/>
  <c r="D108" i="1" s="1"/>
  <c r="C113" i="1" a="1"/>
  <c r="G115" i="1" s="1"/>
  <c r="H82" i="1"/>
  <c r="C109" i="1"/>
  <c r="G105" i="1"/>
  <c r="D107" i="1"/>
  <c r="F108" i="1"/>
  <c r="G106" i="1"/>
  <c r="D106" i="1"/>
  <c r="E117" i="1"/>
  <c r="F116" i="1"/>
  <c r="D114" i="1"/>
  <c r="F115" i="1"/>
  <c r="G114" i="1"/>
  <c r="C117" i="1"/>
  <c r="D115" i="1"/>
  <c r="F113" i="1"/>
  <c r="F232" i="1" s="1"/>
  <c r="F114" i="1"/>
  <c r="E114" i="1"/>
  <c r="C131" i="1" a="1"/>
  <c r="C148" i="1" a="1"/>
  <c r="K148" i="1" a="1"/>
  <c r="K131" i="1" a="1"/>
  <c r="H80" i="1"/>
  <c r="C121" i="1" a="1"/>
  <c r="H81" i="1"/>
  <c r="C113" i="1" l="1"/>
  <c r="C229" i="1" s="1"/>
  <c r="E115" i="1"/>
  <c r="E113" i="1"/>
  <c r="E231" i="1" s="1"/>
  <c r="C116" i="1"/>
  <c r="D116" i="1"/>
  <c r="G116" i="1"/>
  <c r="D113" i="1"/>
  <c r="D230" i="1" s="1"/>
  <c r="E116" i="1"/>
  <c r="C115" i="1"/>
  <c r="C106" i="1"/>
  <c r="G107" i="1"/>
  <c r="E108" i="1"/>
  <c r="G108" i="1"/>
  <c r="C108" i="1"/>
  <c r="F106" i="1"/>
  <c r="G109" i="1"/>
  <c r="F117" i="1"/>
  <c r="G117" i="1"/>
  <c r="G113" i="1"/>
  <c r="G233" i="1" s="1"/>
  <c r="C114" i="1"/>
  <c r="D117" i="1"/>
  <c r="F107" i="1"/>
  <c r="E109" i="1"/>
  <c r="E105" i="1"/>
  <c r="F105" i="1"/>
  <c r="F109" i="1"/>
  <c r="E107" i="1"/>
  <c r="D109" i="1"/>
  <c r="D105" i="1"/>
  <c r="H105" i="1" s="1"/>
  <c r="C107" i="1"/>
  <c r="E106" i="1"/>
  <c r="C105" i="1"/>
  <c r="G152" i="1"/>
  <c r="C152" i="1"/>
  <c r="D151" i="1"/>
  <c r="E150" i="1"/>
  <c r="F149" i="1"/>
  <c r="G148" i="1"/>
  <c r="C148" i="1"/>
  <c r="F152" i="1"/>
  <c r="E152" i="1"/>
  <c r="E151" i="1"/>
  <c r="D150" i="1"/>
  <c r="D149" i="1"/>
  <c r="D148" i="1"/>
  <c r="D152" i="1"/>
  <c r="C151" i="1"/>
  <c r="C150" i="1"/>
  <c r="C149" i="1"/>
  <c r="G151" i="1"/>
  <c r="G150" i="1"/>
  <c r="G149" i="1"/>
  <c r="F148" i="1"/>
  <c r="F150" i="1"/>
  <c r="E149" i="1"/>
  <c r="E148" i="1"/>
  <c r="F151" i="1"/>
  <c r="F125" i="1"/>
  <c r="G124" i="1"/>
  <c r="C124" i="1"/>
  <c r="D123" i="1"/>
  <c r="E122" i="1"/>
  <c r="F121" i="1"/>
  <c r="E125" i="1"/>
  <c r="E124" i="1"/>
  <c r="E123" i="1"/>
  <c r="D122" i="1"/>
  <c r="D121" i="1"/>
  <c r="D125" i="1"/>
  <c r="C123" i="1"/>
  <c r="C122" i="1"/>
  <c r="C121" i="1"/>
  <c r="D124" i="1"/>
  <c r="G123" i="1"/>
  <c r="G121" i="1"/>
  <c r="G125" i="1"/>
  <c r="F123" i="1"/>
  <c r="E121" i="1"/>
  <c r="G122" i="1"/>
  <c r="F124" i="1"/>
  <c r="C125" i="1"/>
  <c r="F122" i="1"/>
  <c r="F135" i="1"/>
  <c r="G134" i="1"/>
  <c r="C134" i="1"/>
  <c r="D133" i="1"/>
  <c r="E132" i="1"/>
  <c r="F131" i="1"/>
  <c r="G135" i="1"/>
  <c r="F134" i="1"/>
  <c r="F133" i="1"/>
  <c r="F132" i="1"/>
  <c r="E131" i="1"/>
  <c r="E135" i="1"/>
  <c r="E134" i="1"/>
  <c r="D132" i="1"/>
  <c r="D131" i="1"/>
  <c r="E133" i="1"/>
  <c r="D135" i="1"/>
  <c r="D134" i="1"/>
  <c r="C133" i="1"/>
  <c r="C132" i="1"/>
  <c r="C131" i="1"/>
  <c r="G132" i="1"/>
  <c r="G131" i="1"/>
  <c r="C135" i="1"/>
  <c r="G133" i="1"/>
  <c r="J229" i="1" a="1"/>
  <c r="H107" i="1"/>
  <c r="K135" i="1"/>
  <c r="M133" i="1"/>
  <c r="L132" i="1"/>
  <c r="K131" i="1"/>
  <c r="L135" i="1"/>
  <c r="L133" i="1"/>
  <c r="M131" i="1"/>
  <c r="M134" i="1"/>
  <c r="K133" i="1"/>
  <c r="L131" i="1"/>
  <c r="L134" i="1"/>
  <c r="M132" i="1"/>
  <c r="K132" i="1"/>
  <c r="M135" i="1"/>
  <c r="K134" i="1"/>
  <c r="L152" i="1"/>
  <c r="K151" i="1"/>
  <c r="M149" i="1"/>
  <c r="L148" i="1"/>
  <c r="K152" i="1"/>
  <c r="M150" i="1"/>
  <c r="L149" i="1"/>
  <c r="K148" i="1"/>
  <c r="M151" i="1"/>
  <c r="K149" i="1"/>
  <c r="L151" i="1"/>
  <c r="M148" i="1"/>
  <c r="L150" i="1"/>
  <c r="M152" i="1"/>
  <c r="K150" i="1"/>
  <c r="C177" i="1" l="1" a="1"/>
  <c r="D179" i="1" s="1"/>
  <c r="D195" i="1" s="1"/>
  <c r="H109" i="1"/>
  <c r="H108" i="1"/>
  <c r="H106" i="1"/>
  <c r="I106" i="1" s="1"/>
  <c r="N132" i="1"/>
  <c r="N133" i="1"/>
  <c r="H151" i="1"/>
  <c r="H121" i="1"/>
  <c r="I121" i="1" s="1"/>
  <c r="E153" i="1"/>
  <c r="E154" i="1" s="1"/>
  <c r="H150" i="1"/>
  <c r="F136" i="1"/>
  <c r="F137" i="1" s="1"/>
  <c r="M153" i="1"/>
  <c r="M154" i="1" s="1"/>
  <c r="C153" i="1"/>
  <c r="C154" i="1" s="1"/>
  <c r="H148" i="1"/>
  <c r="O108" i="1"/>
  <c r="Q108" i="1" s="1"/>
  <c r="I108" i="1"/>
  <c r="N135" i="1"/>
  <c r="H124" i="1"/>
  <c r="I124" i="1" s="1"/>
  <c r="L153" i="1"/>
  <c r="L154" i="1" s="1"/>
  <c r="L233" i="1"/>
  <c r="M232" i="1"/>
  <c r="N231" i="1"/>
  <c r="J231" i="1"/>
  <c r="K230" i="1"/>
  <c r="L229" i="1"/>
  <c r="K233" i="1"/>
  <c r="K232" i="1"/>
  <c r="K231" i="1"/>
  <c r="J230" i="1"/>
  <c r="J229" i="1"/>
  <c r="J233" i="1"/>
  <c r="J232" i="1"/>
  <c r="N230" i="1"/>
  <c r="N229" i="1"/>
  <c r="N233" i="1"/>
  <c r="M231" i="1"/>
  <c r="M229" i="1"/>
  <c r="M233" i="1"/>
  <c r="L231" i="1"/>
  <c r="K229" i="1"/>
  <c r="N232" i="1"/>
  <c r="M230" i="1"/>
  <c r="L232" i="1"/>
  <c r="L230" i="1"/>
  <c r="O106" i="1"/>
  <c r="Q106" i="1" s="1"/>
  <c r="K153" i="1"/>
  <c r="K154" i="1" s="1"/>
  <c r="O109" i="1"/>
  <c r="Q109" i="1" s="1"/>
  <c r="I109" i="1"/>
  <c r="K136" i="1"/>
  <c r="K137" i="1" s="1"/>
  <c r="N131" i="1"/>
  <c r="O105" i="1"/>
  <c r="Q105" i="1" s="1"/>
  <c r="I105" i="1"/>
  <c r="C136" i="1"/>
  <c r="C137" i="1" s="1"/>
  <c r="H131" i="1"/>
  <c r="O131" i="1" s="1"/>
  <c r="Q131" i="1" s="1"/>
  <c r="H122" i="1"/>
  <c r="I122" i="1" s="1"/>
  <c r="N134" i="1"/>
  <c r="M136" i="1"/>
  <c r="M137" i="1" s="1"/>
  <c r="C180" i="1"/>
  <c r="C196" i="1" s="1"/>
  <c r="E181" i="1"/>
  <c r="E197" i="1" s="1"/>
  <c r="D177" i="1"/>
  <c r="D193" i="1" s="1"/>
  <c r="C178" i="1"/>
  <c r="C194" i="1" s="1"/>
  <c r="G181" i="1"/>
  <c r="G197" i="1" s="1"/>
  <c r="G178" i="1"/>
  <c r="G194" i="1" s="1"/>
  <c r="H135" i="1"/>
  <c r="H132" i="1"/>
  <c r="O132" i="1" s="1"/>
  <c r="Q132" i="1" s="1"/>
  <c r="H123" i="1"/>
  <c r="I123" i="1" s="1"/>
  <c r="G153" i="1"/>
  <c r="G154" i="1" s="1"/>
  <c r="H152" i="1"/>
  <c r="L136" i="1"/>
  <c r="L137" i="1" s="1"/>
  <c r="O107" i="1"/>
  <c r="Q107" i="1" s="1"/>
  <c r="I107" i="1"/>
  <c r="G136" i="1"/>
  <c r="G137" i="1" s="1"/>
  <c r="H133" i="1"/>
  <c r="O133" i="1" s="1"/>
  <c r="Q133" i="1" s="1"/>
  <c r="D136" i="1"/>
  <c r="D137" i="1" s="1"/>
  <c r="E136" i="1"/>
  <c r="E137" i="1" s="1"/>
  <c r="H134" i="1"/>
  <c r="H125" i="1"/>
  <c r="I125" i="1" s="1"/>
  <c r="F153" i="1"/>
  <c r="F154" i="1" s="1"/>
  <c r="H149" i="1"/>
  <c r="D153" i="1"/>
  <c r="D154" i="1" s="1"/>
  <c r="G177" i="1" l="1"/>
  <c r="G193" i="1" s="1"/>
  <c r="F180" i="1"/>
  <c r="F196" i="1" s="1"/>
  <c r="E177" i="1"/>
  <c r="E193" i="1" s="1"/>
  <c r="G179" i="1"/>
  <c r="G195" i="1" s="1"/>
  <c r="D180" i="1"/>
  <c r="D196" i="1" s="1"/>
  <c r="E179" i="1"/>
  <c r="E195" i="1" s="1"/>
  <c r="E178" i="1"/>
  <c r="E194" i="1" s="1"/>
  <c r="F181" i="1"/>
  <c r="F197" i="1" s="1"/>
  <c r="C181" i="1"/>
  <c r="C197" i="1" s="1"/>
  <c r="C179" i="1"/>
  <c r="C195" i="1" s="1"/>
  <c r="D178" i="1"/>
  <c r="D194" i="1" s="1"/>
  <c r="F177" i="1"/>
  <c r="F193" i="1" s="1"/>
  <c r="G180" i="1"/>
  <c r="G196" i="1" s="1"/>
  <c r="F178" i="1"/>
  <c r="F194" i="1" s="1"/>
  <c r="F179" i="1"/>
  <c r="F195" i="1" s="1"/>
  <c r="C177" i="1"/>
  <c r="C193" i="1" s="1"/>
  <c r="C204" i="1" s="1" a="1"/>
  <c r="D181" i="1"/>
  <c r="D197" i="1" s="1"/>
  <c r="E180" i="1"/>
  <c r="E196" i="1" s="1"/>
  <c r="C241" i="1" a="1"/>
  <c r="C238" i="1" a="1"/>
  <c r="C247" i="1" a="1"/>
  <c r="C244" i="1" a="1"/>
  <c r="O134" i="1"/>
  <c r="Q134" i="1" s="1"/>
  <c r="O135" i="1"/>
  <c r="Q135" i="1" s="1"/>
  <c r="G238" i="1" l="1"/>
  <c r="G256" i="1" s="1"/>
  <c r="C238" i="1"/>
  <c r="C252" i="1" s="1"/>
  <c r="E238" i="1"/>
  <c r="E254" i="1" s="1"/>
  <c r="D238" i="1"/>
  <c r="D253" i="1" s="1"/>
  <c r="F238" i="1"/>
  <c r="F255" i="1" s="1"/>
  <c r="E241" i="1"/>
  <c r="K254" i="1" s="1"/>
  <c r="D241" i="1"/>
  <c r="J253" i="1" s="1"/>
  <c r="C241" i="1"/>
  <c r="I252" i="1" s="1"/>
  <c r="G241" i="1"/>
  <c r="M256" i="1" s="1"/>
  <c r="F241" i="1"/>
  <c r="L255" i="1" s="1"/>
  <c r="E247" i="1"/>
  <c r="K262" i="1" s="1"/>
  <c r="C247" i="1"/>
  <c r="I260" i="1" s="1"/>
  <c r="G247" i="1"/>
  <c r="M264" i="1" s="1"/>
  <c r="F247" i="1"/>
  <c r="L263" i="1" s="1"/>
  <c r="D247" i="1"/>
  <c r="J261" i="1" s="1"/>
  <c r="G244" i="1"/>
  <c r="G264" i="1" s="1"/>
  <c r="C244" i="1"/>
  <c r="C260" i="1" s="1"/>
  <c r="D244" i="1"/>
  <c r="D261" i="1" s="1"/>
  <c r="F244" i="1"/>
  <c r="F263" i="1" s="1"/>
  <c r="E244" i="1"/>
  <c r="E262" i="1" s="1"/>
  <c r="G208" i="1"/>
  <c r="G216" i="1" s="1"/>
  <c r="C208" i="1"/>
  <c r="C216" i="1" s="1"/>
  <c r="D207" i="1"/>
  <c r="D215" i="1" s="1"/>
  <c r="E206" i="1"/>
  <c r="E214" i="1" s="1"/>
  <c r="F205" i="1"/>
  <c r="F213" i="1" s="1"/>
  <c r="G204" i="1"/>
  <c r="C204" i="1"/>
  <c r="G207" i="1"/>
  <c r="G215" i="1" s="1"/>
  <c r="G206" i="1"/>
  <c r="G214" i="1" s="1"/>
  <c r="G205" i="1"/>
  <c r="G213" i="1" s="1"/>
  <c r="F204" i="1"/>
  <c r="F208" i="1"/>
  <c r="F216" i="1" s="1"/>
  <c r="F207" i="1"/>
  <c r="F215" i="1" s="1"/>
  <c r="F206" i="1"/>
  <c r="F214" i="1" s="1"/>
  <c r="E205" i="1"/>
  <c r="E213" i="1" s="1"/>
  <c r="E204" i="1"/>
  <c r="E207" i="1"/>
  <c r="E215" i="1" s="1"/>
  <c r="D205" i="1"/>
  <c r="D213" i="1" s="1"/>
  <c r="C207" i="1"/>
  <c r="C215" i="1" s="1"/>
  <c r="C205" i="1"/>
  <c r="C213" i="1" s="1"/>
  <c r="E208" i="1"/>
  <c r="E216" i="1" s="1"/>
  <c r="D206" i="1"/>
  <c r="D214" i="1" s="1"/>
  <c r="D204" i="1"/>
  <c r="D208" i="1"/>
  <c r="D216" i="1" s="1"/>
  <c r="C206" i="1"/>
  <c r="C214" i="1" s="1"/>
  <c r="D209" i="1" l="1"/>
  <c r="D212" i="1"/>
  <c r="E212" i="1"/>
  <c r="E209" i="1"/>
  <c r="F209" i="1"/>
  <c r="F212" i="1"/>
  <c r="C212" i="1"/>
  <c r="C209" i="1"/>
  <c r="C272" i="1" a="1"/>
  <c r="G212" i="1"/>
  <c r="G209" i="1"/>
  <c r="I212" i="1" l="1" a="1"/>
  <c r="I216" i="1" s="1"/>
  <c r="J216" i="1" s="1"/>
  <c r="G276" i="1"/>
  <c r="C276" i="1"/>
  <c r="D275" i="1"/>
  <c r="E274" i="1"/>
  <c r="F273" i="1"/>
  <c r="G272" i="1"/>
  <c r="C272" i="1"/>
  <c r="E276" i="1"/>
  <c r="E275" i="1"/>
  <c r="D274" i="1"/>
  <c r="D273" i="1"/>
  <c r="D272" i="1"/>
  <c r="D276" i="1"/>
  <c r="C275" i="1"/>
  <c r="C274" i="1"/>
  <c r="C273" i="1"/>
  <c r="G274" i="1"/>
  <c r="F272" i="1"/>
  <c r="F276" i="1"/>
  <c r="F274" i="1"/>
  <c r="E272" i="1"/>
  <c r="G275" i="1"/>
  <c r="G273" i="1"/>
  <c r="E273" i="1"/>
  <c r="F275" i="1"/>
  <c r="I212" i="1" l="1"/>
  <c r="J212" i="1" s="1"/>
  <c r="I213" i="1"/>
  <c r="J213" i="1" s="1"/>
  <c r="I215" i="1"/>
  <c r="J215" i="1" s="1"/>
  <c r="I214" i="1"/>
  <c r="J214" i="1" s="1"/>
  <c r="I289" i="1" a="1"/>
  <c r="C281" i="1" a="1"/>
  <c r="C289" i="1" a="1"/>
  <c r="I281" i="1" a="1"/>
  <c r="E285" i="1" l="1"/>
  <c r="F284" i="1"/>
  <c r="G283" i="1"/>
  <c r="C283" i="1"/>
  <c r="D282" i="1"/>
  <c r="E281" i="1"/>
  <c r="F285" i="1"/>
  <c r="E284" i="1"/>
  <c r="E283" i="1"/>
  <c r="E282" i="1"/>
  <c r="D281" i="1"/>
  <c r="D285" i="1"/>
  <c r="D284" i="1"/>
  <c r="D283" i="1"/>
  <c r="C282" i="1"/>
  <c r="C281" i="1"/>
  <c r="C285" i="1"/>
  <c r="G282" i="1"/>
  <c r="G284" i="1"/>
  <c r="F282" i="1"/>
  <c r="C284" i="1"/>
  <c r="G281" i="1"/>
  <c r="G285" i="1"/>
  <c r="F283" i="1"/>
  <c r="F281" i="1"/>
  <c r="M285" i="1"/>
  <c r="I285" i="1"/>
  <c r="J284" i="1"/>
  <c r="K283" i="1"/>
  <c r="L282" i="1"/>
  <c r="M281" i="1"/>
  <c r="I281" i="1"/>
  <c r="L285" i="1"/>
  <c r="L284" i="1"/>
  <c r="L283" i="1"/>
  <c r="K282" i="1"/>
  <c r="K281" i="1"/>
  <c r="K285" i="1"/>
  <c r="K284" i="1"/>
  <c r="J283" i="1"/>
  <c r="J282" i="1"/>
  <c r="J281" i="1"/>
  <c r="I284" i="1"/>
  <c r="I282" i="1"/>
  <c r="M283" i="1"/>
  <c r="L281" i="1"/>
  <c r="J285" i="1"/>
  <c r="I283" i="1"/>
  <c r="M282" i="1"/>
  <c r="M284" i="1"/>
  <c r="E293" i="1"/>
  <c r="F292" i="1"/>
  <c r="G291" i="1"/>
  <c r="C291" i="1"/>
  <c r="D290" i="1"/>
  <c r="E289" i="1"/>
  <c r="D293" i="1"/>
  <c r="E292" i="1"/>
  <c r="F291" i="1"/>
  <c r="G290" i="1"/>
  <c r="G293" i="1"/>
  <c r="D292" i="1"/>
  <c r="F290" i="1"/>
  <c r="F289" i="1"/>
  <c r="F293" i="1"/>
  <c r="C292" i="1"/>
  <c r="E290" i="1"/>
  <c r="D289" i="1"/>
  <c r="C293" i="1"/>
  <c r="E291" i="1"/>
  <c r="C289" i="1"/>
  <c r="D291" i="1"/>
  <c r="C290" i="1"/>
  <c r="G292" i="1"/>
  <c r="G289" i="1"/>
  <c r="M293" i="1"/>
  <c r="I293" i="1"/>
  <c r="J292" i="1"/>
  <c r="K291" i="1"/>
  <c r="L290" i="1"/>
  <c r="M289" i="1"/>
  <c r="I289" i="1"/>
  <c r="L293" i="1"/>
  <c r="M292" i="1"/>
  <c r="I292" i="1"/>
  <c r="J291" i="1"/>
  <c r="K290" i="1"/>
  <c r="L289" i="1"/>
  <c r="K293" i="1"/>
  <c r="M291" i="1"/>
  <c r="J290" i="1"/>
  <c r="J293" i="1"/>
  <c r="L291" i="1"/>
  <c r="I290" i="1"/>
  <c r="L292" i="1"/>
  <c r="I291" i="1"/>
  <c r="K289" i="1"/>
  <c r="K292" i="1"/>
  <c r="M290" i="1"/>
  <c r="J289" i="1"/>
</calcChain>
</file>

<file path=xl/sharedStrings.xml><?xml version="1.0" encoding="utf-8"?>
<sst xmlns="http://schemas.openxmlformats.org/spreadsheetml/2006/main" count="525" uniqueCount="91">
  <si>
    <t>Information</t>
  </si>
  <si>
    <r>
      <t xml:space="preserve">Uppgifterna bygger på årliga tillgång och användningstabeller som produceras på SCB - </t>
    </r>
    <r>
      <rPr>
        <b/>
        <sz val="11"/>
        <rFont val="Calibri"/>
        <family val="2"/>
      </rPr>
      <t>SUT</t>
    </r>
    <r>
      <rPr>
        <sz val="11"/>
        <rFont val="Calibri"/>
        <family val="2"/>
      </rPr>
      <t>.</t>
    </r>
  </si>
  <si>
    <r>
      <t xml:space="preserve">Uppgifterna har sedan konvergerats till symmetriska produkt x produkt tabelller eller symmetriska bransch x branschtabeller - </t>
    </r>
    <r>
      <rPr>
        <b/>
        <sz val="11"/>
        <rFont val="Calibri"/>
        <family val="2"/>
      </rPr>
      <t>SIOT</t>
    </r>
    <r>
      <rPr>
        <sz val="11"/>
        <rFont val="Calibri"/>
        <family val="2"/>
      </rPr>
      <t xml:space="preserve">. </t>
    </r>
  </si>
  <si>
    <r>
      <t xml:space="preserve">Till detta har sedan ett urval av input-outputanalyser gjorts på materialet  - </t>
    </r>
    <r>
      <rPr>
        <b/>
        <sz val="11"/>
        <rFont val="Calibri"/>
        <family val="2"/>
      </rPr>
      <t>ANALYS</t>
    </r>
    <r>
      <rPr>
        <sz val="11"/>
        <rFont val="Calibri"/>
        <family val="2"/>
      </rPr>
      <t xml:space="preserve"> .</t>
    </r>
  </si>
  <si>
    <t xml:space="preserve">I dessa flikar presenteras följande tabeller: </t>
  </si>
  <si>
    <t xml:space="preserve">Beräkningsexempel </t>
  </si>
  <si>
    <t xml:space="preserve">Nedan ges ett beräkningsexempel på hur konvergeringen till symmetriska tabeller och input-outputmatriserna tas fram. Uppgifterna är således påhittade och kan innehålle orimligheter. </t>
  </si>
  <si>
    <t>Beräkningsexemplet är uppdelat i tre delar utifrån hur resultatfilen är organiserad. Den första delen A. visar vilka tabeller som visas i flikarna som benämns SUT. Den andra delen B. visar hur</t>
  </si>
  <si>
    <t xml:space="preserve">konvertering från SUT till SIOT görs. Och den tredje delen C. visar hur hur effekter på ett urval av variabler av slutlig efterfrågan kan beräknas med hjälp av IO analys. </t>
  </si>
  <si>
    <t xml:space="preserve">De färgade matriserna visar på de matriser som återfinns i denna excelfil. De ofärgade matriserna visar de beräkningssteg som krävs för att beräkna detta resultat. </t>
  </si>
  <si>
    <t>Färgkodning</t>
  </si>
  <si>
    <t>Beskrivning</t>
  </si>
  <si>
    <t>SUT tabeller</t>
  </si>
  <si>
    <t xml:space="preserve">Hjälptabeller för att beräkna </t>
  </si>
  <si>
    <t>SIOT tabeller</t>
  </si>
  <si>
    <t>ANALYS tabeller</t>
  </si>
  <si>
    <t>A. SUT - se arbetsbok NRIO_SUT_</t>
  </si>
  <si>
    <t>Insatsmatris - inhemsk - produkt x bransch</t>
  </si>
  <si>
    <t>Slutlig användning - inhemsk produktion - produkt</t>
  </si>
  <si>
    <t>Br A</t>
  </si>
  <si>
    <t>Br B</t>
  </si>
  <si>
    <t>Br C</t>
  </si>
  <si>
    <t>Br D</t>
  </si>
  <si>
    <t>Br E</t>
  </si>
  <si>
    <t>Sum</t>
  </si>
  <si>
    <t>Konsumtion</t>
  </si>
  <si>
    <t>Investeringar</t>
  </si>
  <si>
    <t xml:space="preserve">Export </t>
  </si>
  <si>
    <t>FD</t>
  </si>
  <si>
    <t>Sum A</t>
  </si>
  <si>
    <t>Pg A</t>
  </si>
  <si>
    <t>Pg B</t>
  </si>
  <si>
    <t>Pg C</t>
  </si>
  <si>
    <t>Pg D</t>
  </si>
  <si>
    <t>Pg E</t>
  </si>
  <si>
    <t xml:space="preserve">Sum </t>
  </si>
  <si>
    <t>Övriga variabler bransch</t>
  </si>
  <si>
    <t>Output</t>
  </si>
  <si>
    <t>FV</t>
  </si>
  <si>
    <t>Lön</t>
  </si>
  <si>
    <t>Syss</t>
  </si>
  <si>
    <t>CO2</t>
  </si>
  <si>
    <t>Insatsmatris - import - produkt x bransch</t>
  </si>
  <si>
    <t>Slutlig användning - importerad produktion - produkt</t>
  </si>
  <si>
    <t>Tillförselmatris - inhemsk produktion - produkt x bransch</t>
  </si>
  <si>
    <t>Sum T</t>
  </si>
  <si>
    <t>Hjälptabeller för att beräkna SIOT från SUT</t>
  </si>
  <si>
    <t>Transponerad tillförselmatris</t>
  </si>
  <si>
    <t>Produktandelmatris</t>
  </si>
  <si>
    <t>Branschandelmatris</t>
  </si>
  <si>
    <t>Transponerad branschandelmatris</t>
  </si>
  <si>
    <t>B. SIOT - se arbetsbok NRIO_SIOT_</t>
  </si>
  <si>
    <t>Alt 1 - produkt x produkt matriser</t>
  </si>
  <si>
    <t>Insatsmatris - inhemsk - produkt x produkt</t>
  </si>
  <si>
    <t>kontroll</t>
  </si>
  <si>
    <t>A</t>
  </si>
  <si>
    <t>Övriga variabler per produkt</t>
  </si>
  <si>
    <t>Insatsmatris - import - produkt x produkt</t>
  </si>
  <si>
    <t>Alt 2 - bransch x bransch matriser</t>
  </si>
  <si>
    <t>Insatsmatris - inhemsk - bransch x bransch</t>
  </si>
  <si>
    <t>Slutlig användning - inhemsk produktion - bransch</t>
  </si>
  <si>
    <t>Övriga variabler per bransch</t>
  </si>
  <si>
    <t>Insatsmatris - import - bransch x bransch</t>
  </si>
  <si>
    <t>Slutlig användning - importerad produktion - bransch</t>
  </si>
  <si>
    <t xml:space="preserve">Hjälptabeller för att beräkna IO analystabeller </t>
  </si>
  <si>
    <t>Total produktoutput</t>
  </si>
  <si>
    <t xml:space="preserve">Inversen </t>
  </si>
  <si>
    <t>Total bransch output</t>
  </si>
  <si>
    <t>Inversen</t>
  </si>
  <si>
    <t>A matris - teknisk koefficient matris</t>
  </si>
  <si>
    <t xml:space="preserve">A </t>
  </si>
  <si>
    <t>Identitetsmatris</t>
  </si>
  <si>
    <t>Leontief matrisen</t>
  </si>
  <si>
    <t>Inversen (av inhemsk produktion)</t>
  </si>
  <si>
    <t>Output multiplikatorer</t>
  </si>
  <si>
    <t>Kontroll</t>
  </si>
  <si>
    <t>=output</t>
  </si>
  <si>
    <t>Beräkning av sysselsättnings, löne och FV effekter av faktisk slutlig användning</t>
  </si>
  <si>
    <t>Diagonalisera ouptut</t>
  </si>
  <si>
    <t xml:space="preserve"> Invertera</t>
  </si>
  <si>
    <t>Beräkna koefficienter</t>
  </si>
  <si>
    <t>Sysselsättning</t>
  </si>
  <si>
    <t>Diagnolisera koefficienter</t>
  </si>
  <si>
    <t xml:space="preserve">C.2. IO ANALYS  - se arbetsbok NRIO_ANALYS_ </t>
  </si>
  <si>
    <t>Beräknade såväl för produkt x produkt som bransch x bransch - exemplet nedan avser produkt x produkt</t>
  </si>
  <si>
    <t>Beräkna ut den produktion som behövs för att tillgodose slutlig användning</t>
  </si>
  <si>
    <t>Beräkna effekter på sysselsättning, lön, fv, CO2 osv pga slutlig användning</t>
  </si>
  <si>
    <t xml:space="preserve">I följande excelfiler presenteras årliga supply och use tabeller (SUT), symmetriska input-output tabeller (SIOT) </t>
  </si>
  <si>
    <t xml:space="preserve">samt ett urval input-output analyser (ANALYS):  multiplikatorer, antalet sysselsatta, förädlingsvärden, import och utsläpp. </t>
  </si>
  <si>
    <t>Diagonaliserad FD (slutlig användning)</t>
  </si>
  <si>
    <t>Inversmatrisen finns med i arbetsbok NRIO_ANALYS_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</si>
</sst>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k_r_-;\-* #,##0.00\ _k_r_-;_-* &quot;-&quot;??\ _k_r_-;_-@_-"/>
    <numFmt numFmtId="164" formatCode="0.0"/>
    <numFmt numFmtId="165" formatCode="0.000"/>
    <numFmt numFmtId="166" formatCode="0.0%"/>
  </numFmts>
  <fonts count="9" x14ac:knownFonts="1"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5" tint="-0.249977111117893"/>
      <name val="Calibri"/>
      <family val="2"/>
    </font>
    <font>
      <b/>
      <u/>
      <sz val="11"/>
      <name val="Calibri"/>
      <family val="2"/>
    </font>
    <font>
      <sz val="11"/>
      <color theme="5" tint="-0.249977111117893"/>
      <name val="Calibri"/>
      <family val="2"/>
    </font>
    <font>
      <sz val="11"/>
      <color rgb="FFFF0000"/>
      <name val="Calibri"/>
      <family val="2"/>
    </font>
    <font>
      <b/>
      <sz val="11"/>
      <color theme="8"/>
      <name val="Calibri"/>
      <family val="2"/>
    </font>
    <font>
      <u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7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0" xfId="0" applyFont="1" applyBorder="1"/>
    <xf numFmtId="0" fontId="0" fillId="0" borderId="0" xfId="0" applyBorder="1"/>
    <xf numFmtId="0" fontId="0" fillId="0" borderId="2" xfId="0" applyBorder="1"/>
    <xf numFmtId="0" fontId="2" fillId="0" borderId="0" xfId="0" applyFont="1" applyBorder="1"/>
    <xf numFmtId="0" fontId="1" fillId="0" borderId="0" xfId="0" applyFont="1" applyFill="1" applyBorder="1"/>
    <xf numFmtId="0" fontId="0" fillId="2" borderId="0" xfId="0" applyFill="1" applyBorder="1"/>
    <xf numFmtId="0" fontId="0" fillId="0" borderId="0" xfId="0" applyFill="1" applyBorder="1"/>
    <xf numFmtId="164" fontId="0" fillId="3" borderId="0" xfId="0" applyNumberFormat="1" applyFill="1" applyBorder="1"/>
    <xf numFmtId="164" fontId="0" fillId="4" borderId="0" xfId="0" applyNumberFormat="1" applyFill="1" applyBorder="1"/>
    <xf numFmtId="0" fontId="0" fillId="0" borderId="0" xfId="0" applyFont="1" applyFill="1" applyBorder="1"/>
    <xf numFmtId="0" fontId="3" fillId="0" borderId="0" xfId="0" applyFont="1" applyBorder="1"/>
    <xf numFmtId="0" fontId="4" fillId="0" borderId="0" xfId="0" applyFont="1" applyBorder="1"/>
    <xf numFmtId="0" fontId="1" fillId="0" borderId="0" xfId="0" applyFont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0" borderId="0" xfId="0" applyFont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1" fillId="2" borderId="6" xfId="0" applyFont="1" applyFill="1" applyBorder="1"/>
    <xf numFmtId="0" fontId="1" fillId="2" borderId="0" xfId="0" applyFont="1" applyFill="1" applyBorder="1"/>
    <xf numFmtId="0" fontId="1" fillId="2" borderId="7" xfId="0" applyFont="1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2" fontId="0" fillId="0" borderId="3" xfId="0" applyNumberFormat="1" applyFill="1" applyBorder="1"/>
    <xf numFmtId="2" fontId="0" fillId="0" borderId="4" xfId="0" applyNumberFormat="1" applyFill="1" applyBorder="1"/>
    <xf numFmtId="2" fontId="0" fillId="0" borderId="5" xfId="0" applyNumberFormat="1" applyFill="1" applyBorder="1"/>
    <xf numFmtId="164" fontId="0" fillId="0" borderId="0" xfId="0" applyNumberFormat="1" applyFill="1" applyBorder="1"/>
    <xf numFmtId="2" fontId="0" fillId="0" borderId="0" xfId="0" applyNumberFormat="1" applyFill="1" applyBorder="1"/>
    <xf numFmtId="2" fontId="0" fillId="0" borderId="0" xfId="0" applyNumberFormat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0" fontId="4" fillId="0" borderId="0" xfId="0" applyFont="1" applyFill="1" applyBorder="1"/>
    <xf numFmtId="2" fontId="6" fillId="0" borderId="0" xfId="0" applyNumberFormat="1" applyFont="1" applyFill="1" applyBorder="1"/>
    <xf numFmtId="2" fontId="0" fillId="0" borderId="0" xfId="0" applyNumberFormat="1" applyFill="1"/>
    <xf numFmtId="0" fontId="0" fillId="0" borderId="0" xfId="0" applyFill="1"/>
    <xf numFmtId="2" fontId="1" fillId="0" borderId="3" xfId="0" applyNumberFormat="1" applyFont="1" applyFill="1" applyBorder="1"/>
    <xf numFmtId="2" fontId="1" fillId="0" borderId="4" xfId="0" applyNumberFormat="1" applyFont="1" applyFill="1" applyBorder="1"/>
    <xf numFmtId="2" fontId="1" fillId="0" borderId="5" xfId="0" applyNumberFormat="1" applyFont="1" applyFill="1" applyBorder="1"/>
    <xf numFmtId="2" fontId="1" fillId="0" borderId="6" xfId="0" applyNumberFormat="1" applyFont="1" applyFill="1" applyBorder="1"/>
    <xf numFmtId="2" fontId="1" fillId="0" borderId="0" xfId="0" applyNumberFormat="1" applyFont="1" applyFill="1" applyBorder="1"/>
    <xf numFmtId="2" fontId="1" fillId="0" borderId="7" xfId="0" applyNumberFormat="1" applyFont="1" applyFill="1" applyBorder="1"/>
    <xf numFmtId="0" fontId="1" fillId="0" borderId="0" xfId="0" applyFont="1" applyFill="1"/>
    <xf numFmtId="2" fontId="1" fillId="0" borderId="8" xfId="0" applyNumberFormat="1" applyFont="1" applyFill="1" applyBorder="1"/>
    <xf numFmtId="2" fontId="1" fillId="0" borderId="9" xfId="0" applyNumberFormat="1" applyFont="1" applyFill="1" applyBorder="1"/>
    <xf numFmtId="2" fontId="1" fillId="0" borderId="10" xfId="0" applyNumberFormat="1" applyFont="1" applyFill="1" applyBorder="1"/>
    <xf numFmtId="0" fontId="7" fillId="0" borderId="0" xfId="0" applyFont="1" applyBorder="1"/>
    <xf numFmtId="164" fontId="0" fillId="0" borderId="0" xfId="0" applyNumberFormat="1"/>
    <xf numFmtId="164" fontId="0" fillId="3" borderId="3" xfId="0" applyNumberFormat="1" applyFill="1" applyBorder="1"/>
    <xf numFmtId="164" fontId="0" fillId="3" borderId="4" xfId="0" applyNumberFormat="1" applyFill="1" applyBorder="1"/>
    <xf numFmtId="164" fontId="0" fillId="3" borderId="5" xfId="0" applyNumberFormat="1" applyFill="1" applyBorder="1"/>
    <xf numFmtId="164" fontId="0" fillId="3" borderId="6" xfId="0" applyNumberFormat="1" applyFill="1" applyBorder="1"/>
    <xf numFmtId="164" fontId="0" fillId="3" borderId="7" xfId="0" applyNumberFormat="1" applyFill="1" applyBorder="1"/>
    <xf numFmtId="164" fontId="0" fillId="3" borderId="8" xfId="0" applyNumberFormat="1" applyFill="1" applyBorder="1"/>
    <xf numFmtId="164" fontId="0" fillId="3" borderId="9" xfId="0" applyNumberFormat="1" applyFill="1" applyBorder="1"/>
    <xf numFmtId="164" fontId="0" fillId="3" borderId="10" xfId="0" applyNumberFormat="1" applyFill="1" applyBorder="1"/>
    <xf numFmtId="0" fontId="0" fillId="3" borderId="5" xfId="0" applyFill="1" applyBorder="1"/>
    <xf numFmtId="1" fontId="0" fillId="0" borderId="0" xfId="0" applyNumberFormat="1" applyFill="1" applyBorder="1"/>
    <xf numFmtId="0" fontId="0" fillId="3" borderId="3" xfId="0" applyFill="1" applyBorder="1"/>
    <xf numFmtId="0" fontId="0" fillId="3" borderId="4" xfId="0" applyFill="1" applyBorder="1"/>
    <xf numFmtId="164" fontId="0" fillId="0" borderId="0" xfId="0" applyNumberFormat="1" applyBorder="1"/>
    <xf numFmtId="0" fontId="0" fillId="3" borderId="7" xfId="0" applyFill="1" applyBorder="1"/>
    <xf numFmtId="0" fontId="0" fillId="3" borderId="6" xfId="0" applyFill="1" applyBorder="1"/>
    <xf numFmtId="0" fontId="0" fillId="3" borderId="0" xfId="0" applyFill="1" applyBorder="1"/>
    <xf numFmtId="0" fontId="0" fillId="3" borderId="10" xfId="0" applyFill="1" applyBorder="1"/>
    <xf numFmtId="0" fontId="0" fillId="3" borderId="8" xfId="0" applyFill="1" applyBorder="1"/>
    <xf numFmtId="0" fontId="0" fillId="3" borderId="9" xfId="0" applyFill="1" applyBorder="1"/>
    <xf numFmtId="1" fontId="0" fillId="0" borderId="0" xfId="0" applyNumberFormat="1" applyBorder="1"/>
    <xf numFmtId="164" fontId="1" fillId="3" borderId="6" xfId="0" applyNumberFormat="1" applyFont="1" applyFill="1" applyBorder="1"/>
    <xf numFmtId="0" fontId="2" fillId="0" borderId="0" xfId="0" applyFont="1" applyFill="1" applyBorder="1"/>
    <xf numFmtId="0" fontId="8" fillId="0" borderId="0" xfId="0" applyFont="1" applyFill="1" applyBorder="1"/>
    <xf numFmtId="165" fontId="0" fillId="0" borderId="3" xfId="0" applyNumberFormat="1" applyFill="1" applyBorder="1"/>
    <xf numFmtId="165" fontId="0" fillId="0" borderId="4" xfId="0" applyNumberFormat="1" applyFill="1" applyBorder="1"/>
    <xf numFmtId="165" fontId="0" fillId="0" borderId="5" xfId="0" applyNumberFormat="1" applyFill="1" applyBorder="1"/>
    <xf numFmtId="165" fontId="0" fillId="0" borderId="6" xfId="0" applyNumberFormat="1" applyFill="1" applyBorder="1"/>
    <xf numFmtId="165" fontId="1" fillId="0" borderId="0" xfId="0" applyNumberFormat="1" applyFont="1" applyFill="1" applyBorder="1"/>
    <xf numFmtId="165" fontId="0" fillId="0" borderId="0" xfId="0" applyNumberFormat="1" applyFill="1" applyBorder="1"/>
    <xf numFmtId="165" fontId="0" fillId="0" borderId="7" xfId="0" applyNumberFormat="1" applyFill="1" applyBorder="1"/>
    <xf numFmtId="165" fontId="0" fillId="0" borderId="8" xfId="0" applyNumberFormat="1" applyFill="1" applyBorder="1"/>
    <xf numFmtId="165" fontId="0" fillId="0" borderId="9" xfId="0" applyNumberFormat="1" applyFill="1" applyBorder="1"/>
    <xf numFmtId="165" fontId="0" fillId="0" borderId="10" xfId="0" applyNumberFormat="1" applyFill="1" applyBorder="1"/>
    <xf numFmtId="0" fontId="1" fillId="0" borderId="3" xfId="0" applyFont="1" applyFill="1" applyBorder="1"/>
    <xf numFmtId="0" fontId="1" fillId="0" borderId="6" xfId="0" applyFont="1" applyFill="1" applyBorder="1"/>
    <xf numFmtId="0" fontId="1" fillId="0" borderId="8" xfId="0" applyFont="1" applyFill="1" applyBorder="1"/>
    <xf numFmtId="165" fontId="1" fillId="0" borderId="3" xfId="0" applyNumberFormat="1" applyFont="1" applyFill="1" applyBorder="1"/>
    <xf numFmtId="43" fontId="0" fillId="0" borderId="0" xfId="1" applyFont="1" applyFill="1" applyBorder="1"/>
    <xf numFmtId="43" fontId="6" fillId="0" borderId="0" xfId="1" applyFont="1" applyFill="1" applyBorder="1"/>
    <xf numFmtId="166" fontId="0" fillId="0" borderId="0" xfId="2" applyNumberFormat="1" applyFont="1" applyFill="1" applyBorder="1"/>
    <xf numFmtId="164" fontId="0" fillId="0" borderId="3" xfId="0" applyNumberFormat="1" applyFill="1" applyBorder="1"/>
    <xf numFmtId="164" fontId="0" fillId="0" borderId="4" xfId="0" applyNumberFormat="1" applyFill="1" applyBorder="1"/>
    <xf numFmtId="164" fontId="0" fillId="0" borderId="5" xfId="0" applyNumberFormat="1" applyFill="1" applyBorder="1"/>
    <xf numFmtId="164" fontId="0" fillId="0" borderId="6" xfId="0" applyNumberFormat="1" applyFill="1" applyBorder="1"/>
    <xf numFmtId="164" fontId="0" fillId="0" borderId="7" xfId="0" applyNumberFormat="1" applyFill="1" applyBorder="1"/>
    <xf numFmtId="164" fontId="0" fillId="0" borderId="8" xfId="0" applyNumberFormat="1" applyFill="1" applyBorder="1"/>
    <xf numFmtId="164" fontId="0" fillId="0" borderId="9" xfId="0" applyNumberFormat="1" applyFill="1" applyBorder="1"/>
    <xf numFmtId="164" fontId="0" fillId="0" borderId="10" xfId="0" applyNumberFormat="1" applyFill="1" applyBorder="1"/>
    <xf numFmtId="2" fontId="1" fillId="0" borderId="0" xfId="0" applyNumberFormat="1" applyFont="1" applyBorder="1"/>
    <xf numFmtId="0" fontId="1" fillId="0" borderId="0" xfId="0" quotePrefix="1" applyFont="1" applyBorder="1"/>
    <xf numFmtId="0" fontId="0" fillId="0" borderId="11" xfId="0" applyFill="1" applyBorder="1"/>
    <xf numFmtId="0" fontId="0" fillId="0" borderId="12" xfId="0" applyFill="1" applyBorder="1"/>
    <xf numFmtId="0" fontId="0" fillId="0" borderId="13" xfId="0" applyFill="1" applyBorder="1"/>
    <xf numFmtId="164" fontId="0" fillId="4" borderId="3" xfId="0" applyNumberFormat="1" applyFill="1" applyBorder="1"/>
    <xf numFmtId="164" fontId="0" fillId="4" borderId="4" xfId="0" applyNumberFormat="1" applyFill="1" applyBorder="1"/>
    <xf numFmtId="164" fontId="0" fillId="4" borderId="5" xfId="0" applyNumberFormat="1" applyFill="1" applyBorder="1"/>
    <xf numFmtId="164" fontId="0" fillId="4" borderId="6" xfId="0" applyNumberFormat="1" applyFill="1" applyBorder="1"/>
    <xf numFmtId="164" fontId="0" fillId="4" borderId="7" xfId="0" applyNumberFormat="1" applyFill="1" applyBorder="1"/>
    <xf numFmtId="164" fontId="0" fillId="4" borderId="8" xfId="0" applyNumberFormat="1" applyFill="1" applyBorder="1"/>
    <xf numFmtId="164" fontId="0" fillId="4" borderId="9" xfId="0" applyNumberFormat="1" applyFill="1" applyBorder="1"/>
    <xf numFmtId="164" fontId="0" fillId="4" borderId="10" xfId="0" applyNumberFormat="1" applyFill="1" applyBorder="1"/>
    <xf numFmtId="0" fontId="0" fillId="0" borderId="2" xfId="0" applyFill="1" applyBorder="1"/>
    <xf numFmtId="0" fontId="0" fillId="0" borderId="0" xfId="0" applyFont="1" applyBorder="1"/>
    <xf numFmtId="166" fontId="2" fillId="0" borderId="0" xfId="2" applyNumberFormat="1" applyFont="1" applyFill="1" applyBorder="1"/>
  </cellXfs>
  <cellStyles count="3">
    <cellStyle name="Comma 2" xfId="1" xr:uid="{454D646D-C1AF-A849-928C-1E8091197B01}"/>
    <cellStyle name="Normal" xfId="0" builtinId="0"/>
    <cellStyle name="Percent 2" xfId="2" xr:uid="{BB5DB0CF-4D71-5041-A07C-1466003D59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73804-FCAB-B549-9DFE-C4745533C960}">
  <dimension ref="A1:AU297"/>
  <sheetViews>
    <sheetView tabSelected="1" zoomScaleNormal="100" zoomScalePageLayoutView="85" workbookViewId="0">
      <selection activeCell="D300" sqref="D300"/>
    </sheetView>
  </sheetViews>
  <sheetFormatPr baseColWidth="10" defaultColWidth="8.83203125" defaultRowHeight="15" x14ac:dyDescent="0.2"/>
  <cols>
    <col min="1" max="1" width="8.83203125" style="4"/>
    <col min="2" max="17" width="10.1640625" customWidth="1"/>
    <col min="18" max="19" width="11.83203125" style="4" customWidth="1"/>
    <col min="20" max="20" width="10.1640625" customWidth="1"/>
    <col min="21" max="25" width="10.6640625" customWidth="1"/>
    <col min="36" max="41" width="13.83203125" bestFit="1" customWidth="1"/>
  </cols>
  <sheetData>
    <row r="1" spans="2:19" ht="16" thickBot="1" x14ac:dyDescent="0.25">
      <c r="R1"/>
      <c r="S1"/>
    </row>
    <row r="2" spans="2:19" x14ac:dyDescent="0.2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2:19" x14ac:dyDescent="0.2">
      <c r="B3" s="125" t="s">
        <v>87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2:19" x14ac:dyDescent="0.2">
      <c r="B4" s="4" t="s">
        <v>88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2:19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2:19" x14ac:dyDescent="0.2">
      <c r="B6" s="3" t="s">
        <v>1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2:19" x14ac:dyDescent="0.2">
      <c r="B7" s="3" t="s">
        <v>2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2:19" x14ac:dyDescent="0.2">
      <c r="B8" s="3" t="s">
        <v>3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2:19" x14ac:dyDescent="0.2">
      <c r="B9" s="3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2:19" x14ac:dyDescent="0.2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2:19" x14ac:dyDescent="0.2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2:19" x14ac:dyDescent="0.2">
      <c r="B12" s="3" t="s">
        <v>4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2:19" ht="16" thickBot="1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2:19" x14ac:dyDescent="0.2">
      <c r="B14" s="6" t="s">
        <v>5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2:19" x14ac:dyDescent="0.2">
      <c r="B15" s="3" t="s">
        <v>6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2:19" x14ac:dyDescent="0.2">
      <c r="B16" s="3" t="s">
        <v>7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2:33" x14ac:dyDescent="0.2">
      <c r="B17" s="3" t="s">
        <v>8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2:33" x14ac:dyDescent="0.2">
      <c r="B18" s="3" t="s">
        <v>9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2:33" x14ac:dyDescent="0.2">
      <c r="B19" s="3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2:33" x14ac:dyDescent="0.2">
      <c r="B20" s="7" t="s">
        <v>10</v>
      </c>
      <c r="C20" s="3" t="s">
        <v>11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2:33" x14ac:dyDescent="0.2">
      <c r="B21" s="8"/>
      <c r="C21" s="3" t="s">
        <v>12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2:33" x14ac:dyDescent="0.2">
      <c r="B22" s="9"/>
      <c r="C22" s="3" t="s">
        <v>13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2:33" x14ac:dyDescent="0.2">
      <c r="B23" s="10"/>
      <c r="C23" s="7" t="s">
        <v>14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2:33" x14ac:dyDescent="0.2">
      <c r="B24" s="11"/>
      <c r="C24" s="12" t="s">
        <v>15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2:33" x14ac:dyDescent="0.2">
      <c r="B25" s="3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2:33" x14ac:dyDescent="0.2">
      <c r="B26" s="1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2:33" x14ac:dyDescent="0.2">
      <c r="B27" s="14" t="s">
        <v>16</v>
      </c>
      <c r="C27" s="4"/>
      <c r="D27" s="4"/>
      <c r="E27" s="4"/>
      <c r="F27" s="4"/>
      <c r="G27" s="4"/>
      <c r="H27" s="9"/>
      <c r="I27" s="9"/>
      <c r="J27" s="4"/>
      <c r="K27" s="4"/>
      <c r="L27" s="4"/>
      <c r="M27" s="4"/>
      <c r="N27" s="4"/>
      <c r="O27" s="4"/>
      <c r="P27" s="4"/>
      <c r="Q27" s="4"/>
    </row>
    <row r="28" spans="2:33" x14ac:dyDescent="0.2">
      <c r="B28" s="4"/>
      <c r="C28" s="4" t="s">
        <v>17</v>
      </c>
      <c r="D28" s="4"/>
      <c r="E28" s="4"/>
      <c r="F28" s="4"/>
      <c r="G28" s="4"/>
      <c r="H28" s="9"/>
      <c r="I28" s="9"/>
      <c r="J28" s="4"/>
      <c r="K28" s="4" t="s">
        <v>18</v>
      </c>
      <c r="L28" s="4"/>
      <c r="M28" s="4"/>
      <c r="N28" s="4"/>
      <c r="O28" s="4"/>
      <c r="P28" s="4"/>
      <c r="Q28" s="4"/>
    </row>
    <row r="29" spans="2:33" x14ac:dyDescent="0.2">
      <c r="B29" s="4"/>
      <c r="C29" s="3" t="s">
        <v>19</v>
      </c>
      <c r="D29" s="3" t="s">
        <v>20</v>
      </c>
      <c r="E29" s="3" t="s">
        <v>21</v>
      </c>
      <c r="F29" s="3" t="s">
        <v>22</v>
      </c>
      <c r="G29" s="3" t="s">
        <v>23</v>
      </c>
      <c r="H29" s="7" t="s">
        <v>24</v>
      </c>
      <c r="I29" s="7"/>
      <c r="J29" s="4"/>
      <c r="K29" s="3" t="s">
        <v>25</v>
      </c>
      <c r="L29" s="3" t="s">
        <v>26</v>
      </c>
      <c r="M29" s="3" t="s">
        <v>27</v>
      </c>
      <c r="N29" s="3" t="s">
        <v>28</v>
      </c>
      <c r="O29" s="3" t="s">
        <v>29</v>
      </c>
      <c r="P29" s="3"/>
      <c r="Q29" s="4"/>
      <c r="AG29" s="15"/>
    </row>
    <row r="30" spans="2:33" x14ac:dyDescent="0.2">
      <c r="B30" s="3" t="s">
        <v>30</v>
      </c>
      <c r="C30" s="16">
        <v>10</v>
      </c>
      <c r="D30" s="17">
        <v>12</v>
      </c>
      <c r="E30" s="17">
        <v>5</v>
      </c>
      <c r="F30" s="17">
        <v>5</v>
      </c>
      <c r="G30" s="18">
        <v>2</v>
      </c>
      <c r="H30" s="9">
        <f>SUM(C30:G30)</f>
        <v>34</v>
      </c>
      <c r="I30" s="9"/>
      <c r="J30" s="3" t="s">
        <v>30</v>
      </c>
      <c r="K30" s="16">
        <v>10</v>
      </c>
      <c r="L30" s="17">
        <v>13</v>
      </c>
      <c r="M30" s="18">
        <v>8</v>
      </c>
      <c r="N30" s="4">
        <f>SUM(K30:M30)</f>
        <v>31</v>
      </c>
      <c r="O30" s="4">
        <f>N30+H30</f>
        <v>65</v>
      </c>
      <c r="P30" s="4"/>
      <c r="Q30" s="4"/>
      <c r="AG30" s="19"/>
    </row>
    <row r="31" spans="2:33" x14ac:dyDescent="0.2">
      <c r="B31" s="3" t="s">
        <v>31</v>
      </c>
      <c r="C31" s="20">
        <v>11</v>
      </c>
      <c r="D31" s="8">
        <v>15</v>
      </c>
      <c r="E31" s="8">
        <v>2</v>
      </c>
      <c r="F31" s="8">
        <v>1</v>
      </c>
      <c r="G31" s="21">
        <v>4</v>
      </c>
      <c r="H31" s="9">
        <f t="shared" ref="H31:H34" si="0">SUM(C31:G31)</f>
        <v>33</v>
      </c>
      <c r="I31" s="9"/>
      <c r="J31" s="3" t="s">
        <v>31</v>
      </c>
      <c r="K31" s="20">
        <v>15</v>
      </c>
      <c r="L31" s="8">
        <v>20</v>
      </c>
      <c r="M31" s="21">
        <v>15</v>
      </c>
      <c r="N31" s="4">
        <f t="shared" ref="N31:N34" si="1">SUM(K31:M31)</f>
        <v>50</v>
      </c>
      <c r="O31" s="4">
        <f t="shared" ref="O31:O34" si="2">N31+H31</f>
        <v>83</v>
      </c>
      <c r="P31" s="4"/>
      <c r="Q31" s="4"/>
      <c r="AG31" s="19"/>
    </row>
    <row r="32" spans="2:33" x14ac:dyDescent="0.2">
      <c r="B32" s="3" t="s">
        <v>32</v>
      </c>
      <c r="C32" s="20">
        <v>2</v>
      </c>
      <c r="D32" s="8">
        <v>10</v>
      </c>
      <c r="E32" s="8">
        <v>10</v>
      </c>
      <c r="F32" s="8">
        <v>6</v>
      </c>
      <c r="G32" s="21">
        <v>5</v>
      </c>
      <c r="H32" s="9">
        <f t="shared" si="0"/>
        <v>33</v>
      </c>
      <c r="I32" s="9"/>
      <c r="J32" s="3" t="s">
        <v>32</v>
      </c>
      <c r="K32" s="20">
        <v>5</v>
      </c>
      <c r="L32" s="8">
        <v>35</v>
      </c>
      <c r="M32" s="21">
        <v>30</v>
      </c>
      <c r="N32" s="4">
        <f t="shared" si="1"/>
        <v>70</v>
      </c>
      <c r="O32" s="4">
        <f t="shared" si="2"/>
        <v>103</v>
      </c>
      <c r="P32" s="4"/>
      <c r="Q32" s="4"/>
      <c r="AG32" s="19"/>
    </row>
    <row r="33" spans="2:33" x14ac:dyDescent="0.2">
      <c r="B33" s="3" t="s">
        <v>33</v>
      </c>
      <c r="C33" s="20">
        <v>4</v>
      </c>
      <c r="D33" s="8">
        <v>3</v>
      </c>
      <c r="E33" s="8">
        <v>5</v>
      </c>
      <c r="F33" s="8">
        <v>15</v>
      </c>
      <c r="G33" s="21">
        <v>5</v>
      </c>
      <c r="H33" s="9">
        <f t="shared" si="0"/>
        <v>32</v>
      </c>
      <c r="I33" s="9"/>
      <c r="J33" s="3" t="s">
        <v>33</v>
      </c>
      <c r="K33" s="20">
        <v>20</v>
      </c>
      <c r="L33" s="8">
        <v>15</v>
      </c>
      <c r="M33" s="21">
        <v>18</v>
      </c>
      <c r="N33" s="4">
        <f t="shared" si="1"/>
        <v>53</v>
      </c>
      <c r="O33" s="4">
        <f t="shared" si="2"/>
        <v>85</v>
      </c>
      <c r="P33" s="4"/>
      <c r="Q33" s="4"/>
      <c r="AG33" s="19"/>
    </row>
    <row r="34" spans="2:33" x14ac:dyDescent="0.2">
      <c r="B34" s="3" t="s">
        <v>34</v>
      </c>
      <c r="C34" s="22">
        <v>1</v>
      </c>
      <c r="D34" s="23">
        <v>5</v>
      </c>
      <c r="E34" s="23">
        <v>8</v>
      </c>
      <c r="F34" s="23">
        <v>5</v>
      </c>
      <c r="G34" s="24">
        <v>8</v>
      </c>
      <c r="H34" s="9">
        <f t="shared" si="0"/>
        <v>27</v>
      </c>
      <c r="I34" s="9"/>
      <c r="J34" s="3" t="s">
        <v>34</v>
      </c>
      <c r="K34" s="22">
        <v>30</v>
      </c>
      <c r="L34" s="23">
        <v>0</v>
      </c>
      <c r="M34" s="24">
        <v>8</v>
      </c>
      <c r="N34" s="4">
        <f t="shared" si="1"/>
        <v>38</v>
      </c>
      <c r="O34" s="4">
        <f t="shared" si="2"/>
        <v>65</v>
      </c>
      <c r="P34" s="4"/>
      <c r="Q34" s="4"/>
      <c r="AG34" s="19"/>
    </row>
    <row r="35" spans="2:33" x14ac:dyDescent="0.2">
      <c r="B35" s="3" t="s">
        <v>35</v>
      </c>
      <c r="C35" s="4">
        <f>SUM(C30:C34)</f>
        <v>28</v>
      </c>
      <c r="D35" s="4">
        <f t="shared" ref="D35:G35" si="3">SUM(D30:D34)</f>
        <v>45</v>
      </c>
      <c r="E35" s="4">
        <f t="shared" si="3"/>
        <v>30</v>
      </c>
      <c r="F35" s="4">
        <f t="shared" si="3"/>
        <v>32</v>
      </c>
      <c r="G35" s="4">
        <f t="shared" si="3"/>
        <v>24</v>
      </c>
      <c r="H35" s="9"/>
      <c r="I35" s="9"/>
      <c r="J35" s="4"/>
      <c r="K35" s="4">
        <f t="shared" ref="K35:M35" si="4">SUM(K30:K34)</f>
        <v>80</v>
      </c>
      <c r="L35" s="4">
        <f t="shared" si="4"/>
        <v>83</v>
      </c>
      <c r="M35" s="4">
        <f t="shared" si="4"/>
        <v>79</v>
      </c>
      <c r="N35" s="4"/>
      <c r="O35" s="4"/>
      <c r="P35" s="4"/>
      <c r="Q35" s="4"/>
    </row>
    <row r="36" spans="2:33" x14ac:dyDescent="0.2">
      <c r="B36" s="4"/>
      <c r="C36" s="4"/>
      <c r="D36" s="4"/>
      <c r="E36" s="4"/>
      <c r="F36" s="4"/>
      <c r="G36" s="4"/>
      <c r="H36" s="9"/>
      <c r="I36" s="9"/>
      <c r="J36" s="4"/>
      <c r="K36" s="4"/>
      <c r="L36" s="4"/>
      <c r="M36" s="4"/>
      <c r="N36" s="4"/>
      <c r="O36" s="4"/>
      <c r="P36" s="4"/>
      <c r="Q36" s="4"/>
      <c r="T36" s="4"/>
      <c r="U36" s="4"/>
      <c r="V36" s="4"/>
    </row>
    <row r="37" spans="2:33" x14ac:dyDescent="0.2">
      <c r="B37" s="4"/>
      <c r="C37" s="3" t="s">
        <v>36</v>
      </c>
      <c r="D37" s="4"/>
      <c r="E37" s="4"/>
      <c r="F37" s="4"/>
      <c r="G37" s="4"/>
      <c r="H37" s="9"/>
      <c r="I37" s="9"/>
      <c r="J37" s="4"/>
      <c r="K37" s="4"/>
      <c r="L37" s="4"/>
      <c r="M37" s="4"/>
      <c r="N37" s="4"/>
      <c r="O37" s="4"/>
      <c r="P37" s="4"/>
      <c r="Q37" s="4"/>
    </row>
    <row r="38" spans="2:33" x14ac:dyDescent="0.2">
      <c r="B38" s="4"/>
      <c r="C38" s="3" t="s">
        <v>19</v>
      </c>
      <c r="D38" s="3" t="s">
        <v>20</v>
      </c>
      <c r="E38" s="3" t="s">
        <v>21</v>
      </c>
      <c r="F38" s="3" t="s">
        <v>22</v>
      </c>
      <c r="G38" s="3" t="s">
        <v>23</v>
      </c>
      <c r="H38" s="7" t="s">
        <v>24</v>
      </c>
      <c r="I38" s="7"/>
      <c r="J38" s="4"/>
      <c r="K38" s="4"/>
      <c r="L38" s="4"/>
      <c r="M38" s="4"/>
      <c r="N38" s="4"/>
      <c r="O38" s="4"/>
      <c r="P38" s="4"/>
      <c r="Q38" s="4"/>
    </row>
    <row r="39" spans="2:33" x14ac:dyDescent="0.2">
      <c r="B39" s="3" t="s">
        <v>37</v>
      </c>
      <c r="C39" s="16">
        <f>C62</f>
        <v>62</v>
      </c>
      <c r="D39" s="17">
        <f>D62</f>
        <v>97</v>
      </c>
      <c r="E39" s="17">
        <f>E62</f>
        <v>96</v>
      </c>
      <c r="F39" s="17">
        <f>F62</f>
        <v>67</v>
      </c>
      <c r="G39" s="18">
        <f>G62</f>
        <v>79</v>
      </c>
      <c r="H39" s="9">
        <f t="shared" ref="H39:H43" si="5">SUM(C39:G39)</f>
        <v>401</v>
      </c>
      <c r="I39" s="9"/>
      <c r="J39" s="4"/>
      <c r="K39" s="4"/>
      <c r="L39" s="4"/>
      <c r="M39" s="4"/>
      <c r="N39" s="4"/>
      <c r="O39" s="4"/>
      <c r="P39" s="4"/>
      <c r="Q39" s="4"/>
    </row>
    <row r="40" spans="2:33" x14ac:dyDescent="0.2">
      <c r="B40" s="3" t="s">
        <v>38</v>
      </c>
      <c r="C40" s="25">
        <f>C39-SUM(C35)</f>
        <v>34</v>
      </c>
      <c r="D40" s="26">
        <f>D39-SUM(D35)</f>
        <v>52</v>
      </c>
      <c r="E40" s="26">
        <f>E39-SUM(E35)</f>
        <v>66</v>
      </c>
      <c r="F40" s="26">
        <f>F39-SUM(F35)</f>
        <v>35</v>
      </c>
      <c r="G40" s="27">
        <f>G39-SUM(G35)</f>
        <v>55</v>
      </c>
      <c r="H40" s="7">
        <f t="shared" si="5"/>
        <v>242</v>
      </c>
      <c r="I40" s="9"/>
      <c r="J40" s="4"/>
      <c r="K40" s="4"/>
      <c r="L40" s="4"/>
      <c r="M40" s="4"/>
      <c r="N40" s="4"/>
      <c r="O40" s="4"/>
      <c r="P40" s="4"/>
      <c r="Q40" s="4"/>
    </row>
    <row r="41" spans="2:33" x14ac:dyDescent="0.2">
      <c r="B41" s="3" t="s">
        <v>39</v>
      </c>
      <c r="C41" s="20">
        <v>6</v>
      </c>
      <c r="D41" s="8">
        <v>12</v>
      </c>
      <c r="E41" s="8">
        <v>16</v>
      </c>
      <c r="F41" s="8">
        <v>10</v>
      </c>
      <c r="G41" s="21">
        <v>21</v>
      </c>
      <c r="H41" s="9">
        <f t="shared" ref="H41" si="6">SUM(C41:G41)</f>
        <v>65</v>
      </c>
      <c r="I41" s="9"/>
      <c r="J41" s="4"/>
      <c r="K41" s="4"/>
      <c r="L41" s="4"/>
      <c r="M41" s="4"/>
      <c r="N41" s="4"/>
      <c r="O41" s="4"/>
      <c r="P41" s="4"/>
      <c r="Q41" s="4"/>
    </row>
    <row r="42" spans="2:33" x14ac:dyDescent="0.2">
      <c r="B42" s="3" t="s">
        <v>40</v>
      </c>
      <c r="C42" s="20">
        <v>3</v>
      </c>
      <c r="D42" s="8">
        <v>6</v>
      </c>
      <c r="E42" s="8">
        <v>8</v>
      </c>
      <c r="F42" s="8">
        <v>8</v>
      </c>
      <c r="G42" s="21">
        <v>12</v>
      </c>
      <c r="H42" s="9">
        <f t="shared" si="5"/>
        <v>37</v>
      </c>
      <c r="I42" s="9"/>
      <c r="J42" s="4"/>
      <c r="K42" s="4"/>
      <c r="L42" s="4"/>
      <c r="M42" s="4"/>
      <c r="N42" s="4"/>
      <c r="O42" s="4"/>
      <c r="P42" s="4"/>
      <c r="Q42" s="4"/>
    </row>
    <row r="43" spans="2:33" x14ac:dyDescent="0.2">
      <c r="B43" s="3" t="s">
        <v>41</v>
      </c>
      <c r="C43" s="22">
        <v>1700</v>
      </c>
      <c r="D43" s="23">
        <v>2200</v>
      </c>
      <c r="E43" s="23">
        <v>2300</v>
      </c>
      <c r="F43" s="23">
        <v>1700</v>
      </c>
      <c r="G43" s="24">
        <v>1900</v>
      </c>
      <c r="H43" s="9">
        <f t="shared" si="5"/>
        <v>9800</v>
      </c>
      <c r="I43" s="9"/>
      <c r="J43" s="4"/>
      <c r="K43" s="4"/>
      <c r="L43" s="4"/>
      <c r="M43" s="4"/>
      <c r="N43" s="4"/>
      <c r="O43" s="4"/>
      <c r="P43" s="4"/>
      <c r="Q43" s="4"/>
    </row>
    <row r="44" spans="2:33" x14ac:dyDescent="0.2">
      <c r="B44" s="3"/>
      <c r="C44" s="4"/>
      <c r="D44" s="4"/>
      <c r="E44" s="4"/>
      <c r="F44" s="4"/>
      <c r="G44" s="4"/>
      <c r="H44" s="9"/>
      <c r="I44" s="9"/>
      <c r="J44" s="4"/>
      <c r="K44" s="4"/>
      <c r="L44" s="4"/>
      <c r="M44" s="4"/>
      <c r="N44" s="4"/>
      <c r="O44" s="4"/>
      <c r="P44" s="4"/>
      <c r="Q44" s="4"/>
    </row>
    <row r="45" spans="2:33" x14ac:dyDescent="0.2">
      <c r="B45" s="4"/>
      <c r="C45" s="4" t="s">
        <v>42</v>
      </c>
      <c r="D45" s="4"/>
      <c r="E45" s="4"/>
      <c r="F45" s="4"/>
      <c r="G45" s="4"/>
      <c r="H45" s="9"/>
      <c r="I45" s="9"/>
      <c r="J45" s="4"/>
      <c r="K45" s="4" t="s">
        <v>43</v>
      </c>
      <c r="L45" s="4"/>
      <c r="M45" s="4"/>
      <c r="N45" s="4"/>
      <c r="O45" s="4"/>
      <c r="P45" s="4"/>
      <c r="Q45" s="4"/>
    </row>
    <row r="46" spans="2:33" x14ac:dyDescent="0.2">
      <c r="B46" s="4"/>
      <c r="C46" s="3" t="s">
        <v>19</v>
      </c>
      <c r="D46" s="3" t="s">
        <v>20</v>
      </c>
      <c r="E46" s="3" t="s">
        <v>21</v>
      </c>
      <c r="F46" s="3" t="s">
        <v>22</v>
      </c>
      <c r="G46" s="3" t="s">
        <v>23</v>
      </c>
      <c r="H46" s="7" t="s">
        <v>24</v>
      </c>
      <c r="I46" s="7"/>
      <c r="J46" s="4"/>
      <c r="K46" s="3" t="s">
        <v>25</v>
      </c>
      <c r="L46" s="3" t="s">
        <v>26</v>
      </c>
      <c r="M46" s="3" t="s">
        <v>27</v>
      </c>
      <c r="N46" s="3" t="s">
        <v>28</v>
      </c>
      <c r="O46" s="3"/>
      <c r="P46" s="3"/>
      <c r="Q46" s="4"/>
    </row>
    <row r="47" spans="2:33" x14ac:dyDescent="0.2">
      <c r="B47" s="3" t="s">
        <v>30</v>
      </c>
      <c r="C47" s="16">
        <v>3</v>
      </c>
      <c r="D47" s="17">
        <v>4</v>
      </c>
      <c r="E47" s="17">
        <v>1</v>
      </c>
      <c r="F47" s="17">
        <v>3</v>
      </c>
      <c r="G47" s="18">
        <v>5</v>
      </c>
      <c r="H47" s="9">
        <f t="shared" ref="H47:H51" si="7">SUM(C47:G47)</f>
        <v>16</v>
      </c>
      <c r="I47" s="9"/>
      <c r="J47" s="3" t="s">
        <v>30</v>
      </c>
      <c r="K47" s="16">
        <v>10</v>
      </c>
      <c r="L47" s="17">
        <v>2</v>
      </c>
      <c r="M47" s="18">
        <v>3</v>
      </c>
      <c r="N47" s="4">
        <f>SUM(K47:M47)</f>
        <v>15</v>
      </c>
      <c r="O47" s="4"/>
      <c r="P47" s="4"/>
      <c r="Q47" s="4"/>
    </row>
    <row r="48" spans="2:33" x14ac:dyDescent="0.2">
      <c r="B48" s="3" t="s">
        <v>31</v>
      </c>
      <c r="C48" s="20">
        <v>2</v>
      </c>
      <c r="D48" s="8">
        <v>5</v>
      </c>
      <c r="E48" s="8">
        <v>1</v>
      </c>
      <c r="F48" s="8">
        <v>5</v>
      </c>
      <c r="G48" s="21">
        <v>1</v>
      </c>
      <c r="H48" s="9">
        <f t="shared" si="7"/>
        <v>14</v>
      </c>
      <c r="I48" s="9"/>
      <c r="J48" s="3" t="s">
        <v>31</v>
      </c>
      <c r="K48" s="20">
        <v>5</v>
      </c>
      <c r="L48" s="8">
        <v>3</v>
      </c>
      <c r="M48" s="21">
        <v>2</v>
      </c>
      <c r="N48" s="4">
        <f t="shared" ref="N48:N51" si="8">SUM(K48:M48)</f>
        <v>10</v>
      </c>
      <c r="O48" s="4"/>
      <c r="P48" s="4"/>
      <c r="Q48" s="4"/>
    </row>
    <row r="49" spans="2:19" x14ac:dyDescent="0.2">
      <c r="B49" s="3" t="s">
        <v>32</v>
      </c>
      <c r="C49" s="20">
        <v>1</v>
      </c>
      <c r="D49" s="8">
        <v>3</v>
      </c>
      <c r="E49" s="8">
        <v>7</v>
      </c>
      <c r="F49" s="8">
        <v>2</v>
      </c>
      <c r="G49" s="21">
        <v>3</v>
      </c>
      <c r="H49" s="9">
        <f t="shared" si="7"/>
        <v>16</v>
      </c>
      <c r="I49" s="9"/>
      <c r="J49" s="3" t="s">
        <v>32</v>
      </c>
      <c r="K49" s="20">
        <v>0</v>
      </c>
      <c r="L49" s="8">
        <v>12</v>
      </c>
      <c r="M49" s="21">
        <v>5</v>
      </c>
      <c r="N49" s="4">
        <f t="shared" si="8"/>
        <v>17</v>
      </c>
      <c r="O49" s="4"/>
      <c r="P49" s="4"/>
      <c r="Q49" s="4"/>
    </row>
    <row r="50" spans="2:19" x14ac:dyDescent="0.2">
      <c r="B50" s="3" t="s">
        <v>33</v>
      </c>
      <c r="C50" s="20">
        <v>2</v>
      </c>
      <c r="D50" s="8">
        <v>1</v>
      </c>
      <c r="E50" s="8">
        <v>2</v>
      </c>
      <c r="F50" s="8">
        <v>0</v>
      </c>
      <c r="G50" s="21">
        <v>1</v>
      </c>
      <c r="H50" s="9">
        <f t="shared" si="7"/>
        <v>6</v>
      </c>
      <c r="I50" s="9"/>
      <c r="J50" s="3" t="s">
        <v>33</v>
      </c>
      <c r="K50" s="20">
        <v>1</v>
      </c>
      <c r="L50" s="8">
        <v>0</v>
      </c>
      <c r="M50" s="21">
        <v>7</v>
      </c>
      <c r="N50" s="4">
        <f t="shared" si="8"/>
        <v>8</v>
      </c>
      <c r="O50" s="4"/>
      <c r="P50" s="4"/>
      <c r="Q50" s="4"/>
    </row>
    <row r="51" spans="2:19" x14ac:dyDescent="0.2">
      <c r="B51" s="3" t="s">
        <v>34</v>
      </c>
      <c r="C51" s="22">
        <v>0</v>
      </c>
      <c r="D51" s="23">
        <v>2</v>
      </c>
      <c r="E51" s="23">
        <v>3</v>
      </c>
      <c r="F51" s="23">
        <v>3</v>
      </c>
      <c r="G51" s="24">
        <v>1</v>
      </c>
      <c r="H51" s="9">
        <f t="shared" si="7"/>
        <v>9</v>
      </c>
      <c r="I51" s="9"/>
      <c r="J51" s="3" t="s">
        <v>34</v>
      </c>
      <c r="K51" s="22">
        <v>2</v>
      </c>
      <c r="L51" s="23">
        <v>0</v>
      </c>
      <c r="M51" s="24">
        <v>6</v>
      </c>
      <c r="N51" s="4">
        <f t="shared" si="8"/>
        <v>8</v>
      </c>
      <c r="O51" s="4"/>
      <c r="P51" s="4"/>
      <c r="Q51" s="4"/>
    </row>
    <row r="52" spans="2:19" x14ac:dyDescent="0.2">
      <c r="B52" s="3" t="s">
        <v>24</v>
      </c>
      <c r="C52" s="4">
        <f>SUM(C47:C51)</f>
        <v>8</v>
      </c>
      <c r="D52" s="4">
        <f t="shared" ref="D52:G52" si="9">SUM(D47:D51)</f>
        <v>15</v>
      </c>
      <c r="E52" s="4">
        <f t="shared" si="9"/>
        <v>14</v>
      </c>
      <c r="F52" s="4">
        <f t="shared" si="9"/>
        <v>13</v>
      </c>
      <c r="G52" s="4">
        <f t="shared" si="9"/>
        <v>11</v>
      </c>
      <c r="H52" s="9"/>
      <c r="I52" s="9"/>
      <c r="J52" s="4"/>
      <c r="K52" s="4">
        <f>SUM(K47:K51)</f>
        <v>18</v>
      </c>
      <c r="L52" s="4">
        <f t="shared" ref="L52:M52" si="10">SUM(L47:L51)</f>
        <v>17</v>
      </c>
      <c r="M52" s="4">
        <f t="shared" si="10"/>
        <v>23</v>
      </c>
      <c r="N52" s="4"/>
      <c r="O52" s="4"/>
      <c r="P52" s="4"/>
      <c r="Q52" s="4"/>
    </row>
    <row r="53" spans="2:19" x14ac:dyDescent="0.2">
      <c r="B53" s="3"/>
      <c r="C53" s="4"/>
      <c r="D53" s="4"/>
      <c r="E53" s="4"/>
      <c r="F53" s="4"/>
      <c r="G53" s="4"/>
      <c r="H53" s="9"/>
      <c r="I53" s="9"/>
      <c r="J53" s="4"/>
      <c r="K53" s="4"/>
      <c r="L53" s="4"/>
      <c r="M53" s="4"/>
      <c r="N53" s="4"/>
      <c r="O53" s="4"/>
      <c r="P53" s="4"/>
      <c r="Q53" s="4"/>
    </row>
    <row r="54" spans="2:19" x14ac:dyDescent="0.2">
      <c r="B54" s="4"/>
      <c r="C54" s="4"/>
      <c r="D54" s="4"/>
      <c r="E54" s="4"/>
      <c r="F54" s="4"/>
      <c r="G54" s="4"/>
      <c r="H54" s="9"/>
      <c r="I54" s="9"/>
      <c r="J54" s="4"/>
      <c r="K54" s="4"/>
      <c r="L54" s="4"/>
      <c r="M54" s="4"/>
      <c r="N54" s="4"/>
      <c r="O54" s="4"/>
      <c r="P54" s="4"/>
      <c r="Q54" s="4"/>
    </row>
    <row r="55" spans="2:19" x14ac:dyDescent="0.2">
      <c r="B55" s="4"/>
      <c r="C55" s="4" t="s">
        <v>44</v>
      </c>
      <c r="D55" s="4"/>
      <c r="E55" s="4"/>
      <c r="F55" s="4"/>
      <c r="G55" s="4"/>
      <c r="H55" s="4"/>
      <c r="I55" s="9"/>
      <c r="J55" s="4"/>
      <c r="K55" s="4"/>
      <c r="L55" s="4"/>
      <c r="M55" s="4"/>
      <c r="N55" s="4"/>
      <c r="O55" s="4"/>
      <c r="P55" s="4"/>
      <c r="Q55" s="4"/>
    </row>
    <row r="56" spans="2:19" x14ac:dyDescent="0.2">
      <c r="B56" s="4"/>
      <c r="C56" s="3" t="s">
        <v>19</v>
      </c>
      <c r="D56" s="3" t="s">
        <v>20</v>
      </c>
      <c r="E56" s="3" t="s">
        <v>21</v>
      </c>
      <c r="F56" s="3" t="s">
        <v>22</v>
      </c>
      <c r="G56" s="3" t="s">
        <v>23</v>
      </c>
      <c r="H56" s="3" t="s">
        <v>45</v>
      </c>
      <c r="I56" s="9"/>
      <c r="J56" s="4"/>
      <c r="K56" s="4"/>
      <c r="L56" s="4"/>
      <c r="M56" s="4"/>
      <c r="N56" s="4"/>
      <c r="O56" s="4"/>
      <c r="P56" s="4"/>
      <c r="Q56" s="4"/>
    </row>
    <row r="57" spans="2:19" x14ac:dyDescent="0.2">
      <c r="B57" s="3" t="s">
        <v>30</v>
      </c>
      <c r="C57" s="16">
        <v>22</v>
      </c>
      <c r="D57" s="17">
        <v>13</v>
      </c>
      <c r="E57" s="17">
        <v>15</v>
      </c>
      <c r="F57" s="17">
        <v>5</v>
      </c>
      <c r="G57" s="18">
        <v>10</v>
      </c>
      <c r="H57" s="4">
        <f>SUM(C57:G57)</f>
        <v>65</v>
      </c>
      <c r="I57" s="9"/>
      <c r="J57" s="4"/>
      <c r="K57" s="4"/>
      <c r="L57" s="4"/>
      <c r="M57" s="4"/>
      <c r="N57" s="4"/>
      <c r="O57" s="4"/>
      <c r="P57" s="4"/>
      <c r="Q57" s="4"/>
    </row>
    <row r="58" spans="2:19" x14ac:dyDescent="0.2">
      <c r="B58" s="3" t="s">
        <v>31</v>
      </c>
      <c r="C58" s="20">
        <v>20</v>
      </c>
      <c r="D58" s="8">
        <v>40</v>
      </c>
      <c r="E58" s="8">
        <v>12</v>
      </c>
      <c r="F58" s="8">
        <v>5</v>
      </c>
      <c r="G58" s="21">
        <v>6</v>
      </c>
      <c r="H58" s="4">
        <f t="shared" ref="H58:H61" si="11">SUM(C58:G58)</f>
        <v>83</v>
      </c>
      <c r="I58" s="9"/>
      <c r="J58" s="4"/>
      <c r="K58" s="4"/>
      <c r="L58" s="4"/>
      <c r="M58" s="4"/>
      <c r="N58" s="4"/>
      <c r="O58" s="4"/>
      <c r="P58" s="4"/>
      <c r="Q58" s="4"/>
    </row>
    <row r="59" spans="2:19" x14ac:dyDescent="0.2">
      <c r="B59" s="3" t="s">
        <v>32</v>
      </c>
      <c r="C59" s="20">
        <v>5</v>
      </c>
      <c r="D59" s="8">
        <v>20</v>
      </c>
      <c r="E59" s="8">
        <v>43</v>
      </c>
      <c r="F59" s="8">
        <v>15</v>
      </c>
      <c r="G59" s="21">
        <v>20</v>
      </c>
      <c r="H59" s="4">
        <f t="shared" si="11"/>
        <v>103</v>
      </c>
      <c r="I59" s="9"/>
      <c r="J59" s="4"/>
      <c r="K59" s="4"/>
      <c r="L59" s="4"/>
      <c r="M59" s="4"/>
      <c r="N59" s="4"/>
      <c r="O59" s="4"/>
      <c r="P59" s="4"/>
      <c r="Q59" s="4"/>
    </row>
    <row r="60" spans="2:19" x14ac:dyDescent="0.2">
      <c r="B60" s="3" t="s">
        <v>33</v>
      </c>
      <c r="C60" s="20">
        <v>6</v>
      </c>
      <c r="D60" s="8">
        <v>15</v>
      </c>
      <c r="E60" s="8">
        <v>18</v>
      </c>
      <c r="F60" s="8">
        <v>32</v>
      </c>
      <c r="G60" s="21">
        <v>14</v>
      </c>
      <c r="H60" s="4">
        <f t="shared" si="11"/>
        <v>85</v>
      </c>
      <c r="I60" s="9"/>
      <c r="J60" s="4"/>
      <c r="K60" s="4"/>
      <c r="L60" s="4"/>
      <c r="M60" s="4"/>
      <c r="N60" s="4"/>
      <c r="O60" s="4"/>
      <c r="P60" s="4"/>
      <c r="Q60" s="4"/>
    </row>
    <row r="61" spans="2:19" x14ac:dyDescent="0.2">
      <c r="B61" s="3" t="s">
        <v>34</v>
      </c>
      <c r="C61" s="22">
        <v>9</v>
      </c>
      <c r="D61" s="23">
        <v>9</v>
      </c>
      <c r="E61" s="23">
        <v>8</v>
      </c>
      <c r="F61" s="23">
        <v>10</v>
      </c>
      <c r="G61" s="24">
        <v>29</v>
      </c>
      <c r="H61" s="4">
        <f t="shared" si="11"/>
        <v>65</v>
      </c>
      <c r="I61" s="9"/>
      <c r="J61" s="4"/>
      <c r="K61" s="4"/>
      <c r="L61" s="4"/>
      <c r="M61" s="4"/>
      <c r="N61" s="4"/>
      <c r="O61" s="4"/>
      <c r="P61" s="4"/>
      <c r="Q61" s="4"/>
    </row>
    <row r="62" spans="2:19" x14ac:dyDescent="0.2">
      <c r="B62" s="4"/>
      <c r="C62" s="4">
        <f t="shared" ref="C62:G62" si="12">SUM(C57:C61)</f>
        <v>62</v>
      </c>
      <c r="D62" s="4">
        <f t="shared" si="12"/>
        <v>97</v>
      </c>
      <c r="E62" s="4">
        <f t="shared" si="12"/>
        <v>96</v>
      </c>
      <c r="F62" s="4">
        <f t="shared" si="12"/>
        <v>67</v>
      </c>
      <c r="G62" s="4">
        <f t="shared" si="12"/>
        <v>79</v>
      </c>
      <c r="H62" s="4"/>
      <c r="I62" s="9"/>
      <c r="J62" s="4"/>
      <c r="K62" s="4"/>
      <c r="L62" s="4"/>
      <c r="M62" s="4"/>
      <c r="N62" s="4"/>
      <c r="O62" s="4"/>
      <c r="P62" s="4"/>
      <c r="Q62" s="4"/>
    </row>
    <row r="63" spans="2:19" ht="16" thickBot="1" x14ac:dyDescent="0.25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</row>
    <row r="64" spans="2:19" x14ac:dyDescent="0.2">
      <c r="B64" s="4"/>
      <c r="C64" s="4"/>
      <c r="D64" s="4"/>
      <c r="E64" s="4"/>
      <c r="F64" s="4"/>
      <c r="G64" s="4"/>
      <c r="H64" s="9"/>
      <c r="I64" s="9"/>
      <c r="J64" s="4"/>
      <c r="K64" s="4"/>
      <c r="L64" s="4"/>
      <c r="M64" s="4"/>
      <c r="N64" s="4"/>
      <c r="O64" s="4"/>
      <c r="P64" s="4"/>
      <c r="Q64" s="4"/>
    </row>
    <row r="65" spans="2:47" x14ac:dyDescent="0.2">
      <c r="B65" s="14"/>
      <c r="C65" s="4"/>
      <c r="D65" s="4"/>
      <c r="E65" s="4"/>
      <c r="F65" s="4"/>
      <c r="G65" s="4"/>
      <c r="H65" s="9"/>
      <c r="I65" s="9"/>
      <c r="J65" s="4"/>
      <c r="K65" s="4"/>
      <c r="L65" s="4"/>
      <c r="M65" s="4"/>
      <c r="N65" s="4"/>
      <c r="O65" s="4"/>
      <c r="P65" s="4"/>
      <c r="Q65" s="4"/>
    </row>
    <row r="66" spans="2:47" x14ac:dyDescent="0.2">
      <c r="B66" s="14"/>
      <c r="C66" s="4"/>
      <c r="D66" s="4"/>
      <c r="E66" s="4"/>
      <c r="F66" s="4"/>
      <c r="G66" s="4"/>
      <c r="H66" s="9"/>
      <c r="I66" s="9"/>
      <c r="J66" s="4"/>
      <c r="K66" s="4"/>
      <c r="L66" s="4"/>
      <c r="M66" s="4"/>
      <c r="N66" s="4"/>
      <c r="O66" s="4"/>
      <c r="P66" s="4"/>
      <c r="Q66" s="4"/>
    </row>
    <row r="67" spans="2:47" x14ac:dyDescent="0.2">
      <c r="B67" s="6" t="s">
        <v>46</v>
      </c>
      <c r="C67" s="4"/>
      <c r="D67" s="4"/>
      <c r="E67" s="4"/>
      <c r="F67" s="4"/>
      <c r="G67" s="4"/>
      <c r="H67" s="9"/>
      <c r="I67" s="9"/>
      <c r="J67" s="4"/>
      <c r="K67" s="4"/>
      <c r="L67" s="4"/>
      <c r="M67" s="4"/>
      <c r="N67" s="4"/>
      <c r="O67" s="4"/>
      <c r="P67" s="4"/>
      <c r="Q67" s="4"/>
    </row>
    <row r="68" spans="2:47" x14ac:dyDescent="0.2">
      <c r="B68" s="3" t="s">
        <v>47</v>
      </c>
      <c r="C68" s="4"/>
      <c r="D68" s="4"/>
      <c r="E68" s="4"/>
      <c r="F68" s="4"/>
      <c r="G68" s="4"/>
      <c r="H68" s="4"/>
      <c r="I68" s="9"/>
      <c r="J68" s="4"/>
      <c r="K68" s="4"/>
      <c r="L68" s="4"/>
      <c r="M68" s="4"/>
      <c r="N68" s="4"/>
      <c r="O68" s="4"/>
      <c r="P68" s="4"/>
      <c r="Q68" s="4"/>
    </row>
    <row r="69" spans="2:47" x14ac:dyDescent="0.2">
      <c r="B69" s="4"/>
      <c r="C69" s="3" t="s">
        <v>30</v>
      </c>
      <c r="D69" s="3" t="s">
        <v>31</v>
      </c>
      <c r="E69" s="3" t="s">
        <v>32</v>
      </c>
      <c r="F69" s="3" t="s">
        <v>33</v>
      </c>
      <c r="G69" s="3" t="s">
        <v>34</v>
      </c>
      <c r="H69" s="4"/>
      <c r="I69" s="9"/>
      <c r="J69" s="4"/>
      <c r="K69" s="4"/>
      <c r="L69" s="4"/>
      <c r="M69" s="4"/>
      <c r="N69" s="4"/>
      <c r="O69" s="4"/>
      <c r="P69" s="4"/>
      <c r="Q69" s="4"/>
    </row>
    <row r="70" spans="2:47" x14ac:dyDescent="0.2">
      <c r="B70" s="3" t="s">
        <v>19</v>
      </c>
      <c r="C70" s="28">
        <f t="array" ref="C70:G74">TRANSPOSE(C57:G61)</f>
        <v>22</v>
      </c>
      <c r="D70" s="29">
        <v>20</v>
      </c>
      <c r="E70" s="29">
        <v>5</v>
      </c>
      <c r="F70" s="29">
        <v>6</v>
      </c>
      <c r="G70" s="30">
        <v>9</v>
      </c>
      <c r="H70" s="9">
        <f>SUM(C70:G70)</f>
        <v>62</v>
      </c>
      <c r="I70" s="9"/>
      <c r="J70" s="4"/>
      <c r="K70" s="4"/>
      <c r="L70" s="4"/>
      <c r="M70" s="4"/>
      <c r="N70" s="4"/>
      <c r="O70" s="4"/>
      <c r="P70" s="4"/>
      <c r="Q70" s="4"/>
    </row>
    <row r="71" spans="2:47" x14ac:dyDescent="0.2">
      <c r="B71" s="3" t="s">
        <v>20</v>
      </c>
      <c r="C71" s="31">
        <v>13</v>
      </c>
      <c r="D71" s="9">
        <v>40</v>
      </c>
      <c r="E71" s="9">
        <v>20</v>
      </c>
      <c r="F71" s="9">
        <v>15</v>
      </c>
      <c r="G71" s="32">
        <v>9</v>
      </c>
      <c r="H71" s="9">
        <f t="shared" ref="H71:H74" si="13">SUM(C71:G71)</f>
        <v>97</v>
      </c>
      <c r="I71" s="9"/>
      <c r="J71" s="4"/>
      <c r="K71" s="4"/>
      <c r="L71" s="4"/>
      <c r="M71" s="4"/>
      <c r="N71" s="4"/>
      <c r="O71" s="4"/>
      <c r="P71" s="4"/>
      <c r="Q71" s="4"/>
    </row>
    <row r="72" spans="2:47" x14ac:dyDescent="0.2">
      <c r="B72" s="3" t="s">
        <v>21</v>
      </c>
      <c r="C72" s="31">
        <v>15</v>
      </c>
      <c r="D72" s="9">
        <v>12</v>
      </c>
      <c r="E72" s="9">
        <v>43</v>
      </c>
      <c r="F72" s="9">
        <v>18</v>
      </c>
      <c r="G72" s="32">
        <v>8</v>
      </c>
      <c r="H72" s="9">
        <f t="shared" si="13"/>
        <v>96</v>
      </c>
      <c r="I72" s="9"/>
      <c r="J72" s="4"/>
      <c r="K72" s="4"/>
      <c r="L72" s="4"/>
      <c r="M72" s="4"/>
      <c r="N72" s="4"/>
      <c r="O72" s="4"/>
      <c r="P72" s="4"/>
      <c r="Q72" s="4"/>
    </row>
    <row r="73" spans="2:47" x14ac:dyDescent="0.2">
      <c r="B73" s="3" t="s">
        <v>22</v>
      </c>
      <c r="C73" s="31">
        <v>5</v>
      </c>
      <c r="D73" s="9">
        <v>5</v>
      </c>
      <c r="E73" s="9">
        <v>15</v>
      </c>
      <c r="F73" s="9">
        <v>32</v>
      </c>
      <c r="G73" s="32">
        <v>10</v>
      </c>
      <c r="H73" s="9">
        <f t="shared" si="13"/>
        <v>67</v>
      </c>
      <c r="I73" s="9"/>
      <c r="J73" s="4"/>
      <c r="K73" s="4"/>
      <c r="L73" s="4"/>
      <c r="M73" s="4"/>
      <c r="N73" s="4"/>
      <c r="O73" s="4"/>
      <c r="P73" s="4"/>
      <c r="Q73" s="4"/>
    </row>
    <row r="74" spans="2:47" x14ac:dyDescent="0.2">
      <c r="B74" s="3" t="s">
        <v>23</v>
      </c>
      <c r="C74" s="33">
        <v>10</v>
      </c>
      <c r="D74" s="34">
        <v>6</v>
      </c>
      <c r="E74" s="34">
        <v>20</v>
      </c>
      <c r="F74" s="34">
        <v>14</v>
      </c>
      <c r="G74" s="35">
        <v>29</v>
      </c>
      <c r="H74" s="9">
        <f t="shared" si="13"/>
        <v>79</v>
      </c>
      <c r="I74" s="9"/>
      <c r="J74" s="4"/>
      <c r="K74" s="4"/>
      <c r="L74" s="4"/>
      <c r="M74" s="4"/>
      <c r="N74" s="4"/>
      <c r="O74" s="4"/>
      <c r="P74" s="4"/>
      <c r="Q74" s="4"/>
    </row>
    <row r="75" spans="2:47" x14ac:dyDescent="0.2">
      <c r="B75" s="4"/>
      <c r="C75" s="9">
        <f t="shared" ref="C75:G75" si="14">SUM(C70:C74)</f>
        <v>65</v>
      </c>
      <c r="D75" s="9">
        <f t="shared" si="14"/>
        <v>83</v>
      </c>
      <c r="E75" s="9">
        <f t="shared" si="14"/>
        <v>103</v>
      </c>
      <c r="F75" s="9">
        <f t="shared" si="14"/>
        <v>85</v>
      </c>
      <c r="G75" s="9">
        <f t="shared" si="14"/>
        <v>65</v>
      </c>
      <c r="H75" s="9"/>
      <c r="I75" s="9"/>
      <c r="J75" s="4"/>
      <c r="K75" s="4"/>
      <c r="L75" s="4"/>
      <c r="M75" s="4"/>
      <c r="N75" s="4"/>
      <c r="O75" s="4"/>
      <c r="P75" s="4"/>
      <c r="Q75" s="4"/>
    </row>
    <row r="76" spans="2:47" ht="14.5" customHeight="1" x14ac:dyDescent="0.2">
      <c r="B76" s="3" t="s">
        <v>48</v>
      </c>
      <c r="C76" s="9"/>
      <c r="D76" s="9"/>
      <c r="E76" s="9"/>
      <c r="F76" s="9"/>
      <c r="G76" s="9"/>
      <c r="H76" s="9"/>
      <c r="I76" s="9"/>
      <c r="J76" s="4"/>
      <c r="K76" s="4"/>
      <c r="L76" s="4"/>
      <c r="M76" s="4"/>
      <c r="N76" s="4"/>
      <c r="O76" s="4"/>
      <c r="P76" s="9"/>
      <c r="Q76" s="9"/>
      <c r="R76" s="9"/>
      <c r="S76" s="9"/>
      <c r="T76" s="9"/>
      <c r="U76" s="9"/>
      <c r="V76" s="9"/>
      <c r="W76" s="9"/>
      <c r="X76" s="7"/>
      <c r="Y76" s="9"/>
      <c r="Z76" s="9"/>
      <c r="AA76" s="9"/>
      <c r="AB76" s="9"/>
      <c r="AC76" s="9"/>
      <c r="AD76" s="7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</row>
    <row r="77" spans="2:47" ht="14.5" customHeight="1" x14ac:dyDescent="0.2">
      <c r="B77" s="7"/>
      <c r="C77" s="7" t="s">
        <v>30</v>
      </c>
      <c r="D77" s="7" t="s">
        <v>31</v>
      </c>
      <c r="E77" s="7" t="s">
        <v>32</v>
      </c>
      <c r="F77" s="7" t="s">
        <v>33</v>
      </c>
      <c r="G77" s="7" t="s">
        <v>34</v>
      </c>
      <c r="H77" s="9"/>
      <c r="I77" s="9"/>
      <c r="J77" s="4"/>
      <c r="K77" s="4"/>
      <c r="L77" s="4"/>
      <c r="M77" s="4"/>
      <c r="N77" s="4"/>
      <c r="O77" s="4"/>
      <c r="P77" s="9"/>
      <c r="Q77" s="9"/>
      <c r="R77" s="7"/>
      <c r="S77" s="7"/>
      <c r="T77" s="7"/>
      <c r="U77" s="7"/>
      <c r="V77" s="7"/>
      <c r="W77" s="9"/>
      <c r="X77" s="7"/>
      <c r="Y77" s="7"/>
      <c r="Z77" s="7"/>
      <c r="AA77" s="7"/>
      <c r="AB77" s="7"/>
      <c r="AC77" s="9"/>
      <c r="AD77" s="7"/>
      <c r="AE77" s="7"/>
      <c r="AF77" s="7"/>
      <c r="AG77" s="7"/>
      <c r="AH77" s="7"/>
      <c r="AI77" s="9"/>
      <c r="AJ77" s="7"/>
      <c r="AK77" s="7"/>
      <c r="AL77" s="7"/>
      <c r="AM77" s="7"/>
      <c r="AN77" s="7"/>
      <c r="AO77" s="9"/>
      <c r="AP77" s="9"/>
    </row>
    <row r="78" spans="2:47" ht="14.5" customHeight="1" x14ac:dyDescent="0.2">
      <c r="B78" s="3" t="s">
        <v>19</v>
      </c>
      <c r="C78" s="36">
        <f t="shared" ref="C78:G82" si="15">C70/$H70</f>
        <v>0.35483870967741937</v>
      </c>
      <c r="D78" s="37">
        <f t="shared" si="15"/>
        <v>0.32258064516129031</v>
      </c>
      <c r="E78" s="37">
        <f t="shared" si="15"/>
        <v>8.0645161290322578E-2</v>
      </c>
      <c r="F78" s="37">
        <f t="shared" si="15"/>
        <v>9.6774193548387094E-2</v>
      </c>
      <c r="G78" s="38">
        <f t="shared" si="15"/>
        <v>0.14516129032258066</v>
      </c>
      <c r="H78" s="39">
        <f>SUM(C78:G78)</f>
        <v>1.0000000000000002</v>
      </c>
      <c r="I78" s="9"/>
      <c r="J78" s="4"/>
      <c r="K78" s="4"/>
      <c r="L78" s="4"/>
      <c r="M78" s="4"/>
      <c r="N78" s="4"/>
      <c r="O78" s="4"/>
      <c r="P78" s="9"/>
      <c r="Q78" s="7"/>
      <c r="R78" s="40"/>
      <c r="S78" s="40"/>
      <c r="T78" s="40"/>
      <c r="U78" s="40"/>
      <c r="V78" s="40"/>
      <c r="W78" s="7"/>
      <c r="X78" s="40"/>
      <c r="Y78" s="40"/>
      <c r="Z78" s="40"/>
      <c r="AA78" s="40"/>
      <c r="AB78" s="40"/>
      <c r="AC78" s="9"/>
      <c r="AD78" s="40"/>
      <c r="AE78" s="40"/>
      <c r="AF78" s="40"/>
      <c r="AG78" s="40"/>
      <c r="AH78" s="40"/>
      <c r="AI78" s="7"/>
      <c r="AJ78" s="39"/>
      <c r="AK78" s="39"/>
      <c r="AL78" s="39"/>
      <c r="AM78" s="39"/>
      <c r="AN78" s="39"/>
      <c r="AO78" s="40"/>
      <c r="AP78" s="40"/>
      <c r="AQ78" s="41"/>
      <c r="AR78" s="41"/>
      <c r="AS78" s="41"/>
      <c r="AT78" s="41"/>
      <c r="AU78" s="41"/>
    </row>
    <row r="79" spans="2:47" ht="14.5" customHeight="1" x14ac:dyDescent="0.2">
      <c r="B79" s="3" t="s">
        <v>20</v>
      </c>
      <c r="C79" s="42">
        <f t="shared" si="15"/>
        <v>0.13402061855670103</v>
      </c>
      <c r="D79" s="40">
        <f t="shared" si="15"/>
        <v>0.41237113402061853</v>
      </c>
      <c r="E79" s="40">
        <f t="shared" si="15"/>
        <v>0.20618556701030927</v>
      </c>
      <c r="F79" s="40">
        <f t="shared" si="15"/>
        <v>0.15463917525773196</v>
      </c>
      <c r="G79" s="43">
        <f t="shared" si="15"/>
        <v>9.2783505154639179E-2</v>
      </c>
      <c r="H79" s="39">
        <f t="shared" ref="H79:H82" si="16">SUM(C79:G79)</f>
        <v>1</v>
      </c>
      <c r="I79" s="9"/>
      <c r="J79" s="4"/>
      <c r="K79" s="4"/>
      <c r="L79" s="4"/>
      <c r="M79" s="4"/>
      <c r="N79" s="4"/>
      <c r="O79" s="4"/>
      <c r="P79" s="9"/>
      <c r="Q79" s="7"/>
      <c r="R79" s="40"/>
      <c r="S79" s="40"/>
      <c r="T79" s="40"/>
      <c r="U79" s="40"/>
      <c r="V79" s="40"/>
      <c r="W79" s="7"/>
      <c r="X79" s="40"/>
      <c r="Y79" s="40"/>
      <c r="Z79" s="40"/>
      <c r="AA79" s="40"/>
      <c r="AB79" s="40"/>
      <c r="AC79" s="9"/>
      <c r="AD79" s="40"/>
      <c r="AE79" s="40"/>
      <c r="AF79" s="40"/>
      <c r="AG79" s="40"/>
      <c r="AH79" s="40"/>
      <c r="AI79" s="7"/>
      <c r="AJ79" s="39"/>
      <c r="AK79" s="39"/>
      <c r="AL79" s="39"/>
      <c r="AM79" s="39"/>
      <c r="AN79" s="39"/>
      <c r="AO79" s="40"/>
      <c r="AP79" s="40"/>
      <c r="AQ79" s="41"/>
      <c r="AR79" s="41"/>
      <c r="AS79" s="41"/>
      <c r="AT79" s="41"/>
      <c r="AU79" s="41"/>
    </row>
    <row r="80" spans="2:47" ht="14.5" customHeight="1" x14ac:dyDescent="0.2">
      <c r="B80" s="3" t="s">
        <v>21</v>
      </c>
      <c r="C80" s="42">
        <f t="shared" si="15"/>
        <v>0.15625</v>
      </c>
      <c r="D80" s="40">
        <f t="shared" si="15"/>
        <v>0.125</v>
      </c>
      <c r="E80" s="40">
        <f t="shared" si="15"/>
        <v>0.44791666666666669</v>
      </c>
      <c r="F80" s="40">
        <f t="shared" si="15"/>
        <v>0.1875</v>
      </c>
      <c r="G80" s="43">
        <f t="shared" si="15"/>
        <v>8.3333333333333329E-2</v>
      </c>
      <c r="H80" s="39">
        <f t="shared" si="16"/>
        <v>1</v>
      </c>
      <c r="I80" s="9"/>
      <c r="J80" s="4"/>
      <c r="K80" s="4"/>
      <c r="L80" s="4"/>
      <c r="M80" s="4"/>
      <c r="N80" s="4"/>
      <c r="O80" s="4"/>
      <c r="P80" s="9"/>
      <c r="Q80" s="7"/>
      <c r="R80" s="40"/>
      <c r="S80" s="40"/>
      <c r="T80" s="40"/>
      <c r="U80" s="40"/>
      <c r="V80" s="40"/>
      <c r="W80" s="7"/>
      <c r="X80" s="40"/>
      <c r="Y80" s="40"/>
      <c r="Z80" s="40"/>
      <c r="AA80" s="40"/>
      <c r="AB80" s="40"/>
      <c r="AC80" s="9"/>
      <c r="AD80" s="40"/>
      <c r="AE80" s="40"/>
      <c r="AF80" s="40"/>
      <c r="AG80" s="40"/>
      <c r="AH80" s="40"/>
      <c r="AI80" s="7"/>
      <c r="AJ80" s="39"/>
      <c r="AK80" s="39"/>
      <c r="AL80" s="39"/>
      <c r="AM80" s="39"/>
      <c r="AN80" s="39"/>
      <c r="AO80" s="40"/>
      <c r="AP80" s="40"/>
      <c r="AQ80" s="41"/>
      <c r="AR80" s="41"/>
      <c r="AS80" s="41"/>
      <c r="AT80" s="41"/>
      <c r="AU80" s="41"/>
    </row>
    <row r="81" spans="1:47" ht="14.5" customHeight="1" x14ac:dyDescent="0.2">
      <c r="B81" s="3" t="s">
        <v>22</v>
      </c>
      <c r="C81" s="42">
        <f t="shared" si="15"/>
        <v>7.4626865671641784E-2</v>
      </c>
      <c r="D81" s="40">
        <f t="shared" si="15"/>
        <v>7.4626865671641784E-2</v>
      </c>
      <c r="E81" s="40">
        <f t="shared" si="15"/>
        <v>0.22388059701492538</v>
      </c>
      <c r="F81" s="40">
        <f t="shared" si="15"/>
        <v>0.47761194029850745</v>
      </c>
      <c r="G81" s="43">
        <f t="shared" si="15"/>
        <v>0.14925373134328357</v>
      </c>
      <c r="H81" s="39">
        <f t="shared" si="16"/>
        <v>1</v>
      </c>
      <c r="I81" s="9"/>
      <c r="J81" s="4"/>
      <c r="K81" s="4"/>
      <c r="L81" s="4"/>
      <c r="M81" s="4"/>
      <c r="N81" s="4"/>
      <c r="O81" s="4"/>
      <c r="P81" s="9"/>
      <c r="Q81" s="7"/>
      <c r="R81" s="40"/>
      <c r="S81" s="40"/>
      <c r="T81" s="40"/>
      <c r="U81" s="40"/>
      <c r="V81" s="40"/>
      <c r="W81" s="7"/>
      <c r="X81" s="40"/>
      <c r="Y81" s="40"/>
      <c r="Z81" s="40"/>
      <c r="AA81" s="40"/>
      <c r="AB81" s="40"/>
      <c r="AC81" s="9"/>
      <c r="AD81" s="40"/>
      <c r="AE81" s="40"/>
      <c r="AF81" s="40"/>
      <c r="AG81" s="40"/>
      <c r="AH81" s="40"/>
      <c r="AI81" s="7"/>
      <c r="AJ81" s="39"/>
      <c r="AK81" s="39"/>
      <c r="AL81" s="39"/>
      <c r="AM81" s="39"/>
      <c r="AN81" s="39"/>
      <c r="AO81" s="40"/>
      <c r="AP81" s="40"/>
      <c r="AQ81" s="41"/>
      <c r="AR81" s="41"/>
      <c r="AS81" s="41"/>
      <c r="AT81" s="41"/>
      <c r="AU81" s="41"/>
    </row>
    <row r="82" spans="1:47" ht="14.5" customHeight="1" x14ac:dyDescent="0.2">
      <c r="B82" s="3" t="s">
        <v>23</v>
      </c>
      <c r="C82" s="44">
        <f t="shared" si="15"/>
        <v>0.12658227848101267</v>
      </c>
      <c r="D82" s="45">
        <f t="shared" si="15"/>
        <v>7.5949367088607597E-2</v>
      </c>
      <c r="E82" s="45">
        <f t="shared" si="15"/>
        <v>0.25316455696202533</v>
      </c>
      <c r="F82" s="45">
        <f t="shared" si="15"/>
        <v>0.17721518987341772</v>
      </c>
      <c r="G82" s="46">
        <f t="shared" si="15"/>
        <v>0.36708860759493672</v>
      </c>
      <c r="H82" s="39">
        <f t="shared" si="16"/>
        <v>1</v>
      </c>
      <c r="I82" s="9"/>
      <c r="J82" s="4"/>
      <c r="K82" s="4"/>
      <c r="L82" s="4"/>
      <c r="M82" s="4"/>
      <c r="N82" s="4"/>
      <c r="O82" s="4"/>
      <c r="P82" s="9"/>
      <c r="Q82" s="7"/>
      <c r="R82" s="40"/>
      <c r="S82" s="40"/>
      <c r="T82" s="40"/>
      <c r="U82" s="40"/>
      <c r="V82" s="40"/>
      <c r="W82" s="7"/>
      <c r="X82" s="40"/>
      <c r="Y82" s="40"/>
      <c r="Z82" s="40"/>
      <c r="AA82" s="40"/>
      <c r="AB82" s="40"/>
      <c r="AC82" s="9"/>
      <c r="AD82" s="40"/>
      <c r="AE82" s="40"/>
      <c r="AF82" s="40"/>
      <c r="AG82" s="40"/>
      <c r="AH82" s="40"/>
      <c r="AI82" s="7"/>
      <c r="AJ82" s="39"/>
      <c r="AK82" s="39"/>
      <c r="AL82" s="39"/>
      <c r="AM82" s="39"/>
      <c r="AN82" s="39"/>
      <c r="AO82" s="40"/>
      <c r="AP82" s="40"/>
      <c r="AQ82" s="41"/>
      <c r="AR82" s="41"/>
      <c r="AS82" s="41"/>
      <c r="AT82" s="41"/>
      <c r="AU82" s="41"/>
    </row>
    <row r="83" spans="1:47" s="50" customFormat="1" x14ac:dyDescent="0.2">
      <c r="A83" s="9"/>
      <c r="B83" s="47"/>
      <c r="C83" s="40"/>
      <c r="D83" s="40"/>
      <c r="E83" s="40"/>
      <c r="F83" s="40"/>
      <c r="G83" s="40"/>
      <c r="H83" s="9"/>
      <c r="I83" s="9"/>
      <c r="J83" s="9"/>
      <c r="K83" s="48"/>
      <c r="L83" s="48"/>
      <c r="M83" s="48"/>
      <c r="N83" s="48"/>
      <c r="O83" s="48"/>
      <c r="P83" s="9"/>
      <c r="Q83" s="7"/>
      <c r="R83" s="40"/>
      <c r="S83" s="40"/>
      <c r="T83" s="40"/>
      <c r="U83" s="40"/>
      <c r="V83" s="40"/>
      <c r="W83" s="9"/>
      <c r="X83" s="9"/>
      <c r="Y83" s="9"/>
      <c r="Z83" s="9"/>
      <c r="AA83" s="9"/>
      <c r="AB83" s="9"/>
      <c r="AC83" s="9"/>
      <c r="AD83" s="40"/>
      <c r="AE83" s="40"/>
      <c r="AF83" s="40"/>
      <c r="AG83" s="40"/>
      <c r="AH83" s="40"/>
      <c r="AI83" s="7"/>
      <c r="AJ83" s="39"/>
      <c r="AK83" s="39"/>
      <c r="AL83" s="39"/>
      <c r="AM83" s="39"/>
      <c r="AN83" s="39"/>
      <c r="AO83" s="40"/>
      <c r="AP83" s="40"/>
      <c r="AQ83" s="49"/>
      <c r="AR83" s="49"/>
      <c r="AS83" s="49"/>
      <c r="AT83" s="49"/>
      <c r="AU83" s="49"/>
    </row>
    <row r="84" spans="1:47" s="50" customFormat="1" x14ac:dyDescent="0.2">
      <c r="A84" s="9"/>
      <c r="B84" s="3" t="s">
        <v>49</v>
      </c>
      <c r="C84" s="9"/>
      <c r="D84" s="9"/>
      <c r="E84" s="9"/>
      <c r="F84" s="9"/>
      <c r="G84" s="9"/>
      <c r="H84" s="9"/>
      <c r="I84" s="9"/>
      <c r="J84" s="9"/>
      <c r="K84" s="48"/>
      <c r="L84" s="48"/>
      <c r="M84" s="48"/>
      <c r="N84" s="48"/>
      <c r="O84" s="48"/>
      <c r="P84" s="9"/>
      <c r="Q84" s="7"/>
      <c r="R84" s="40"/>
      <c r="S84" s="40"/>
      <c r="T84" s="40"/>
      <c r="U84" s="40"/>
      <c r="V84" s="40"/>
      <c r="W84" s="9"/>
      <c r="X84" s="9"/>
      <c r="Y84" s="9"/>
      <c r="Z84" s="9"/>
      <c r="AA84" s="9"/>
      <c r="AB84" s="9"/>
      <c r="AC84" s="9"/>
      <c r="AD84" s="40"/>
      <c r="AE84" s="40"/>
      <c r="AF84" s="40"/>
      <c r="AG84" s="40"/>
      <c r="AH84" s="40"/>
      <c r="AI84" s="7"/>
      <c r="AJ84" s="39"/>
      <c r="AK84" s="39"/>
      <c r="AL84" s="39"/>
      <c r="AM84" s="39"/>
      <c r="AN84" s="39"/>
      <c r="AO84" s="40"/>
      <c r="AP84" s="40"/>
      <c r="AQ84" s="49"/>
      <c r="AR84" s="49"/>
      <c r="AS84" s="49"/>
      <c r="AT84" s="49"/>
      <c r="AU84" s="49"/>
    </row>
    <row r="85" spans="1:47" s="50" customFormat="1" x14ac:dyDescent="0.2">
      <c r="A85" s="9"/>
      <c r="B85" s="4"/>
      <c r="C85" s="7" t="s">
        <v>19</v>
      </c>
      <c r="D85" s="7" t="s">
        <v>20</v>
      </c>
      <c r="E85" s="7" t="s">
        <v>21</v>
      </c>
      <c r="F85" s="7" t="s">
        <v>22</v>
      </c>
      <c r="G85" s="7" t="s">
        <v>23</v>
      </c>
      <c r="H85" s="9"/>
      <c r="I85" s="9"/>
      <c r="J85" s="9"/>
      <c r="K85" s="48"/>
      <c r="L85" s="48"/>
      <c r="M85" s="48"/>
      <c r="N85" s="48"/>
      <c r="O85" s="48"/>
      <c r="P85" s="9"/>
      <c r="Q85" s="7"/>
      <c r="R85" s="40"/>
      <c r="S85" s="40"/>
      <c r="T85" s="40"/>
      <c r="U85" s="40"/>
      <c r="V85" s="40"/>
      <c r="W85" s="9"/>
      <c r="X85" s="9"/>
      <c r="Y85" s="9"/>
      <c r="Z85" s="9"/>
      <c r="AA85" s="9"/>
      <c r="AB85" s="9"/>
      <c r="AC85" s="9"/>
      <c r="AD85" s="40"/>
      <c r="AE85" s="40"/>
      <c r="AF85" s="40"/>
      <c r="AG85" s="40"/>
      <c r="AH85" s="40"/>
      <c r="AI85" s="7"/>
      <c r="AJ85" s="39"/>
      <c r="AK85" s="39"/>
      <c r="AL85" s="39"/>
      <c r="AM85" s="39"/>
      <c r="AN85" s="39"/>
      <c r="AO85" s="40"/>
      <c r="AP85" s="40"/>
      <c r="AQ85" s="49"/>
      <c r="AR85" s="49"/>
      <c r="AS85" s="49"/>
      <c r="AT85" s="49"/>
      <c r="AU85" s="49"/>
    </row>
    <row r="86" spans="1:47" s="50" customFormat="1" x14ac:dyDescent="0.2">
      <c r="A86" s="9"/>
      <c r="B86" s="3" t="s">
        <v>30</v>
      </c>
      <c r="C86" s="51">
        <f t="shared" ref="C86:G90" si="17">C57/$H57</f>
        <v>0.33846153846153848</v>
      </c>
      <c r="D86" s="52">
        <f t="shared" si="17"/>
        <v>0.2</v>
      </c>
      <c r="E86" s="52">
        <f t="shared" si="17"/>
        <v>0.23076923076923078</v>
      </c>
      <c r="F86" s="52">
        <f t="shared" si="17"/>
        <v>7.6923076923076927E-2</v>
      </c>
      <c r="G86" s="53">
        <f t="shared" si="17"/>
        <v>0.15384615384615385</v>
      </c>
      <c r="H86" s="40">
        <f>SUM(C86:G86)</f>
        <v>1</v>
      </c>
      <c r="I86" s="9"/>
      <c r="J86" s="9"/>
      <c r="K86" s="48"/>
      <c r="L86" s="48"/>
      <c r="M86" s="48"/>
      <c r="N86" s="48"/>
      <c r="O86" s="48"/>
      <c r="P86" s="9"/>
      <c r="Q86" s="7"/>
      <c r="R86" s="40"/>
      <c r="S86" s="40"/>
      <c r="T86" s="40"/>
      <c r="U86" s="40"/>
      <c r="V86" s="40"/>
      <c r="W86" s="9"/>
      <c r="X86" s="9"/>
      <c r="Y86" s="9"/>
      <c r="Z86" s="9"/>
      <c r="AA86" s="9"/>
      <c r="AB86" s="9"/>
      <c r="AC86" s="9"/>
      <c r="AD86" s="40"/>
      <c r="AE86" s="40"/>
      <c r="AF86" s="40"/>
      <c r="AG86" s="40"/>
      <c r="AH86" s="40"/>
      <c r="AI86" s="7"/>
      <c r="AJ86" s="39"/>
      <c r="AK86" s="39"/>
      <c r="AL86" s="39"/>
      <c r="AM86" s="39"/>
      <c r="AN86" s="39"/>
      <c r="AO86" s="40"/>
      <c r="AP86" s="40"/>
      <c r="AQ86" s="49"/>
      <c r="AR86" s="49"/>
      <c r="AS86" s="49"/>
      <c r="AT86" s="49"/>
      <c r="AU86" s="49"/>
    </row>
    <row r="87" spans="1:47" s="50" customFormat="1" x14ac:dyDescent="0.2">
      <c r="A87" s="9"/>
      <c r="B87" s="3" t="s">
        <v>31</v>
      </c>
      <c r="C87" s="54">
        <f t="shared" si="17"/>
        <v>0.24096385542168675</v>
      </c>
      <c r="D87" s="55">
        <f t="shared" si="17"/>
        <v>0.48192771084337349</v>
      </c>
      <c r="E87" s="55">
        <f t="shared" si="17"/>
        <v>0.14457831325301204</v>
      </c>
      <c r="F87" s="55">
        <f t="shared" si="17"/>
        <v>6.0240963855421686E-2</v>
      </c>
      <c r="G87" s="56">
        <f t="shared" si="17"/>
        <v>7.2289156626506021E-2</v>
      </c>
      <c r="H87" s="40">
        <f t="shared" ref="H87:H90" si="18">SUM(C87:G87)</f>
        <v>1</v>
      </c>
      <c r="I87" s="9"/>
      <c r="J87" s="9"/>
      <c r="K87" s="48"/>
      <c r="L87" s="48"/>
      <c r="M87" s="48"/>
      <c r="N87" s="48"/>
      <c r="O87" s="48"/>
      <c r="P87" s="9"/>
      <c r="Q87" s="7"/>
      <c r="R87" s="40"/>
      <c r="S87" s="40"/>
      <c r="T87" s="40"/>
      <c r="U87" s="40"/>
      <c r="V87" s="40"/>
      <c r="W87" s="9"/>
      <c r="X87" s="9"/>
      <c r="Y87" s="9"/>
      <c r="Z87" s="9"/>
      <c r="AA87" s="9"/>
      <c r="AB87" s="9"/>
      <c r="AC87" s="9"/>
      <c r="AD87" s="40"/>
      <c r="AE87" s="40"/>
      <c r="AF87" s="40"/>
      <c r="AG87" s="40"/>
      <c r="AH87" s="40"/>
      <c r="AI87" s="7"/>
      <c r="AJ87" s="39"/>
      <c r="AK87" s="39"/>
      <c r="AL87" s="39"/>
      <c r="AM87" s="39"/>
      <c r="AN87" s="39"/>
      <c r="AO87" s="40"/>
      <c r="AP87" s="40"/>
      <c r="AQ87" s="49"/>
      <c r="AR87" s="49"/>
      <c r="AS87" s="49"/>
      <c r="AT87" s="49"/>
      <c r="AU87" s="49"/>
    </row>
    <row r="88" spans="1:47" s="50" customFormat="1" x14ac:dyDescent="0.2">
      <c r="A88" s="9"/>
      <c r="B88" s="3" t="s">
        <v>32</v>
      </c>
      <c r="C88" s="54">
        <f t="shared" si="17"/>
        <v>4.8543689320388349E-2</v>
      </c>
      <c r="D88" s="55">
        <f t="shared" si="17"/>
        <v>0.1941747572815534</v>
      </c>
      <c r="E88" s="55">
        <f t="shared" si="17"/>
        <v>0.41747572815533979</v>
      </c>
      <c r="F88" s="55">
        <f t="shared" si="17"/>
        <v>0.14563106796116504</v>
      </c>
      <c r="G88" s="56">
        <f t="shared" si="17"/>
        <v>0.1941747572815534</v>
      </c>
      <c r="H88" s="40">
        <f t="shared" si="18"/>
        <v>0.99999999999999989</v>
      </c>
      <c r="I88" s="9"/>
      <c r="J88" s="9"/>
      <c r="K88" s="48"/>
      <c r="L88" s="48"/>
      <c r="M88" s="48"/>
      <c r="N88" s="48"/>
      <c r="O88" s="48"/>
      <c r="P88" s="9"/>
      <c r="Q88" s="7"/>
      <c r="R88" s="40"/>
      <c r="S88" s="40"/>
      <c r="T88" s="40"/>
      <c r="U88" s="40"/>
      <c r="V88" s="40"/>
      <c r="AD88" s="40"/>
      <c r="AE88" s="40"/>
      <c r="AF88" s="40"/>
      <c r="AG88" s="40"/>
      <c r="AH88" s="40"/>
      <c r="AI88" s="57"/>
      <c r="AJ88" s="39"/>
      <c r="AK88" s="39"/>
      <c r="AL88" s="39"/>
      <c r="AM88" s="39"/>
      <c r="AN88" s="39"/>
      <c r="AO88" s="49"/>
      <c r="AP88" s="49"/>
      <c r="AQ88" s="49"/>
      <c r="AR88" s="49"/>
      <c r="AS88" s="49"/>
      <c r="AT88" s="49"/>
      <c r="AU88" s="49"/>
    </row>
    <row r="89" spans="1:47" s="50" customFormat="1" x14ac:dyDescent="0.2">
      <c r="A89" s="9"/>
      <c r="B89" s="3" t="s">
        <v>33</v>
      </c>
      <c r="C89" s="54">
        <f t="shared" si="17"/>
        <v>7.0588235294117646E-2</v>
      </c>
      <c r="D89" s="55">
        <f t="shared" si="17"/>
        <v>0.17647058823529413</v>
      </c>
      <c r="E89" s="55">
        <f t="shared" si="17"/>
        <v>0.21176470588235294</v>
      </c>
      <c r="F89" s="55">
        <f t="shared" si="17"/>
        <v>0.37647058823529411</v>
      </c>
      <c r="G89" s="56">
        <f t="shared" si="17"/>
        <v>0.16470588235294117</v>
      </c>
      <c r="H89" s="40">
        <f t="shared" si="18"/>
        <v>1</v>
      </c>
      <c r="I89" s="9"/>
      <c r="J89" s="9"/>
      <c r="K89" s="48"/>
      <c r="L89" s="48"/>
      <c r="M89" s="48"/>
      <c r="N89" s="48"/>
      <c r="O89" s="48"/>
      <c r="P89" s="9"/>
      <c r="Q89" s="7"/>
      <c r="R89" s="40"/>
      <c r="S89" s="40"/>
      <c r="T89" s="40"/>
      <c r="U89" s="40"/>
      <c r="V89" s="40"/>
      <c r="AD89" s="40"/>
      <c r="AE89" s="40"/>
      <c r="AF89" s="40"/>
      <c r="AG89" s="40"/>
      <c r="AH89" s="40"/>
      <c r="AI89" s="57"/>
      <c r="AJ89" s="39"/>
      <c r="AK89" s="39"/>
      <c r="AL89" s="39"/>
      <c r="AM89" s="39"/>
      <c r="AN89" s="39"/>
      <c r="AO89" s="49"/>
      <c r="AP89" s="49"/>
      <c r="AQ89" s="49"/>
      <c r="AR89" s="49"/>
      <c r="AS89" s="49"/>
      <c r="AT89" s="49"/>
      <c r="AU89" s="49"/>
    </row>
    <row r="90" spans="1:47" s="50" customFormat="1" x14ac:dyDescent="0.2">
      <c r="A90" s="9"/>
      <c r="B90" s="3" t="s">
        <v>34</v>
      </c>
      <c r="C90" s="58">
        <f t="shared" si="17"/>
        <v>0.13846153846153847</v>
      </c>
      <c r="D90" s="59">
        <f t="shared" si="17"/>
        <v>0.13846153846153847</v>
      </c>
      <c r="E90" s="59">
        <f t="shared" si="17"/>
        <v>0.12307692307692308</v>
      </c>
      <c r="F90" s="59">
        <f t="shared" si="17"/>
        <v>0.15384615384615385</v>
      </c>
      <c r="G90" s="60">
        <f t="shared" si="17"/>
        <v>0.44615384615384618</v>
      </c>
      <c r="H90" s="40">
        <f t="shared" si="18"/>
        <v>1</v>
      </c>
      <c r="I90" s="9"/>
      <c r="J90" s="9"/>
      <c r="K90" s="48"/>
      <c r="L90" s="48"/>
      <c r="M90" s="48"/>
      <c r="N90" s="48"/>
      <c r="O90" s="48"/>
      <c r="P90" s="9"/>
      <c r="Q90" s="7"/>
      <c r="R90" s="40"/>
      <c r="S90" s="40"/>
      <c r="T90" s="40"/>
      <c r="U90" s="40"/>
      <c r="V90" s="40"/>
      <c r="AD90" s="40"/>
      <c r="AE90" s="40"/>
      <c r="AF90" s="40"/>
      <c r="AG90" s="40"/>
      <c r="AH90" s="40"/>
      <c r="AI90" s="57"/>
      <c r="AJ90" s="39"/>
      <c r="AK90" s="39"/>
      <c r="AL90" s="39"/>
      <c r="AM90" s="39"/>
      <c r="AN90" s="39"/>
      <c r="AO90" s="49"/>
      <c r="AP90" s="49"/>
      <c r="AQ90" s="49"/>
      <c r="AR90" s="49"/>
      <c r="AS90" s="49"/>
      <c r="AT90" s="49"/>
      <c r="AU90" s="49"/>
    </row>
    <row r="91" spans="1:47" s="50" customFormat="1" x14ac:dyDescent="0.2">
      <c r="A91" s="9"/>
      <c r="B91" s="7"/>
      <c r="C91" s="55"/>
      <c r="D91" s="55"/>
      <c r="E91" s="55"/>
      <c r="F91" s="55"/>
      <c r="G91" s="55"/>
      <c r="H91" s="40"/>
      <c r="I91" s="9"/>
      <c r="J91" s="9"/>
      <c r="K91" s="48"/>
      <c r="L91" s="48"/>
      <c r="M91" s="48"/>
      <c r="N91" s="48"/>
      <c r="O91" s="48"/>
      <c r="P91" s="9"/>
      <c r="Q91" s="7"/>
      <c r="R91" s="40"/>
      <c r="S91" s="40"/>
      <c r="T91" s="40"/>
      <c r="U91" s="40"/>
      <c r="V91" s="40"/>
      <c r="AD91" s="40"/>
      <c r="AE91" s="40"/>
      <c r="AF91" s="40"/>
      <c r="AG91" s="40"/>
      <c r="AH91" s="40"/>
      <c r="AI91" s="57"/>
      <c r="AJ91" s="39"/>
      <c r="AK91" s="39"/>
      <c r="AL91" s="39"/>
      <c r="AM91" s="39"/>
      <c r="AN91" s="39"/>
      <c r="AO91" s="49"/>
      <c r="AP91" s="49"/>
      <c r="AQ91" s="49"/>
      <c r="AR91" s="49"/>
      <c r="AS91" s="49"/>
      <c r="AT91" s="49"/>
      <c r="AU91" s="49"/>
    </row>
    <row r="92" spans="1:47" s="50" customFormat="1" x14ac:dyDescent="0.2">
      <c r="A92" s="9"/>
      <c r="B92" s="55" t="s">
        <v>50</v>
      </c>
      <c r="C92" s="9"/>
      <c r="D92" s="9"/>
      <c r="E92" s="9"/>
      <c r="F92" s="9"/>
      <c r="G92" s="9"/>
      <c r="H92" s="9"/>
      <c r="I92" s="9"/>
      <c r="J92" s="9"/>
      <c r="K92" s="48"/>
      <c r="L92" s="48"/>
      <c r="M92" s="48"/>
      <c r="N92" s="48"/>
      <c r="O92" s="48"/>
      <c r="P92" s="9"/>
      <c r="Q92" s="7"/>
      <c r="R92" s="40"/>
      <c r="S92" s="40"/>
      <c r="T92" s="40"/>
      <c r="U92" s="40"/>
      <c r="V92" s="40"/>
      <c r="AD92" s="40"/>
      <c r="AE92" s="40"/>
      <c r="AF92" s="40"/>
      <c r="AG92" s="40"/>
      <c r="AH92" s="40"/>
      <c r="AI92" s="57"/>
      <c r="AJ92" s="39"/>
      <c r="AK92" s="39"/>
      <c r="AL92" s="39"/>
      <c r="AM92" s="39"/>
      <c r="AN92" s="39"/>
      <c r="AO92" s="49"/>
      <c r="AP92" s="49"/>
      <c r="AQ92" s="49"/>
      <c r="AR92" s="49"/>
      <c r="AS92" s="49"/>
      <c r="AT92" s="49"/>
      <c r="AU92" s="49"/>
    </row>
    <row r="93" spans="1:47" s="50" customFormat="1" x14ac:dyDescent="0.2">
      <c r="A93" s="9"/>
      <c r="B93" s="55"/>
      <c r="C93" s="7" t="s">
        <v>30</v>
      </c>
      <c r="D93" s="7" t="s">
        <v>31</v>
      </c>
      <c r="E93" s="7" t="s">
        <v>32</v>
      </c>
      <c r="F93" s="7" t="s">
        <v>33</v>
      </c>
      <c r="G93" s="7" t="s">
        <v>34</v>
      </c>
      <c r="H93" s="9"/>
      <c r="I93" s="9"/>
      <c r="J93" s="9"/>
      <c r="K93" s="48"/>
      <c r="L93" s="48"/>
      <c r="M93" s="48"/>
      <c r="N93" s="48"/>
      <c r="O93" s="48"/>
      <c r="P93" s="9"/>
      <c r="Q93" s="7"/>
      <c r="R93" s="40"/>
      <c r="S93" s="40"/>
      <c r="T93" s="40"/>
      <c r="U93" s="40"/>
      <c r="V93" s="40"/>
      <c r="AD93" s="40"/>
      <c r="AE93" s="40"/>
      <c r="AF93" s="40"/>
      <c r="AG93" s="40"/>
      <c r="AH93" s="40"/>
      <c r="AI93" s="57"/>
      <c r="AJ93" s="39"/>
      <c r="AK93" s="39"/>
      <c r="AL93" s="39"/>
      <c r="AM93" s="39"/>
      <c r="AN93" s="39"/>
      <c r="AO93" s="49"/>
      <c r="AP93" s="49"/>
      <c r="AQ93" s="49"/>
      <c r="AR93" s="49"/>
      <c r="AS93" s="49"/>
      <c r="AT93" s="49"/>
      <c r="AU93" s="49"/>
    </row>
    <row r="94" spans="1:47" s="50" customFormat="1" x14ac:dyDescent="0.2">
      <c r="A94" s="9"/>
      <c r="B94" s="3" t="s">
        <v>19</v>
      </c>
      <c r="C94" s="51">
        <f t="array" ref="C94:G98">TRANSPOSE(C86:G90)</f>
        <v>0.33846153846153848</v>
      </c>
      <c r="D94" s="52">
        <v>0.24096385542168675</v>
      </c>
      <c r="E94" s="52">
        <v>4.8543689320388349E-2</v>
      </c>
      <c r="F94" s="52">
        <v>7.0588235294117646E-2</v>
      </c>
      <c r="G94" s="53">
        <v>0.13846153846153847</v>
      </c>
      <c r="H94" s="9"/>
      <c r="I94" s="9"/>
      <c r="J94" s="9"/>
      <c r="K94" s="48"/>
      <c r="L94" s="48"/>
      <c r="M94" s="48"/>
      <c r="N94" s="48"/>
      <c r="O94" s="48"/>
      <c r="P94" s="9"/>
      <c r="Q94" s="7"/>
      <c r="R94" s="40"/>
      <c r="S94" s="40"/>
      <c r="T94" s="40"/>
      <c r="U94" s="40"/>
      <c r="V94" s="40"/>
      <c r="AD94" s="40"/>
      <c r="AE94" s="40"/>
      <c r="AF94" s="40"/>
      <c r="AG94" s="40"/>
      <c r="AH94" s="40"/>
      <c r="AI94" s="57"/>
      <c r="AJ94" s="39"/>
      <c r="AK94" s="39"/>
      <c r="AL94" s="39"/>
      <c r="AM94" s="39"/>
      <c r="AN94" s="39"/>
      <c r="AO94" s="49"/>
      <c r="AP94" s="49"/>
      <c r="AQ94" s="49"/>
      <c r="AR94" s="49"/>
      <c r="AS94" s="49"/>
      <c r="AT94" s="49"/>
      <c r="AU94" s="49"/>
    </row>
    <row r="95" spans="1:47" s="50" customFormat="1" x14ac:dyDescent="0.2">
      <c r="A95" s="9"/>
      <c r="B95" s="3" t="s">
        <v>20</v>
      </c>
      <c r="C95" s="54">
        <v>0.2</v>
      </c>
      <c r="D95" s="55">
        <v>0.48192771084337349</v>
      </c>
      <c r="E95" s="55">
        <v>0.1941747572815534</v>
      </c>
      <c r="F95" s="55">
        <v>0.17647058823529413</v>
      </c>
      <c r="G95" s="56">
        <v>0.13846153846153847</v>
      </c>
      <c r="H95" s="9"/>
      <c r="I95" s="9"/>
      <c r="J95" s="9"/>
      <c r="K95" s="48"/>
      <c r="L95" s="48"/>
      <c r="M95" s="48"/>
      <c r="N95" s="48"/>
      <c r="O95" s="48"/>
      <c r="P95" s="9"/>
      <c r="Q95" s="7"/>
      <c r="R95" s="40"/>
      <c r="S95" s="40"/>
      <c r="T95" s="40"/>
      <c r="U95" s="40"/>
      <c r="V95" s="40"/>
      <c r="AD95" s="40"/>
      <c r="AE95" s="40"/>
      <c r="AF95" s="40"/>
      <c r="AG95" s="40"/>
      <c r="AH95" s="40"/>
      <c r="AI95" s="57"/>
      <c r="AJ95" s="39"/>
      <c r="AK95" s="39"/>
      <c r="AL95" s="39"/>
      <c r="AM95" s="39"/>
      <c r="AN95" s="39"/>
      <c r="AO95" s="49"/>
      <c r="AP95" s="49"/>
      <c r="AQ95" s="49"/>
      <c r="AR95" s="49"/>
      <c r="AS95" s="49"/>
      <c r="AT95" s="49"/>
      <c r="AU95" s="49"/>
    </row>
    <row r="96" spans="1:47" s="50" customFormat="1" x14ac:dyDescent="0.2">
      <c r="A96" s="9"/>
      <c r="B96" s="3" t="s">
        <v>21</v>
      </c>
      <c r="C96" s="54">
        <v>0.23076923076923078</v>
      </c>
      <c r="D96" s="55">
        <v>0.14457831325301204</v>
      </c>
      <c r="E96" s="55">
        <v>0.41747572815533979</v>
      </c>
      <c r="F96" s="55">
        <v>0.21176470588235294</v>
      </c>
      <c r="G96" s="56">
        <v>0.12307692307692308</v>
      </c>
      <c r="H96" s="9"/>
      <c r="I96" s="9"/>
      <c r="J96" s="9"/>
      <c r="K96" s="48"/>
      <c r="L96" s="48"/>
      <c r="M96" s="48"/>
      <c r="N96" s="48"/>
      <c r="O96" s="48"/>
      <c r="P96" s="9"/>
      <c r="Q96" s="7"/>
      <c r="R96" s="40"/>
      <c r="S96" s="40"/>
      <c r="T96" s="40"/>
      <c r="U96" s="40"/>
      <c r="V96" s="40"/>
      <c r="AD96" s="40"/>
      <c r="AE96" s="40"/>
      <c r="AF96" s="40"/>
      <c r="AG96" s="40"/>
      <c r="AH96" s="40"/>
      <c r="AI96" s="57"/>
      <c r="AJ96" s="39"/>
      <c r="AK96" s="39"/>
      <c r="AL96" s="39"/>
      <c r="AM96" s="39"/>
      <c r="AN96" s="39"/>
      <c r="AO96" s="49"/>
      <c r="AP96" s="49"/>
      <c r="AQ96" s="49"/>
      <c r="AR96" s="49"/>
      <c r="AS96" s="49"/>
      <c r="AT96" s="49"/>
      <c r="AU96" s="49"/>
    </row>
    <row r="97" spans="1:47" s="50" customFormat="1" x14ac:dyDescent="0.2">
      <c r="A97" s="9"/>
      <c r="B97" s="3" t="s">
        <v>22</v>
      </c>
      <c r="C97" s="54">
        <v>7.6923076923076927E-2</v>
      </c>
      <c r="D97" s="55">
        <v>6.0240963855421686E-2</v>
      </c>
      <c r="E97" s="55">
        <v>0.14563106796116504</v>
      </c>
      <c r="F97" s="55">
        <v>0.37647058823529411</v>
      </c>
      <c r="G97" s="56">
        <v>0.15384615384615385</v>
      </c>
      <c r="H97" s="9"/>
      <c r="I97" s="9"/>
      <c r="J97" s="9"/>
      <c r="K97" s="48"/>
      <c r="L97" s="48"/>
      <c r="M97" s="48"/>
      <c r="N97" s="48"/>
      <c r="O97" s="48"/>
      <c r="P97" s="9"/>
      <c r="Q97" s="7"/>
      <c r="R97" s="40"/>
      <c r="S97" s="40"/>
      <c r="T97" s="40"/>
      <c r="U97" s="40"/>
      <c r="V97" s="40"/>
      <c r="AD97" s="40"/>
      <c r="AE97" s="40"/>
      <c r="AF97" s="40"/>
      <c r="AG97" s="40"/>
      <c r="AH97" s="40"/>
      <c r="AI97" s="57"/>
      <c r="AJ97" s="39"/>
      <c r="AK97" s="39"/>
      <c r="AL97" s="39"/>
      <c r="AM97" s="39"/>
      <c r="AN97" s="39"/>
      <c r="AO97" s="49"/>
      <c r="AP97" s="49"/>
      <c r="AQ97" s="49"/>
      <c r="AR97" s="49"/>
      <c r="AS97" s="49"/>
      <c r="AT97" s="49"/>
      <c r="AU97" s="49"/>
    </row>
    <row r="98" spans="1:47" s="50" customFormat="1" x14ac:dyDescent="0.2">
      <c r="A98" s="9"/>
      <c r="B98" s="3" t="s">
        <v>23</v>
      </c>
      <c r="C98" s="58">
        <v>0.15384615384615385</v>
      </c>
      <c r="D98" s="59">
        <v>7.2289156626506021E-2</v>
      </c>
      <c r="E98" s="59">
        <v>0.1941747572815534</v>
      </c>
      <c r="F98" s="59">
        <v>0.16470588235294117</v>
      </c>
      <c r="G98" s="60">
        <v>0.44615384615384618</v>
      </c>
      <c r="H98" s="9"/>
      <c r="I98" s="9"/>
      <c r="J98" s="9"/>
      <c r="K98" s="48"/>
      <c r="L98" s="48"/>
      <c r="M98" s="48"/>
      <c r="N98" s="48"/>
      <c r="O98" s="48"/>
      <c r="P98" s="9"/>
      <c r="Q98" s="7"/>
      <c r="R98" s="40"/>
      <c r="S98" s="40"/>
      <c r="T98" s="40"/>
      <c r="U98" s="40"/>
      <c r="V98" s="40"/>
      <c r="AD98" s="40"/>
      <c r="AE98" s="40"/>
      <c r="AF98" s="40"/>
      <c r="AG98" s="40"/>
      <c r="AH98" s="40"/>
      <c r="AI98" s="57"/>
      <c r="AJ98" s="39"/>
      <c r="AK98" s="39"/>
      <c r="AL98" s="39"/>
      <c r="AM98" s="39"/>
      <c r="AN98" s="39"/>
      <c r="AO98" s="49"/>
      <c r="AP98" s="49"/>
      <c r="AQ98" s="49"/>
      <c r="AR98" s="49"/>
      <c r="AS98" s="49"/>
      <c r="AT98" s="49"/>
      <c r="AU98" s="49"/>
    </row>
    <row r="99" spans="1:47" s="50" customFormat="1" x14ac:dyDescent="0.2">
      <c r="A99" s="9"/>
      <c r="B99" s="47"/>
      <c r="C99" s="40"/>
      <c r="D99" s="40"/>
      <c r="E99" s="40"/>
      <c r="F99" s="40"/>
      <c r="G99" s="40"/>
      <c r="H99" s="9"/>
      <c r="I99" s="9"/>
      <c r="J99" s="9"/>
      <c r="K99" s="48"/>
      <c r="L99" s="48"/>
      <c r="M99" s="48"/>
      <c r="N99" s="48"/>
      <c r="O99" s="48"/>
      <c r="P99" s="9"/>
      <c r="Q99" s="7"/>
      <c r="R99" s="40"/>
      <c r="S99" s="40"/>
      <c r="T99" s="40"/>
      <c r="U99" s="40"/>
      <c r="V99" s="40"/>
      <c r="AD99" s="40"/>
      <c r="AE99" s="40"/>
      <c r="AF99" s="40"/>
      <c r="AG99" s="40"/>
      <c r="AH99" s="40"/>
      <c r="AI99" s="57"/>
      <c r="AJ99" s="39"/>
      <c r="AK99" s="39"/>
      <c r="AL99" s="39"/>
      <c r="AM99" s="39"/>
      <c r="AN99" s="39"/>
      <c r="AO99" s="49"/>
      <c r="AP99" s="49"/>
      <c r="AQ99" s="49"/>
      <c r="AR99" s="49"/>
      <c r="AS99" s="49"/>
      <c r="AT99" s="49"/>
      <c r="AU99" s="49"/>
    </row>
    <row r="100" spans="1:47" s="50" customFormat="1" x14ac:dyDescent="0.2">
      <c r="A100" s="9"/>
      <c r="B100" s="47"/>
      <c r="C100" s="40"/>
      <c r="D100" s="40"/>
      <c r="E100" s="40"/>
      <c r="F100" s="40"/>
      <c r="G100" s="40"/>
      <c r="H100" s="9"/>
      <c r="I100" s="9"/>
      <c r="J100" s="9"/>
      <c r="K100" s="48"/>
      <c r="L100" s="48"/>
      <c r="M100" s="48"/>
      <c r="N100" s="48"/>
      <c r="O100" s="48"/>
      <c r="P100" s="9"/>
      <c r="Q100" s="7"/>
      <c r="R100" s="40"/>
      <c r="S100" s="40"/>
      <c r="T100" s="40"/>
      <c r="U100" s="40"/>
      <c r="V100" s="40"/>
      <c r="AD100" s="40"/>
      <c r="AE100" s="40"/>
      <c r="AF100" s="40"/>
      <c r="AG100" s="40"/>
      <c r="AH100" s="40"/>
      <c r="AI100" s="57"/>
      <c r="AJ100" s="39"/>
      <c r="AK100" s="39"/>
      <c r="AL100" s="39"/>
      <c r="AM100" s="39"/>
      <c r="AN100" s="39"/>
      <c r="AO100" s="49"/>
      <c r="AP100" s="49"/>
      <c r="AQ100" s="49"/>
      <c r="AR100" s="49"/>
      <c r="AS100" s="49"/>
      <c r="AT100" s="49"/>
      <c r="AU100" s="49"/>
    </row>
    <row r="101" spans="1:47" s="50" customFormat="1" ht="14" customHeight="1" x14ac:dyDescent="0.2">
      <c r="A101" s="9"/>
      <c r="B101" s="6" t="s">
        <v>51</v>
      </c>
      <c r="C101" s="40"/>
      <c r="D101" s="40"/>
      <c r="E101" s="40"/>
      <c r="F101" s="40"/>
      <c r="G101" s="40"/>
      <c r="H101" s="9"/>
      <c r="I101" s="9"/>
      <c r="J101" s="9"/>
      <c r="K101" s="48"/>
      <c r="L101" s="48"/>
      <c r="M101" s="48"/>
      <c r="N101" s="48"/>
      <c r="O101" s="48"/>
      <c r="P101" s="9"/>
      <c r="Q101" s="7"/>
      <c r="R101" s="40"/>
      <c r="S101" s="40"/>
      <c r="T101" s="40"/>
      <c r="U101" s="40"/>
      <c r="V101" s="40"/>
      <c r="AD101" s="40"/>
      <c r="AE101" s="40"/>
      <c r="AF101" s="40"/>
      <c r="AG101" s="40"/>
      <c r="AH101" s="40"/>
      <c r="AI101" s="57"/>
      <c r="AJ101" s="39"/>
      <c r="AK101" s="39"/>
      <c r="AL101" s="39"/>
      <c r="AM101" s="39"/>
      <c r="AN101" s="39"/>
      <c r="AO101" s="49"/>
      <c r="AP101" s="49"/>
      <c r="AQ101" s="49"/>
      <c r="AR101" s="49"/>
      <c r="AS101" s="49"/>
      <c r="AT101" s="49"/>
      <c r="AU101" s="49"/>
    </row>
    <row r="102" spans="1:47" ht="14" customHeight="1" x14ac:dyDescent="0.2">
      <c r="B102" s="61" t="s">
        <v>52</v>
      </c>
      <c r="C102" s="4"/>
      <c r="D102" s="4"/>
      <c r="E102" s="4"/>
      <c r="F102" s="4"/>
      <c r="G102" s="4"/>
      <c r="H102" s="9"/>
      <c r="I102" s="9"/>
      <c r="J102" s="4"/>
      <c r="K102" s="4"/>
      <c r="L102" s="4"/>
      <c r="M102" s="4"/>
      <c r="N102" s="4"/>
      <c r="O102" s="4"/>
      <c r="P102" s="4"/>
      <c r="Q102" s="4"/>
      <c r="AJ102" s="62"/>
      <c r="AK102" s="62"/>
      <c r="AL102" s="62"/>
      <c r="AM102" s="62"/>
      <c r="AN102" s="62"/>
    </row>
    <row r="103" spans="1:47" ht="14" customHeight="1" x14ac:dyDescent="0.2">
      <c r="B103" s="3"/>
      <c r="C103" s="4" t="s">
        <v>53</v>
      </c>
      <c r="D103" s="4"/>
      <c r="E103" s="4"/>
      <c r="F103" s="4"/>
      <c r="G103" s="4"/>
      <c r="H103" s="9"/>
      <c r="I103" s="9"/>
      <c r="J103" s="4"/>
      <c r="K103" s="4" t="s">
        <v>18</v>
      </c>
      <c r="L103" s="4"/>
      <c r="M103" s="4"/>
      <c r="N103" s="4"/>
      <c r="O103" s="4"/>
      <c r="P103" s="4"/>
      <c r="Q103" s="4"/>
      <c r="AJ103" s="62"/>
      <c r="AK103" s="62"/>
      <c r="AL103" s="62"/>
      <c r="AM103" s="62"/>
      <c r="AN103" s="62"/>
    </row>
    <row r="104" spans="1:47" x14ac:dyDescent="0.2">
      <c r="B104" s="3"/>
      <c r="C104" s="3" t="s">
        <v>30</v>
      </c>
      <c r="D104" s="3" t="s">
        <v>31</v>
      </c>
      <c r="E104" s="3" t="s">
        <v>32</v>
      </c>
      <c r="F104" s="3" t="s">
        <v>33</v>
      </c>
      <c r="G104" s="3" t="s">
        <v>34</v>
      </c>
      <c r="H104" s="7" t="s">
        <v>24</v>
      </c>
      <c r="I104" s="7" t="s">
        <v>54</v>
      </c>
      <c r="J104" s="4"/>
      <c r="K104" s="3" t="s">
        <v>25</v>
      </c>
      <c r="L104" s="3" t="s">
        <v>26</v>
      </c>
      <c r="M104" s="3" t="s">
        <v>27</v>
      </c>
      <c r="N104" s="3" t="s">
        <v>28</v>
      </c>
      <c r="O104" s="3" t="s">
        <v>35</v>
      </c>
      <c r="P104" s="4"/>
      <c r="Q104" s="4" t="s">
        <v>54</v>
      </c>
      <c r="AD104" s="15" t="s">
        <v>55</v>
      </c>
      <c r="AJ104" s="62"/>
      <c r="AK104" s="62"/>
      <c r="AL104" s="62"/>
      <c r="AM104" s="62"/>
      <c r="AN104" s="62"/>
    </row>
    <row r="105" spans="1:47" x14ac:dyDescent="0.2">
      <c r="B105" s="3" t="s">
        <v>30</v>
      </c>
      <c r="C105" s="63">
        <f t="array" ref="C105:G109">MMULT(C30:G34,C78:G82)</f>
        <v>6.5641834047748393</v>
      </c>
      <c r="D105" s="64">
        <v>9.3242931223957513</v>
      </c>
      <c r="E105" s="64">
        <v>7.1459938493589492</v>
      </c>
      <c r="F105" s="64">
        <v>6.5034021198160268</v>
      </c>
      <c r="G105" s="65">
        <v>4.4621275036544343</v>
      </c>
      <c r="H105" s="71">
        <f t="shared" ref="H105:H109" si="19">SUM(C105:G105)</f>
        <v>34</v>
      </c>
      <c r="I105" s="72">
        <f>H30-H105</f>
        <v>0</v>
      </c>
      <c r="J105" s="3" t="s">
        <v>30</v>
      </c>
      <c r="K105" s="73">
        <f t="shared" ref="K105:M109" si="20">K30</f>
        <v>10</v>
      </c>
      <c r="L105" s="74">
        <f t="shared" si="20"/>
        <v>13</v>
      </c>
      <c r="M105" s="71">
        <f t="shared" si="20"/>
        <v>8</v>
      </c>
      <c r="N105" s="71">
        <f>SUM(K105:M105)</f>
        <v>31</v>
      </c>
      <c r="O105" s="71">
        <f>H105+N105</f>
        <v>65</v>
      </c>
      <c r="P105" s="4"/>
      <c r="Q105" s="75">
        <f>O105-C113</f>
        <v>0</v>
      </c>
      <c r="AD105" s="41"/>
      <c r="AE105" s="41"/>
      <c r="AF105" s="41"/>
      <c r="AG105" s="41"/>
      <c r="AH105" s="41"/>
      <c r="AJ105" s="62"/>
      <c r="AK105" s="62"/>
      <c r="AL105" s="62"/>
      <c r="AM105" s="62"/>
      <c r="AN105" s="62"/>
    </row>
    <row r="106" spans="1:47" x14ac:dyDescent="0.2">
      <c r="B106" s="3" t="s">
        <v>31</v>
      </c>
      <c r="C106" s="66">
        <v>6.8069910643978213</v>
      </c>
      <c r="D106" s="10">
        <v>10.362378441109543</v>
      </c>
      <c r="E106" s="10">
        <v>6.1122524375445479</v>
      </c>
      <c r="F106" s="10">
        <v>4.9455764576904162</v>
      </c>
      <c r="G106" s="67">
        <v>4.7728015992576722</v>
      </c>
      <c r="H106" s="76">
        <f t="shared" si="19"/>
        <v>33</v>
      </c>
      <c r="I106" s="72">
        <f>H31-H106</f>
        <v>0</v>
      </c>
      <c r="J106" s="3" t="s">
        <v>31</v>
      </c>
      <c r="K106" s="77">
        <f t="shared" si="20"/>
        <v>15</v>
      </c>
      <c r="L106" s="78">
        <f t="shared" si="20"/>
        <v>20</v>
      </c>
      <c r="M106" s="76">
        <f t="shared" si="20"/>
        <v>15</v>
      </c>
      <c r="N106" s="76">
        <f t="shared" ref="N106:N109" si="21">SUM(K106:M106)</f>
        <v>50</v>
      </c>
      <c r="O106" s="76">
        <f t="shared" ref="O106:O109" si="22">H106+N106</f>
        <v>83</v>
      </c>
      <c r="P106" s="4"/>
      <c r="Q106" s="75">
        <f>O106-D113</f>
        <v>0</v>
      </c>
      <c r="AD106" s="41"/>
      <c r="AE106" s="41"/>
      <c r="AF106" s="41"/>
      <c r="AG106" s="41"/>
      <c r="AH106" s="41"/>
      <c r="AJ106" s="62"/>
      <c r="AK106" s="62"/>
      <c r="AL106" s="62"/>
      <c r="AM106" s="62"/>
      <c r="AN106" s="62"/>
    </row>
    <row r="107" spans="1:47" x14ac:dyDescent="0.2">
      <c r="B107" s="3" t="s">
        <v>32</v>
      </c>
      <c r="C107" s="66">
        <v>4.6930561913567628</v>
      </c>
      <c r="D107" s="10">
        <v>6.846380660001655</v>
      </c>
      <c r="E107" s="10">
        <v>9.3114190262500838</v>
      </c>
      <c r="F107" s="10">
        <v>7.3666877308322274</v>
      </c>
      <c r="G107" s="67">
        <v>4.782456391559271</v>
      </c>
      <c r="H107" s="76">
        <f t="shared" si="19"/>
        <v>33</v>
      </c>
      <c r="I107" s="72">
        <f>H32-H107</f>
        <v>0</v>
      </c>
      <c r="J107" s="3" t="s">
        <v>32</v>
      </c>
      <c r="K107" s="77">
        <f t="shared" si="20"/>
        <v>5</v>
      </c>
      <c r="L107" s="78">
        <f t="shared" si="20"/>
        <v>35</v>
      </c>
      <c r="M107" s="76">
        <f t="shared" si="20"/>
        <v>30</v>
      </c>
      <c r="N107" s="76">
        <f t="shared" si="21"/>
        <v>70</v>
      </c>
      <c r="O107" s="76">
        <f t="shared" si="22"/>
        <v>103</v>
      </c>
      <c r="P107" s="4"/>
      <c r="Q107" s="75">
        <f>O107-E113</f>
        <v>0</v>
      </c>
      <c r="AD107" s="41"/>
      <c r="AE107" s="41"/>
      <c r="AF107" s="41"/>
      <c r="AG107" s="41"/>
      <c r="AH107" s="41"/>
      <c r="AJ107" s="62"/>
      <c r="AK107" s="62"/>
      <c r="AL107" s="62"/>
      <c r="AM107" s="62"/>
      <c r="AN107" s="62"/>
    </row>
    <row r="108" spans="1:47" x14ac:dyDescent="0.2">
      <c r="B108" s="3" t="s">
        <v>33</v>
      </c>
      <c r="C108" s="66">
        <v>4.3549810718594708</v>
      </c>
      <c r="D108" s="10">
        <v>4.6515858032246822</v>
      </c>
      <c r="E108" s="10">
        <v>7.8047524195595592</v>
      </c>
      <c r="F108" s="10">
        <v>9.8387693538114451</v>
      </c>
      <c r="G108" s="67">
        <v>5.3499113515448435</v>
      </c>
      <c r="H108" s="76">
        <f t="shared" si="19"/>
        <v>32</v>
      </c>
      <c r="I108" s="72">
        <f>H33-H108</f>
        <v>0</v>
      </c>
      <c r="J108" s="3" t="s">
        <v>33</v>
      </c>
      <c r="K108" s="77">
        <f t="shared" si="20"/>
        <v>20</v>
      </c>
      <c r="L108" s="78">
        <f t="shared" si="20"/>
        <v>15</v>
      </c>
      <c r="M108" s="76">
        <f t="shared" si="20"/>
        <v>18</v>
      </c>
      <c r="N108" s="76">
        <f t="shared" si="21"/>
        <v>53</v>
      </c>
      <c r="O108" s="76">
        <f t="shared" si="22"/>
        <v>85</v>
      </c>
      <c r="P108" s="4"/>
      <c r="Q108" s="75">
        <f>O108-F113</f>
        <v>0</v>
      </c>
      <c r="AD108" s="41"/>
      <c r="AE108" s="41"/>
      <c r="AF108" s="41"/>
      <c r="AG108" s="41"/>
      <c r="AH108" s="41"/>
      <c r="AJ108" s="62"/>
      <c r="AK108" s="62"/>
      <c r="AL108" s="62"/>
      <c r="AM108" s="62"/>
      <c r="AN108" s="62"/>
    </row>
    <row r="109" spans="1:47" x14ac:dyDescent="0.2">
      <c r="B109" s="3" t="s">
        <v>34</v>
      </c>
      <c r="C109" s="68">
        <v>3.6607343586672347</v>
      </c>
      <c r="D109" s="69">
        <v>4.3651655803314524</v>
      </c>
      <c r="E109" s="69">
        <v>7.8396257704460321</v>
      </c>
      <c r="F109" s="69">
        <v>6.175751290316926</v>
      </c>
      <c r="G109" s="70">
        <v>4.9587230002383542</v>
      </c>
      <c r="H109" s="79">
        <f t="shared" si="19"/>
        <v>27</v>
      </c>
      <c r="I109" s="72">
        <f>H34-H109</f>
        <v>0</v>
      </c>
      <c r="J109" s="3" t="s">
        <v>34</v>
      </c>
      <c r="K109" s="80">
        <f t="shared" si="20"/>
        <v>30</v>
      </c>
      <c r="L109" s="81">
        <f t="shared" si="20"/>
        <v>0</v>
      </c>
      <c r="M109" s="79">
        <f t="shared" si="20"/>
        <v>8</v>
      </c>
      <c r="N109" s="79">
        <f t="shared" si="21"/>
        <v>38</v>
      </c>
      <c r="O109" s="79">
        <f t="shared" si="22"/>
        <v>65</v>
      </c>
      <c r="P109" s="4"/>
      <c r="Q109" s="75">
        <f>O109-G113</f>
        <v>0</v>
      </c>
      <c r="AD109" s="41"/>
      <c r="AE109" s="41"/>
      <c r="AF109" s="41"/>
      <c r="AG109" s="41"/>
      <c r="AH109" s="41"/>
      <c r="AJ109" s="62"/>
      <c r="AK109" s="62"/>
      <c r="AL109" s="62"/>
      <c r="AM109" s="62"/>
      <c r="AN109" s="62"/>
    </row>
    <row r="110" spans="1:47" x14ac:dyDescent="0.2">
      <c r="B110" s="4"/>
      <c r="C110" s="82"/>
      <c r="D110" s="82"/>
      <c r="E110" s="82"/>
      <c r="F110" s="82"/>
      <c r="G110" s="82"/>
      <c r="H110" s="9"/>
      <c r="I110" s="9"/>
      <c r="J110" s="4"/>
      <c r="K110" s="4"/>
      <c r="L110" s="4"/>
      <c r="M110" s="4"/>
      <c r="N110" s="4"/>
      <c r="O110" s="4"/>
      <c r="P110" s="4"/>
      <c r="Q110" s="4"/>
    </row>
    <row r="111" spans="1:47" x14ac:dyDescent="0.2">
      <c r="B111" s="4"/>
      <c r="C111" s="3" t="s">
        <v>56</v>
      </c>
      <c r="D111" s="4"/>
      <c r="E111" s="4"/>
      <c r="F111" s="4"/>
      <c r="G111" s="4"/>
      <c r="H111" s="9"/>
      <c r="I111" s="7"/>
      <c r="J111" s="4"/>
      <c r="K111" s="4"/>
      <c r="L111" s="4"/>
      <c r="M111" s="4"/>
      <c r="N111" s="4"/>
      <c r="O111" s="4"/>
      <c r="P111" s="4"/>
      <c r="Q111" s="4"/>
    </row>
    <row r="112" spans="1:47" x14ac:dyDescent="0.2">
      <c r="B112" s="3"/>
      <c r="C112" s="3" t="s">
        <v>30</v>
      </c>
      <c r="D112" s="3" t="s">
        <v>31</v>
      </c>
      <c r="E112" s="3" t="s">
        <v>32</v>
      </c>
      <c r="F112" s="3" t="s">
        <v>33</v>
      </c>
      <c r="G112" s="3" t="s">
        <v>34</v>
      </c>
      <c r="H112" s="7"/>
      <c r="I112" s="7"/>
      <c r="J112" s="4"/>
      <c r="K112" s="4"/>
      <c r="L112" s="4"/>
      <c r="M112" s="4"/>
      <c r="N112" s="4"/>
      <c r="O112" s="4"/>
      <c r="P112" s="4"/>
      <c r="Q112" s="4"/>
    </row>
    <row r="113" spans="1:19" x14ac:dyDescent="0.2">
      <c r="B113" s="4" t="s">
        <v>37</v>
      </c>
      <c r="C113" s="63">
        <f t="array" ref="C113:G117">MMULT(C39:G43,C78:G82)</f>
        <v>65</v>
      </c>
      <c r="D113" s="64">
        <v>83</v>
      </c>
      <c r="E113" s="64">
        <v>103</v>
      </c>
      <c r="F113" s="64">
        <v>85</v>
      </c>
      <c r="G113" s="65">
        <v>65</v>
      </c>
      <c r="H113" s="7"/>
      <c r="I113" s="9"/>
      <c r="J113" s="4"/>
      <c r="K113" s="4"/>
      <c r="L113" s="4"/>
      <c r="M113" s="4"/>
      <c r="N113" s="4"/>
      <c r="O113" s="4"/>
      <c r="P113" s="4"/>
      <c r="Q113" s="4"/>
    </row>
    <row r="114" spans="1:19" x14ac:dyDescent="0.2">
      <c r="B114" s="3" t="s">
        <v>38</v>
      </c>
      <c r="C114" s="66">
        <v>38.920053908943871</v>
      </c>
      <c r="D114" s="10">
        <v>47.45019639293691</v>
      </c>
      <c r="E114" s="10">
        <v>64.785956496840825</v>
      </c>
      <c r="F114" s="10">
        <v>50.169813047532955</v>
      </c>
      <c r="G114" s="67">
        <v>40.673980153745418</v>
      </c>
      <c r="H114" s="9"/>
      <c r="I114" s="9"/>
      <c r="J114" s="4"/>
      <c r="K114" s="4"/>
      <c r="L114" s="4"/>
      <c r="M114" s="4"/>
      <c r="N114" s="4"/>
      <c r="O114" s="4"/>
      <c r="P114" s="4"/>
      <c r="Q114" s="4"/>
    </row>
    <row r="115" spans="1:19" x14ac:dyDescent="0.2">
      <c r="B115" s="3" t="s">
        <v>39</v>
      </c>
      <c r="C115" s="66">
        <v>9.6417761855626125</v>
      </c>
      <c r="D115" s="10">
        <v>11.225142844792343</v>
      </c>
      <c r="E115" s="10">
        <v>17.680026104884099</v>
      </c>
      <c r="F115" s="10">
        <v>13.933953654709953</v>
      </c>
      <c r="G115" s="67">
        <v>12.519101210050994</v>
      </c>
      <c r="H115" s="9"/>
      <c r="I115" s="9"/>
      <c r="J115" s="4"/>
      <c r="K115" s="4"/>
      <c r="L115" s="4"/>
      <c r="M115" s="4"/>
      <c r="N115" s="4"/>
      <c r="O115" s="4"/>
      <c r="P115" s="4"/>
      <c r="Q115" s="4"/>
    </row>
    <row r="116" spans="1:19" s="50" customFormat="1" x14ac:dyDescent="0.2">
      <c r="A116" s="9"/>
      <c r="B116" s="7" t="s">
        <v>40</v>
      </c>
      <c r="C116" s="66">
        <v>5.2346421075177503</v>
      </c>
      <c r="D116" s="10">
        <v>5.9503760700440083</v>
      </c>
      <c r="E116" s="10">
        <v>9.8914016789298636</v>
      </c>
      <c r="F116" s="10">
        <v>8.6656354330606256</v>
      </c>
      <c r="G116" s="67">
        <v>7.2579447104477532</v>
      </c>
      <c r="H116" s="9"/>
      <c r="I116" s="9"/>
      <c r="J116" s="4"/>
      <c r="K116" s="4"/>
      <c r="L116" s="4"/>
      <c r="M116" s="4"/>
      <c r="N116" s="4"/>
      <c r="O116" s="4"/>
      <c r="P116" s="9"/>
      <c r="Q116" s="9"/>
      <c r="R116" s="9"/>
      <c r="S116" s="9"/>
    </row>
    <row r="117" spans="1:19" s="50" customFormat="1" x14ac:dyDescent="0.2">
      <c r="A117" s="9"/>
      <c r="B117" s="3" t="s">
        <v>41</v>
      </c>
      <c r="C117" s="68">
        <v>1624.8181680320704</v>
      </c>
      <c r="D117" s="69">
        <v>2014.2730607296999</v>
      </c>
      <c r="E117" s="69">
        <v>2482.5230281027834</v>
      </c>
      <c r="F117" s="69">
        <v>2084.6214738662247</v>
      </c>
      <c r="G117" s="70">
        <v>1593.7642692692218</v>
      </c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</row>
    <row r="118" spans="1:19" x14ac:dyDescent="0.2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</row>
    <row r="119" spans="1:19" x14ac:dyDescent="0.2">
      <c r="B119" s="4"/>
      <c r="C119" s="4" t="s">
        <v>57</v>
      </c>
      <c r="D119" s="4"/>
      <c r="E119" s="4"/>
      <c r="F119" s="4"/>
      <c r="G119" s="4"/>
      <c r="H119" s="9"/>
      <c r="I119" s="9"/>
      <c r="J119" s="4"/>
      <c r="K119" s="4" t="s">
        <v>43</v>
      </c>
      <c r="L119" s="4"/>
      <c r="M119" s="4"/>
      <c r="N119" s="4"/>
      <c r="O119" s="4"/>
      <c r="P119" s="4"/>
      <c r="Q119" s="4"/>
    </row>
    <row r="120" spans="1:19" x14ac:dyDescent="0.2">
      <c r="B120" s="3"/>
      <c r="C120" s="3" t="s">
        <v>30</v>
      </c>
      <c r="D120" s="3" t="s">
        <v>31</v>
      </c>
      <c r="E120" s="3" t="s">
        <v>32</v>
      </c>
      <c r="F120" s="3" t="s">
        <v>33</v>
      </c>
      <c r="G120" s="3" t="s">
        <v>34</v>
      </c>
      <c r="H120" s="7" t="s">
        <v>24</v>
      </c>
      <c r="I120" s="7" t="s">
        <v>54</v>
      </c>
      <c r="J120" s="4"/>
      <c r="K120" s="3" t="s">
        <v>25</v>
      </c>
      <c r="L120" s="3" t="s">
        <v>26</v>
      </c>
      <c r="M120" s="3" t="s">
        <v>27</v>
      </c>
      <c r="N120" s="3" t="s">
        <v>28</v>
      </c>
      <c r="O120" s="4"/>
      <c r="P120" s="4"/>
      <c r="Q120" s="4"/>
    </row>
    <row r="121" spans="1:19" x14ac:dyDescent="0.2">
      <c r="B121" s="3" t="s">
        <v>30</v>
      </c>
      <c r="C121" s="63">
        <f t="array" ref="C121:G125">MMULT(C47:G51,C78:G82)</f>
        <v>2.6136405926790509</v>
      </c>
      <c r="D121" s="64">
        <v>3.3458539040243087</v>
      </c>
      <c r="E121" s="64">
        <v>3.4520589944337745</v>
      </c>
      <c r="F121" s="64">
        <v>3.4152910519387003</v>
      </c>
      <c r="G121" s="65">
        <v>3.1731554569241665</v>
      </c>
      <c r="H121" s="71">
        <f t="shared" ref="H121:H125" si="23">SUM(C121:G121)</f>
        <v>16</v>
      </c>
      <c r="I121" s="72">
        <f>H47-H121</f>
        <v>0</v>
      </c>
      <c r="J121" s="3" t="s">
        <v>30</v>
      </c>
      <c r="K121" s="73">
        <f t="shared" ref="K121:M125" si="24">K47</f>
        <v>10</v>
      </c>
      <c r="L121" s="74">
        <f t="shared" si="24"/>
        <v>2</v>
      </c>
      <c r="M121" s="71">
        <f t="shared" si="24"/>
        <v>3</v>
      </c>
      <c r="N121" s="71">
        <f t="shared" ref="N121:N125" si="25">SUM(K121:M121)</f>
        <v>15</v>
      </c>
      <c r="O121" s="4"/>
      <c r="P121" s="4"/>
      <c r="Q121" s="4"/>
    </row>
    <row r="122" spans="1:19" x14ac:dyDescent="0.2">
      <c r="B122" s="3" t="s">
        <v>31</v>
      </c>
      <c r="C122" s="66">
        <v>2.0357471189775653</v>
      </c>
      <c r="D122" s="10">
        <v>3.2811006558724896</v>
      </c>
      <c r="E122" s="10">
        <v>3.0127023663355108</v>
      </c>
      <c r="F122" s="10">
        <v>3.7195191547513886</v>
      </c>
      <c r="G122" s="67">
        <v>1.950930704063045</v>
      </c>
      <c r="H122" s="76">
        <f t="shared" si="23"/>
        <v>14</v>
      </c>
      <c r="I122" s="72">
        <f>H48-H122</f>
        <v>0</v>
      </c>
      <c r="J122" s="3" t="s">
        <v>31</v>
      </c>
      <c r="K122" s="77">
        <f t="shared" si="24"/>
        <v>5</v>
      </c>
      <c r="L122" s="78">
        <f t="shared" si="24"/>
        <v>3</v>
      </c>
      <c r="M122" s="76">
        <f t="shared" si="24"/>
        <v>2</v>
      </c>
      <c r="N122" s="76">
        <f t="shared" si="25"/>
        <v>10</v>
      </c>
      <c r="O122" s="4"/>
      <c r="P122" s="4"/>
      <c r="Q122" s="4"/>
    </row>
    <row r="123" spans="1:19" x14ac:dyDescent="0.2">
      <c r="B123" s="3" t="s">
        <v>32</v>
      </c>
      <c r="C123" s="66">
        <v>2.3796511321338443</v>
      </c>
      <c r="D123" s="10">
        <v>2.811795879832252</v>
      </c>
      <c r="E123" s="10">
        <v>5.0418733939038436</v>
      </c>
      <c r="F123" s="10">
        <v>3.3600611695388514</v>
      </c>
      <c r="G123" s="67">
        <v>2.4066184245912088</v>
      </c>
      <c r="H123" s="76">
        <f t="shared" si="23"/>
        <v>16</v>
      </c>
      <c r="I123" s="72">
        <f>H49-H123</f>
        <v>0</v>
      </c>
      <c r="J123" s="3" t="s">
        <v>32</v>
      </c>
      <c r="K123" s="77">
        <f t="shared" si="24"/>
        <v>0</v>
      </c>
      <c r="L123" s="78">
        <f t="shared" si="24"/>
        <v>12</v>
      </c>
      <c r="M123" s="76">
        <f t="shared" si="24"/>
        <v>5</v>
      </c>
      <c r="N123" s="76">
        <f t="shared" si="25"/>
        <v>17</v>
      </c>
      <c r="O123" s="4"/>
      <c r="P123" s="4"/>
      <c r="Q123" s="4"/>
    </row>
    <row r="124" spans="1:19" x14ac:dyDescent="0.2">
      <c r="B124" s="3" t="s">
        <v>33</v>
      </c>
      <c r="C124" s="66">
        <v>1.2827803163925524</v>
      </c>
      <c r="D124" s="10">
        <v>1.3834817914318067</v>
      </c>
      <c r="E124" s="10">
        <v>1.5164737798863133</v>
      </c>
      <c r="F124" s="10">
        <v>0.90040275222792387</v>
      </c>
      <c r="G124" s="67">
        <v>0.91686136006140395</v>
      </c>
      <c r="H124" s="76">
        <f t="shared" si="23"/>
        <v>6</v>
      </c>
      <c r="I124" s="72">
        <f>H50-H124</f>
        <v>0</v>
      </c>
      <c r="J124" s="3" t="s">
        <v>33</v>
      </c>
      <c r="K124" s="77">
        <f t="shared" si="24"/>
        <v>1</v>
      </c>
      <c r="L124" s="78">
        <f t="shared" si="24"/>
        <v>0</v>
      </c>
      <c r="M124" s="76">
        <f t="shared" si="24"/>
        <v>7</v>
      </c>
      <c r="N124" s="76">
        <f t="shared" si="25"/>
        <v>8</v>
      </c>
      <c r="O124" s="4"/>
      <c r="P124" s="4"/>
      <c r="Q124" s="4"/>
    </row>
    <row r="125" spans="1:19" x14ac:dyDescent="0.2">
      <c r="B125" s="3" t="s">
        <v>34</v>
      </c>
      <c r="C125" s="68">
        <v>1.08725411260934</v>
      </c>
      <c r="D125" s="69">
        <v>1.49957223214477</v>
      </c>
      <c r="E125" s="69">
        <v>2.6809274820274198</v>
      </c>
      <c r="F125" s="69">
        <v>2.481829361284404</v>
      </c>
      <c r="G125" s="70">
        <v>1.2504168119340657</v>
      </c>
      <c r="H125" s="79">
        <f t="shared" si="23"/>
        <v>9</v>
      </c>
      <c r="I125" s="72">
        <f>H51-H125</f>
        <v>0</v>
      </c>
      <c r="J125" s="3" t="s">
        <v>34</v>
      </c>
      <c r="K125" s="80">
        <f t="shared" si="24"/>
        <v>2</v>
      </c>
      <c r="L125" s="81">
        <f t="shared" si="24"/>
        <v>0</v>
      </c>
      <c r="M125" s="79">
        <f t="shared" si="24"/>
        <v>6</v>
      </c>
      <c r="N125" s="79">
        <f t="shared" si="25"/>
        <v>8</v>
      </c>
      <c r="O125" s="4"/>
      <c r="P125" s="4"/>
      <c r="Q125" s="4"/>
    </row>
    <row r="126" spans="1:19" x14ac:dyDescent="0.2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</row>
    <row r="127" spans="1:19" x14ac:dyDescent="0.2">
      <c r="B127" s="4"/>
      <c r="C127" s="4"/>
      <c r="D127" s="4"/>
      <c r="E127" s="4"/>
      <c r="F127" s="4"/>
      <c r="G127" s="4"/>
      <c r="H127" s="4"/>
      <c r="I127" s="9"/>
      <c r="J127" s="4"/>
      <c r="K127" s="4"/>
      <c r="L127" s="4"/>
      <c r="M127" s="4"/>
      <c r="N127" s="4"/>
      <c r="O127" s="4"/>
      <c r="P127" s="4"/>
      <c r="Q127" s="4"/>
    </row>
    <row r="128" spans="1:19" x14ac:dyDescent="0.2">
      <c r="B128" s="61" t="s">
        <v>58</v>
      </c>
      <c r="C128" s="4"/>
      <c r="D128" s="4"/>
      <c r="E128" s="4"/>
      <c r="F128" s="4"/>
      <c r="G128" s="4"/>
      <c r="H128" s="9"/>
      <c r="I128" s="9"/>
      <c r="J128" s="4"/>
      <c r="K128" s="4"/>
      <c r="L128" s="4"/>
      <c r="M128" s="4"/>
      <c r="N128" s="4"/>
      <c r="O128" s="4"/>
      <c r="P128" s="4"/>
      <c r="Q128" s="4"/>
    </row>
    <row r="129" spans="2:19" x14ac:dyDescent="0.2">
      <c r="B129" s="3"/>
      <c r="C129" s="3" t="s">
        <v>59</v>
      </c>
      <c r="D129" s="4"/>
      <c r="E129" s="4"/>
      <c r="F129" s="4"/>
      <c r="G129" s="4"/>
      <c r="H129" s="9"/>
      <c r="I129" s="9"/>
      <c r="J129" s="4"/>
      <c r="K129" s="3" t="s">
        <v>60</v>
      </c>
      <c r="L129" s="4"/>
      <c r="M129" s="4"/>
      <c r="N129" s="4"/>
      <c r="O129" s="4"/>
      <c r="P129" s="4"/>
      <c r="Q129" s="4"/>
    </row>
    <row r="130" spans="2:19" x14ac:dyDescent="0.2">
      <c r="B130" s="3"/>
      <c r="C130" s="3" t="s">
        <v>19</v>
      </c>
      <c r="D130" s="3" t="s">
        <v>20</v>
      </c>
      <c r="E130" s="3" t="s">
        <v>21</v>
      </c>
      <c r="F130" s="3" t="s">
        <v>22</v>
      </c>
      <c r="G130" s="3" t="s">
        <v>23</v>
      </c>
      <c r="H130" s="7" t="s">
        <v>24</v>
      </c>
      <c r="I130" s="7"/>
      <c r="J130" s="4"/>
      <c r="K130" s="3" t="s">
        <v>25</v>
      </c>
      <c r="L130" s="3" t="s">
        <v>26</v>
      </c>
      <c r="M130" s="3" t="s">
        <v>27</v>
      </c>
      <c r="N130" s="3" t="s">
        <v>28</v>
      </c>
      <c r="O130" s="3" t="s">
        <v>35</v>
      </c>
      <c r="P130" s="4"/>
      <c r="Q130" s="4" t="s">
        <v>54</v>
      </c>
    </row>
    <row r="131" spans="2:19" x14ac:dyDescent="0.2">
      <c r="B131" s="3" t="s">
        <v>19</v>
      </c>
      <c r="C131" s="63">
        <f t="array" ref="C131:G135">MMULT(C94:G98,C30:G34)</f>
        <v>6.5531196525327253</v>
      </c>
      <c r="D131" s="64">
        <v>9.065505584257691</v>
      </c>
      <c r="E131" s="64">
        <v>4.1203057805178451</v>
      </c>
      <c r="F131" s="64">
        <v>3.9756649053711666</v>
      </c>
      <c r="G131" s="65">
        <v>3.3441304293746619</v>
      </c>
      <c r="H131" s="65">
        <f t="shared" ref="H131:H135" si="26">SUM(C131:G131)</f>
        <v>27.058726352054091</v>
      </c>
      <c r="I131" s="9"/>
      <c r="J131" s="3" t="s">
        <v>19</v>
      </c>
      <c r="K131" s="63">
        <f t="array" ref="K131:M135">MMULT(C94:G98,K30:M34)</f>
        <v>12.807402522271136</v>
      </c>
      <c r="L131" s="64">
        <v>11.977129764059091</v>
      </c>
      <c r="M131" s="65">
        <v>10.156741361615683</v>
      </c>
      <c r="N131" s="65">
        <f>SUM(K131:M131)</f>
        <v>34.941273647945906</v>
      </c>
      <c r="O131" s="65">
        <f>H131+N131</f>
        <v>62</v>
      </c>
      <c r="P131" s="4"/>
      <c r="Q131" s="75">
        <f>O131-C140</f>
        <v>0</v>
      </c>
      <c r="R131" s="75"/>
      <c r="S131" s="75"/>
    </row>
    <row r="132" spans="2:19" x14ac:dyDescent="0.2">
      <c r="B132" s="3" t="s">
        <v>20</v>
      </c>
      <c r="C132" s="66">
        <v>8.533898225242929</v>
      </c>
      <c r="D132" s="10">
        <v>12.792382692479709</v>
      </c>
      <c r="E132" s="10">
        <v>5.8956482433710597</v>
      </c>
      <c r="F132" s="10">
        <v>5.9863427703697987</v>
      </c>
      <c r="G132" s="67">
        <v>5.2886298786500401</v>
      </c>
      <c r="H132" s="67">
        <f t="shared" si="26"/>
        <v>38.496901810113542</v>
      </c>
      <c r="I132" s="9"/>
      <c r="J132" s="3" t="s">
        <v>20</v>
      </c>
      <c r="K132" s="83">
        <v>17.883047367610406</v>
      </c>
      <c r="L132" s="10">
        <v>21.681729545251251</v>
      </c>
      <c r="M132" s="67">
        <v>18.938321277024805</v>
      </c>
      <c r="N132" s="67">
        <f t="shared" ref="N132:N135" si="27">SUM(K132:M132)</f>
        <v>58.503098189886465</v>
      </c>
      <c r="O132" s="67">
        <f t="shared" ref="O132:O135" si="28">H132+N132</f>
        <v>97</v>
      </c>
      <c r="P132" s="4"/>
      <c r="Q132" s="75">
        <f>O132-D140</f>
        <v>0</v>
      </c>
      <c r="R132" s="75"/>
      <c r="S132" s="75"/>
    </row>
    <row r="133" spans="2:19" x14ac:dyDescent="0.2">
      <c r="B133" s="3" t="s">
        <v>21</v>
      </c>
      <c r="C133" s="66">
        <v>5.7031409563924544</v>
      </c>
      <c r="D133" s="10">
        <v>10.36334148261102</v>
      </c>
      <c r="E133" s="10">
        <v>7.6611989759327255</v>
      </c>
      <c r="F133" s="10">
        <v>7.5951340396511142</v>
      </c>
      <c r="G133" s="67">
        <v>5.1706692693543577</v>
      </c>
      <c r="H133" s="67">
        <f t="shared" si="26"/>
        <v>36.49348472394167</v>
      </c>
      <c r="I133" s="9"/>
      <c r="J133" s="3" t="s">
        <v>21</v>
      </c>
      <c r="K133" s="66">
        <v>14.491347457218939</v>
      </c>
      <c r="L133" s="10">
        <v>23.679687338732428</v>
      </c>
      <c r="M133" s="67">
        <v>21.335480480106959</v>
      </c>
      <c r="N133" s="67">
        <f t="shared" si="27"/>
        <v>59.50651527605833</v>
      </c>
      <c r="O133" s="67">
        <f t="shared" si="28"/>
        <v>96</v>
      </c>
      <c r="P133" s="4"/>
      <c r="Q133" s="75">
        <f>O133-E140</f>
        <v>0</v>
      </c>
      <c r="R133" s="75"/>
      <c r="S133" s="75"/>
    </row>
    <row r="134" spans="2:19" x14ac:dyDescent="0.2">
      <c r="B134" s="3" t="s">
        <v>22</v>
      </c>
      <c r="C134" s="66">
        <v>3.3828720143500681</v>
      </c>
      <c r="D134" s="10">
        <v>5.1816445944565501</v>
      </c>
      <c r="E134" s="10">
        <v>5.0745301638835798</v>
      </c>
      <c r="F134" s="10">
        <v>7.7349323489979769</v>
      </c>
      <c r="G134" s="67">
        <v>4.2360875210193676</v>
      </c>
      <c r="H134" s="67">
        <f t="shared" si="26"/>
        <v>25.610066642707544</v>
      </c>
      <c r="I134" s="9"/>
      <c r="J134" s="3" t="s">
        <v>22</v>
      </c>
      <c r="K134" s="66">
        <v>14.545796946958419</v>
      </c>
      <c r="L134" s="10">
        <v>12.948965479278622</v>
      </c>
      <c r="M134" s="67">
        <v>13.895170931055418</v>
      </c>
      <c r="N134" s="67">
        <f t="shared" si="27"/>
        <v>41.389933357292456</v>
      </c>
      <c r="O134" s="67">
        <f t="shared" si="28"/>
        <v>67</v>
      </c>
      <c r="P134" s="4"/>
      <c r="Q134" s="75">
        <f>O134-F140</f>
        <v>0</v>
      </c>
    </row>
    <row r="135" spans="2:19" x14ac:dyDescent="0.2">
      <c r="B135" s="3" t="s">
        <v>23</v>
      </c>
      <c r="C135" s="68">
        <v>3.8269691514818223</v>
      </c>
      <c r="D135" s="69">
        <v>7.5971256461950247</v>
      </c>
      <c r="E135" s="69">
        <v>7.2483168362947907</v>
      </c>
      <c r="F135" s="69">
        <v>6.7079259356099437</v>
      </c>
      <c r="G135" s="70">
        <v>5.9604829016015746</v>
      </c>
      <c r="H135" s="70">
        <f t="shared" si="26"/>
        <v>31.340820471183157</v>
      </c>
      <c r="I135" s="9"/>
      <c r="J135" s="3" t="s">
        <v>23</v>
      </c>
      <c r="K135" s="68">
        <v>20.272405705941104</v>
      </c>
      <c r="L135" s="69">
        <v>12.712487872678606</v>
      </c>
      <c r="M135" s="70">
        <v>14.674285950197133</v>
      </c>
      <c r="N135" s="70">
        <f t="shared" si="27"/>
        <v>47.659179528816843</v>
      </c>
      <c r="O135" s="70">
        <f t="shared" si="28"/>
        <v>79</v>
      </c>
      <c r="P135" s="4"/>
      <c r="Q135" s="75">
        <f>O135-G140</f>
        <v>0</v>
      </c>
    </row>
    <row r="136" spans="2:19" x14ac:dyDescent="0.2">
      <c r="B136" s="4"/>
      <c r="C136" s="82">
        <f>SUM(C131:C135)</f>
        <v>28</v>
      </c>
      <c r="D136" s="82">
        <f t="shared" ref="D136:G136" si="29">SUM(D131:D135)</f>
        <v>44.999999999999993</v>
      </c>
      <c r="E136" s="82">
        <f t="shared" si="29"/>
        <v>30</v>
      </c>
      <c r="F136" s="82">
        <f t="shared" si="29"/>
        <v>31.999999999999996</v>
      </c>
      <c r="G136" s="82">
        <f t="shared" si="29"/>
        <v>24</v>
      </c>
      <c r="H136" s="82"/>
      <c r="I136" s="9"/>
      <c r="J136" s="4"/>
      <c r="K136" s="75">
        <f>SUM(K131:K135)</f>
        <v>80</v>
      </c>
      <c r="L136" s="75">
        <f t="shared" ref="L136:M136" si="30">SUM(L131:L135)</f>
        <v>83</v>
      </c>
      <c r="M136" s="75">
        <f t="shared" si="30"/>
        <v>79</v>
      </c>
      <c r="N136" s="4"/>
      <c r="O136" s="4"/>
      <c r="P136" s="4"/>
      <c r="Q136" s="4"/>
    </row>
    <row r="137" spans="2:19" x14ac:dyDescent="0.2">
      <c r="B137" s="4" t="s">
        <v>54</v>
      </c>
      <c r="C137" s="82">
        <f>C35-C136</f>
        <v>0</v>
      </c>
      <c r="D137" s="82">
        <f>D35-D136</f>
        <v>0</v>
      </c>
      <c r="E137" s="82">
        <f>E35-E136</f>
        <v>0</v>
      </c>
      <c r="F137" s="82">
        <f>F35-F136</f>
        <v>0</v>
      </c>
      <c r="G137" s="82">
        <f>G35-G136</f>
        <v>0</v>
      </c>
      <c r="H137" s="82"/>
      <c r="I137" s="9"/>
      <c r="J137" s="4" t="s">
        <v>54</v>
      </c>
      <c r="K137" s="75">
        <f>K35-K136</f>
        <v>0</v>
      </c>
      <c r="L137" s="75">
        <f>L35-L136</f>
        <v>0</v>
      </c>
      <c r="M137" s="75">
        <f>M35-M136</f>
        <v>0</v>
      </c>
      <c r="N137" s="4"/>
      <c r="O137" s="4"/>
      <c r="P137" s="4"/>
      <c r="Q137" s="4"/>
    </row>
    <row r="138" spans="2:19" x14ac:dyDescent="0.2">
      <c r="B138" s="4"/>
      <c r="C138" s="3" t="s">
        <v>61</v>
      </c>
      <c r="D138" s="4"/>
      <c r="E138" s="4"/>
      <c r="F138" s="4"/>
      <c r="G138" s="4"/>
      <c r="H138" s="7"/>
      <c r="I138" s="7"/>
      <c r="J138" s="4"/>
      <c r="K138" s="4"/>
      <c r="L138" s="4"/>
      <c r="M138" s="4"/>
      <c r="N138" s="4"/>
      <c r="O138" s="4"/>
      <c r="P138" s="4"/>
      <c r="Q138" s="4"/>
    </row>
    <row r="139" spans="2:19" x14ac:dyDescent="0.2">
      <c r="B139" s="4"/>
      <c r="C139" s="3" t="s">
        <v>19</v>
      </c>
      <c r="D139" s="3" t="s">
        <v>20</v>
      </c>
      <c r="E139" s="3" t="s">
        <v>21</v>
      </c>
      <c r="F139" s="3" t="s">
        <v>22</v>
      </c>
      <c r="G139" s="3" t="s">
        <v>23</v>
      </c>
      <c r="H139" s="7"/>
      <c r="I139" s="7"/>
      <c r="J139" s="4"/>
      <c r="K139" s="4"/>
      <c r="L139" s="4"/>
      <c r="M139" s="4"/>
      <c r="N139" s="4"/>
      <c r="O139" s="4"/>
      <c r="P139" s="4"/>
      <c r="Q139" s="4"/>
    </row>
    <row r="140" spans="2:19" x14ac:dyDescent="0.2">
      <c r="B140" s="4" t="s">
        <v>37</v>
      </c>
      <c r="C140" s="63">
        <f t="shared" ref="C140:G144" si="31">C39</f>
        <v>62</v>
      </c>
      <c r="D140" s="64">
        <f t="shared" si="31"/>
        <v>97</v>
      </c>
      <c r="E140" s="64">
        <f t="shared" si="31"/>
        <v>96</v>
      </c>
      <c r="F140" s="64">
        <f t="shared" si="31"/>
        <v>67</v>
      </c>
      <c r="G140" s="65">
        <f t="shared" si="31"/>
        <v>79</v>
      </c>
      <c r="H140" s="9"/>
      <c r="I140" s="9"/>
      <c r="J140" s="4"/>
      <c r="K140" s="4"/>
      <c r="L140" s="4"/>
      <c r="M140" s="4"/>
      <c r="N140" s="4"/>
      <c r="O140" s="4"/>
      <c r="P140" s="4"/>
      <c r="Q140" s="4"/>
    </row>
    <row r="141" spans="2:19" x14ac:dyDescent="0.2">
      <c r="B141" s="3" t="s">
        <v>38</v>
      </c>
      <c r="C141" s="66">
        <f t="shared" si="31"/>
        <v>34</v>
      </c>
      <c r="D141" s="10">
        <f t="shared" si="31"/>
        <v>52</v>
      </c>
      <c r="E141" s="10">
        <f t="shared" si="31"/>
        <v>66</v>
      </c>
      <c r="F141" s="10">
        <f t="shared" si="31"/>
        <v>35</v>
      </c>
      <c r="G141" s="67">
        <f t="shared" si="31"/>
        <v>55</v>
      </c>
      <c r="H141" s="9"/>
      <c r="I141" s="9"/>
      <c r="J141" s="4"/>
      <c r="K141" s="4"/>
      <c r="L141" s="4"/>
      <c r="M141" s="4"/>
      <c r="N141" s="4"/>
      <c r="O141" s="4"/>
      <c r="P141" s="4"/>
      <c r="Q141" s="4"/>
    </row>
    <row r="142" spans="2:19" x14ac:dyDescent="0.2">
      <c r="B142" s="3" t="s">
        <v>39</v>
      </c>
      <c r="C142" s="66">
        <f t="shared" si="31"/>
        <v>6</v>
      </c>
      <c r="D142" s="10">
        <f t="shared" si="31"/>
        <v>12</v>
      </c>
      <c r="E142" s="10">
        <f t="shared" si="31"/>
        <v>16</v>
      </c>
      <c r="F142" s="10">
        <f t="shared" si="31"/>
        <v>10</v>
      </c>
      <c r="G142" s="67">
        <f t="shared" si="31"/>
        <v>21</v>
      </c>
      <c r="H142" s="9"/>
      <c r="I142" s="9"/>
      <c r="J142" s="4"/>
      <c r="K142" s="4"/>
      <c r="L142" s="4"/>
      <c r="M142" s="4"/>
      <c r="N142" s="4"/>
      <c r="O142" s="4"/>
      <c r="P142" s="4"/>
      <c r="Q142" s="4"/>
    </row>
    <row r="143" spans="2:19" x14ac:dyDescent="0.2">
      <c r="B143" s="3" t="s">
        <v>40</v>
      </c>
      <c r="C143" s="66">
        <f t="shared" si="31"/>
        <v>3</v>
      </c>
      <c r="D143" s="10">
        <f t="shared" si="31"/>
        <v>6</v>
      </c>
      <c r="E143" s="10">
        <f t="shared" si="31"/>
        <v>8</v>
      </c>
      <c r="F143" s="10">
        <f t="shared" si="31"/>
        <v>8</v>
      </c>
      <c r="G143" s="67">
        <f t="shared" si="31"/>
        <v>12</v>
      </c>
      <c r="H143" s="9"/>
      <c r="I143" s="9"/>
      <c r="J143" s="4"/>
      <c r="K143" s="4"/>
      <c r="L143" s="4"/>
      <c r="M143" s="4"/>
      <c r="N143" s="4"/>
      <c r="O143" s="4"/>
      <c r="P143" s="4"/>
      <c r="Q143" s="4"/>
    </row>
    <row r="144" spans="2:19" x14ac:dyDescent="0.2">
      <c r="B144" s="3" t="s">
        <v>41</v>
      </c>
      <c r="C144" s="68">
        <f t="shared" si="31"/>
        <v>1700</v>
      </c>
      <c r="D144" s="69">
        <f t="shared" si="31"/>
        <v>2200</v>
      </c>
      <c r="E144" s="69">
        <f t="shared" si="31"/>
        <v>2300</v>
      </c>
      <c r="F144" s="69">
        <f t="shared" si="31"/>
        <v>1700</v>
      </c>
      <c r="G144" s="70">
        <f t="shared" si="31"/>
        <v>1900</v>
      </c>
      <c r="H144" s="9"/>
      <c r="I144" s="9"/>
      <c r="J144" s="4"/>
      <c r="K144" s="4"/>
      <c r="L144" s="4"/>
      <c r="M144" s="4"/>
      <c r="N144" s="4"/>
      <c r="O144" s="4"/>
      <c r="P144" s="4"/>
      <c r="Q144" s="4"/>
    </row>
    <row r="145" spans="1:47" x14ac:dyDescent="0.2">
      <c r="B145" s="4"/>
      <c r="C145" s="3"/>
      <c r="D145" s="4"/>
      <c r="E145" s="4"/>
      <c r="F145" s="4"/>
      <c r="G145" s="4"/>
      <c r="H145" s="4"/>
      <c r="I145" s="9"/>
      <c r="J145" s="4"/>
      <c r="K145" s="3"/>
      <c r="L145" s="4"/>
      <c r="M145" s="4"/>
      <c r="N145" s="4"/>
      <c r="O145" s="4"/>
      <c r="P145" s="4"/>
      <c r="Q145" s="4"/>
    </row>
    <row r="146" spans="1:47" x14ac:dyDescent="0.2">
      <c r="B146" s="4"/>
      <c r="C146" s="3" t="s">
        <v>62</v>
      </c>
      <c r="D146" s="4"/>
      <c r="E146" s="4"/>
      <c r="F146" s="4"/>
      <c r="G146" s="4"/>
      <c r="H146" s="4"/>
      <c r="I146" s="9"/>
      <c r="J146" s="4"/>
      <c r="K146" s="3" t="s">
        <v>63</v>
      </c>
      <c r="L146" s="4"/>
      <c r="M146" s="4"/>
      <c r="N146" s="4"/>
      <c r="O146" s="4"/>
      <c r="P146" s="4"/>
      <c r="Q146" s="4"/>
    </row>
    <row r="147" spans="1:47" x14ac:dyDescent="0.2">
      <c r="B147" s="4"/>
      <c r="C147" s="3" t="s">
        <v>19</v>
      </c>
      <c r="D147" s="3" t="s">
        <v>20</v>
      </c>
      <c r="E147" s="3" t="s">
        <v>21</v>
      </c>
      <c r="F147" s="3" t="s">
        <v>22</v>
      </c>
      <c r="G147" s="3" t="s">
        <v>23</v>
      </c>
      <c r="H147" s="3" t="s">
        <v>24</v>
      </c>
      <c r="I147" s="7"/>
      <c r="J147" s="4"/>
      <c r="K147" s="3" t="s">
        <v>25</v>
      </c>
      <c r="L147" s="3" t="s">
        <v>26</v>
      </c>
      <c r="M147" s="3" t="s">
        <v>27</v>
      </c>
      <c r="N147" s="4"/>
      <c r="O147" s="4"/>
      <c r="P147" s="4"/>
      <c r="Q147" s="4"/>
    </row>
    <row r="148" spans="1:47" x14ac:dyDescent="0.2">
      <c r="B148" s="3" t="s">
        <v>19</v>
      </c>
      <c r="C148" s="63">
        <f t="array" ref="C148:G152">MMULT(C94:G98,C47:G51)</f>
        <v>1.6870324861366124</v>
      </c>
      <c r="D148" s="64">
        <v>3.0518078111329472</v>
      </c>
      <c r="E148" s="64">
        <v>1.4757923050987944</v>
      </c>
      <c r="F148" s="64">
        <v>2.7326758865184408</v>
      </c>
      <c r="G148" s="65">
        <v>2.2879523894462004</v>
      </c>
      <c r="H148" s="65">
        <f t="shared" ref="H148:H152" si="32">SUM(C148:G148)</f>
        <v>11.235260878332996</v>
      </c>
      <c r="I148" s="9"/>
      <c r="J148" s="3" t="s">
        <v>19</v>
      </c>
      <c r="K148" s="63">
        <f t="array" ref="K148:M152">MMULT(C94:G98,K47:M51)</f>
        <v>4.9369459739410129</v>
      </c>
      <c r="L148" s="64">
        <v>1.9823389150327972</v>
      </c>
      <c r="M148" s="65">
        <v>3.0649176506579852</v>
      </c>
      <c r="N148" s="4"/>
      <c r="O148" s="4"/>
      <c r="P148" s="4"/>
      <c r="Q148" s="4"/>
    </row>
    <row r="149" spans="1:47" x14ac:dyDescent="0.2">
      <c r="B149" s="3" t="s">
        <v>20</v>
      </c>
      <c r="C149" s="66">
        <v>2.1109713554388887</v>
      </c>
      <c r="D149" s="10">
        <v>4.2455564912198982</v>
      </c>
      <c r="E149" s="10">
        <v>2.8094768036694511</v>
      </c>
      <c r="F149" s="10">
        <v>3.8133726841645892</v>
      </c>
      <c r="G149" s="67">
        <v>2.379384109384866</v>
      </c>
      <c r="H149" s="67">
        <f t="shared" si="32"/>
        <v>15.358761443877693</v>
      </c>
      <c r="I149" s="9"/>
      <c r="J149" s="3" t="s">
        <v>20</v>
      </c>
      <c r="K149" s="83">
        <v>4.8630322193752384</v>
      </c>
      <c r="L149" s="10">
        <v>4.1758802199087608</v>
      </c>
      <c r="M149" s="67">
        <v>4.6007925565108039</v>
      </c>
      <c r="N149" s="4"/>
      <c r="O149" s="4"/>
      <c r="P149" s="4"/>
      <c r="Q149" s="4"/>
    </row>
    <row r="150" spans="1:47" x14ac:dyDescent="0.2">
      <c r="B150" s="3" t="s">
        <v>21</v>
      </c>
      <c r="C150" s="66">
        <v>1.8224694587337622</v>
      </c>
      <c r="D150" s="10">
        <v>3.3563142258442018</v>
      </c>
      <c r="E150" s="10">
        <v>4.0904378221050965</v>
      </c>
      <c r="F150" s="10">
        <v>2.6193814841142014</v>
      </c>
      <c r="G150" s="67">
        <v>2.8856932805244617</v>
      </c>
      <c r="H150" s="67">
        <f t="shared" si="32"/>
        <v>14.774296271321724</v>
      </c>
      <c r="I150" s="9"/>
      <c r="J150" s="3" t="s">
        <v>21</v>
      </c>
      <c r="K150" s="66">
        <v>3.4885024259935675</v>
      </c>
      <c r="L150" s="10">
        <v>5.9049821391615751</v>
      </c>
      <c r="M150" s="67">
        <v>5.2896574392284244</v>
      </c>
      <c r="N150" s="4"/>
      <c r="O150" s="4"/>
      <c r="P150" s="4"/>
      <c r="Q150" s="4"/>
    </row>
    <row r="151" spans="1:47" x14ac:dyDescent="0.2">
      <c r="B151" s="3" t="s">
        <v>22</v>
      </c>
      <c r="C151" s="66">
        <v>1.2498234029118274</v>
      </c>
      <c r="D151" s="10">
        <v>1.7299532267805131</v>
      </c>
      <c r="E151" s="10">
        <v>2.3710611545157039</v>
      </c>
      <c r="F151" s="10">
        <v>1.2847746475071309</v>
      </c>
      <c r="G151" s="67">
        <v>1.4120662944357494</v>
      </c>
      <c r="H151" s="67">
        <f t="shared" si="32"/>
        <v>8.0476787261509255</v>
      </c>
      <c r="I151" s="9"/>
      <c r="J151" s="3" t="s">
        <v>22</v>
      </c>
      <c r="K151" s="66">
        <v>1.7545984844354796</v>
      </c>
      <c r="L151" s="10">
        <v>2.0821418609463995</v>
      </c>
      <c r="M151" s="67">
        <v>4.637777539009881</v>
      </c>
      <c r="N151" s="4"/>
      <c r="O151" s="4"/>
      <c r="P151" s="4"/>
      <c r="Q151" s="4"/>
    </row>
    <row r="152" spans="1:47" x14ac:dyDescent="0.2">
      <c r="B152" s="3" t="s">
        <v>23</v>
      </c>
      <c r="C152" s="68">
        <v>1.1297032967789093</v>
      </c>
      <c r="D152" s="69">
        <v>2.6163682450224393</v>
      </c>
      <c r="E152" s="69">
        <v>3.2532319146109545</v>
      </c>
      <c r="F152" s="69">
        <v>2.5497952976956371</v>
      </c>
      <c r="G152" s="70">
        <v>2.034903926208723</v>
      </c>
      <c r="H152" s="70">
        <f t="shared" si="32"/>
        <v>11.584002680316662</v>
      </c>
      <c r="I152" s="9"/>
      <c r="J152" s="3" t="s">
        <v>23</v>
      </c>
      <c r="K152" s="68">
        <v>2.9569208962547022</v>
      </c>
      <c r="L152" s="69">
        <v>2.8546568649504662</v>
      </c>
      <c r="M152" s="70">
        <v>5.4068548145929061</v>
      </c>
      <c r="N152" s="4"/>
      <c r="O152" s="4"/>
      <c r="P152" s="4"/>
      <c r="Q152" s="4"/>
    </row>
    <row r="153" spans="1:47" x14ac:dyDescent="0.2">
      <c r="B153" s="4"/>
      <c r="C153" s="82">
        <f>SUM(C148:C152)</f>
        <v>8</v>
      </c>
      <c r="D153" s="82">
        <f t="shared" ref="D153:G153" si="33">SUM(D148:D152)</f>
        <v>14.999999999999998</v>
      </c>
      <c r="E153" s="82">
        <f t="shared" si="33"/>
        <v>14</v>
      </c>
      <c r="F153" s="82">
        <f t="shared" si="33"/>
        <v>13</v>
      </c>
      <c r="G153" s="82">
        <f t="shared" si="33"/>
        <v>11</v>
      </c>
      <c r="H153" s="9"/>
      <c r="I153" s="9"/>
      <c r="J153" s="4"/>
      <c r="K153" s="75">
        <f>SUM(K148:K152)</f>
        <v>18</v>
      </c>
      <c r="L153" s="75">
        <f t="shared" ref="L153:M153" si="34">SUM(L148:L152)</f>
        <v>17</v>
      </c>
      <c r="M153" s="75">
        <f t="shared" si="34"/>
        <v>23</v>
      </c>
      <c r="N153" s="4"/>
      <c r="O153" s="4"/>
      <c r="P153" s="4"/>
      <c r="Q153" s="4"/>
    </row>
    <row r="154" spans="1:47" x14ac:dyDescent="0.2">
      <c r="B154" s="4"/>
      <c r="C154" s="82">
        <f>C52-C153</f>
        <v>0</v>
      </c>
      <c r="D154" s="82">
        <f>D52-D153</f>
        <v>0</v>
      </c>
      <c r="E154" s="82">
        <f>E52-E153</f>
        <v>0</v>
      </c>
      <c r="F154" s="82">
        <f>F52-F153</f>
        <v>0</v>
      </c>
      <c r="G154" s="82">
        <f>G52-G153</f>
        <v>0</v>
      </c>
      <c r="H154" s="9"/>
      <c r="I154" s="9"/>
      <c r="J154" s="4" t="s">
        <v>54</v>
      </c>
      <c r="K154" s="75">
        <f>K52-K153</f>
        <v>0</v>
      </c>
      <c r="L154" s="75">
        <f>L52-L153</f>
        <v>0</v>
      </c>
      <c r="M154" s="75">
        <f>M52-M153</f>
        <v>0</v>
      </c>
      <c r="N154" s="4"/>
      <c r="O154" s="4"/>
      <c r="P154" s="4"/>
      <c r="Q154" s="4"/>
    </row>
    <row r="155" spans="1:47" ht="16" thickBot="1" x14ac:dyDescent="0.25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</row>
    <row r="156" spans="1:47" x14ac:dyDescent="0.2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</row>
    <row r="157" spans="1:47" x14ac:dyDescent="0.2">
      <c r="B157" s="1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</row>
    <row r="158" spans="1:47" x14ac:dyDescent="0.2">
      <c r="B158" s="84" t="s">
        <v>64</v>
      </c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</row>
    <row r="159" spans="1:47" x14ac:dyDescent="0.2">
      <c r="B159" s="7" t="s">
        <v>65</v>
      </c>
      <c r="C159" s="4"/>
      <c r="D159" s="4"/>
      <c r="E159" s="4"/>
      <c r="F159" s="4"/>
      <c r="G159" s="4"/>
      <c r="H159" s="4"/>
      <c r="I159" s="3" t="s">
        <v>66</v>
      </c>
      <c r="J159" s="4"/>
      <c r="K159" s="4"/>
      <c r="L159" s="4"/>
      <c r="M159" s="4"/>
      <c r="N159" s="4"/>
      <c r="O159" s="4"/>
      <c r="P159" s="4"/>
      <c r="Q159" s="4"/>
    </row>
    <row r="160" spans="1:47" s="50" customFormat="1" x14ac:dyDescent="0.2">
      <c r="A160" s="9"/>
      <c r="B160" s="85"/>
      <c r="C160" s="3" t="s">
        <v>30</v>
      </c>
      <c r="D160" s="3" t="s">
        <v>31</v>
      </c>
      <c r="E160" s="3" t="s">
        <v>32</v>
      </c>
      <c r="F160" s="3" t="s">
        <v>33</v>
      </c>
      <c r="G160" s="3" t="s">
        <v>34</v>
      </c>
      <c r="H160" s="9"/>
      <c r="I160" s="7"/>
      <c r="J160" s="3" t="s">
        <v>30</v>
      </c>
      <c r="K160" s="3" t="s">
        <v>31</v>
      </c>
      <c r="L160" s="3" t="s">
        <v>32</v>
      </c>
      <c r="M160" s="3" t="s">
        <v>33</v>
      </c>
      <c r="N160" s="3" t="s">
        <v>34</v>
      </c>
      <c r="O160" s="48"/>
      <c r="P160" s="9"/>
      <c r="Q160" s="7"/>
      <c r="R160" s="40"/>
      <c r="S160" s="40"/>
      <c r="T160" s="40"/>
      <c r="U160" s="40"/>
      <c r="V160" s="40"/>
      <c r="AD160" s="40"/>
      <c r="AE160" s="40"/>
      <c r="AF160" s="40"/>
      <c r="AG160" s="40"/>
      <c r="AH160" s="40"/>
      <c r="AI160" s="57"/>
      <c r="AJ160" s="39"/>
      <c r="AK160" s="39"/>
      <c r="AL160" s="39"/>
      <c r="AM160" s="39"/>
      <c r="AN160" s="39"/>
      <c r="AO160" s="49"/>
      <c r="AP160" s="49"/>
      <c r="AQ160" s="49"/>
      <c r="AR160" s="49"/>
      <c r="AS160" s="49"/>
      <c r="AT160" s="49"/>
      <c r="AU160" s="49"/>
    </row>
    <row r="161" spans="1:47" s="50" customFormat="1" x14ac:dyDescent="0.2">
      <c r="A161" s="9"/>
      <c r="B161" s="3" t="s">
        <v>30</v>
      </c>
      <c r="C161" s="28">
        <f>H57</f>
        <v>65</v>
      </c>
      <c r="D161" s="29">
        <v>0</v>
      </c>
      <c r="E161" s="29">
        <v>0</v>
      </c>
      <c r="F161" s="29">
        <v>0</v>
      </c>
      <c r="G161" s="30">
        <v>0</v>
      </c>
      <c r="H161" s="9"/>
      <c r="I161" s="7" t="s">
        <v>30</v>
      </c>
      <c r="J161" s="86">
        <f t="array" ref="J161:N165">MINVERSE(C161:G165)</f>
        <v>1.5384615384615385E-2</v>
      </c>
      <c r="K161" s="87">
        <v>0</v>
      </c>
      <c r="L161" s="87">
        <v>0</v>
      </c>
      <c r="M161" s="87">
        <v>0</v>
      </c>
      <c r="N161" s="88">
        <v>0</v>
      </c>
      <c r="O161" s="48"/>
      <c r="P161" s="9"/>
      <c r="Q161" s="7"/>
      <c r="R161" s="40"/>
      <c r="S161" s="40"/>
      <c r="T161" s="40"/>
      <c r="U161" s="40"/>
      <c r="V161" s="40"/>
      <c r="AD161" s="40"/>
      <c r="AE161" s="40"/>
      <c r="AF161" s="40"/>
      <c r="AG161" s="40"/>
      <c r="AH161" s="40"/>
      <c r="AI161" s="57"/>
      <c r="AJ161" s="39"/>
      <c r="AK161" s="39"/>
      <c r="AL161" s="39"/>
      <c r="AM161" s="39"/>
      <c r="AN161" s="39"/>
      <c r="AO161" s="49"/>
      <c r="AP161" s="49"/>
      <c r="AQ161" s="49"/>
      <c r="AR161" s="49"/>
      <c r="AS161" s="49"/>
      <c r="AT161" s="49"/>
      <c r="AU161" s="49"/>
    </row>
    <row r="162" spans="1:47" s="50" customFormat="1" x14ac:dyDescent="0.2">
      <c r="A162" s="9"/>
      <c r="B162" s="3" t="s">
        <v>31</v>
      </c>
      <c r="C162" s="31">
        <v>0</v>
      </c>
      <c r="D162" s="7">
        <f>H58</f>
        <v>83</v>
      </c>
      <c r="E162" s="9">
        <v>0</v>
      </c>
      <c r="F162" s="9">
        <v>0</v>
      </c>
      <c r="G162" s="32">
        <v>0</v>
      </c>
      <c r="H162" s="9"/>
      <c r="I162" s="7" t="s">
        <v>31</v>
      </c>
      <c r="J162" s="89">
        <v>0</v>
      </c>
      <c r="K162" s="90">
        <v>1.2048192771084338E-2</v>
      </c>
      <c r="L162" s="91">
        <v>0</v>
      </c>
      <c r="M162" s="91">
        <v>0</v>
      </c>
      <c r="N162" s="92">
        <v>0</v>
      </c>
      <c r="O162" s="48"/>
      <c r="P162" s="9"/>
      <c r="Q162" s="7"/>
      <c r="R162" s="40"/>
      <c r="S162" s="40"/>
      <c r="T162" s="40"/>
      <c r="U162" s="40"/>
      <c r="V162" s="40"/>
      <c r="AD162" s="40"/>
      <c r="AE162" s="40"/>
      <c r="AF162" s="40"/>
      <c r="AG162" s="40"/>
      <c r="AH162" s="40"/>
      <c r="AI162" s="57"/>
      <c r="AJ162" s="39"/>
      <c r="AK162" s="39"/>
      <c r="AL162" s="39"/>
      <c r="AM162" s="39"/>
      <c r="AN162" s="39"/>
      <c r="AO162" s="49"/>
      <c r="AP162" s="49"/>
      <c r="AQ162" s="49"/>
      <c r="AR162" s="49"/>
      <c r="AS162" s="49"/>
      <c r="AT162" s="49"/>
      <c r="AU162" s="49"/>
    </row>
    <row r="163" spans="1:47" s="50" customFormat="1" x14ac:dyDescent="0.2">
      <c r="A163" s="9"/>
      <c r="B163" s="3" t="s">
        <v>32</v>
      </c>
      <c r="C163" s="31">
        <v>0</v>
      </c>
      <c r="D163" s="9">
        <v>0</v>
      </c>
      <c r="E163" s="9">
        <f>H59</f>
        <v>103</v>
      </c>
      <c r="F163" s="9">
        <v>0</v>
      </c>
      <c r="G163" s="32">
        <v>0</v>
      </c>
      <c r="H163" s="9"/>
      <c r="I163" s="7" t="s">
        <v>32</v>
      </c>
      <c r="J163" s="89">
        <v>0</v>
      </c>
      <c r="K163" s="91">
        <v>0</v>
      </c>
      <c r="L163" s="91">
        <v>9.7087378640776691E-3</v>
      </c>
      <c r="M163" s="91">
        <v>0</v>
      </c>
      <c r="N163" s="92">
        <v>0</v>
      </c>
      <c r="O163" s="48"/>
      <c r="P163" s="9"/>
      <c r="Q163" s="7"/>
      <c r="R163" s="40"/>
      <c r="S163" s="40"/>
      <c r="T163" s="40"/>
      <c r="U163" s="40"/>
      <c r="V163" s="40"/>
      <c r="AD163" s="40"/>
      <c r="AE163" s="40"/>
      <c r="AF163" s="40"/>
      <c r="AG163" s="40"/>
      <c r="AH163" s="40"/>
      <c r="AI163" s="57"/>
      <c r="AJ163" s="39"/>
      <c r="AK163" s="39"/>
      <c r="AL163" s="39"/>
      <c r="AM163" s="39"/>
      <c r="AN163" s="39"/>
      <c r="AO163" s="49"/>
      <c r="AP163" s="49"/>
      <c r="AQ163" s="49"/>
      <c r="AR163" s="49"/>
      <c r="AS163" s="49"/>
      <c r="AT163" s="49"/>
      <c r="AU163" s="49"/>
    </row>
    <row r="164" spans="1:47" s="50" customFormat="1" x14ac:dyDescent="0.2">
      <c r="A164" s="9"/>
      <c r="B164" s="3" t="s">
        <v>33</v>
      </c>
      <c r="C164" s="31">
        <v>0</v>
      </c>
      <c r="D164" s="9">
        <v>0</v>
      </c>
      <c r="E164" s="9">
        <v>0</v>
      </c>
      <c r="F164" s="9">
        <f>H60</f>
        <v>85</v>
      </c>
      <c r="G164" s="32">
        <v>0</v>
      </c>
      <c r="H164" s="9"/>
      <c r="I164" s="7" t="s">
        <v>33</v>
      </c>
      <c r="J164" s="89">
        <v>0</v>
      </c>
      <c r="K164" s="91">
        <v>0</v>
      </c>
      <c r="L164" s="91">
        <v>0</v>
      </c>
      <c r="M164" s="91">
        <v>1.1764705882352941E-2</v>
      </c>
      <c r="N164" s="92">
        <v>0</v>
      </c>
      <c r="O164" s="48"/>
      <c r="P164" s="9"/>
      <c r="Q164" s="7"/>
      <c r="R164" s="40"/>
      <c r="S164" s="40"/>
      <c r="T164" s="40"/>
      <c r="U164" s="40"/>
      <c r="V164" s="40"/>
      <c r="AD164" s="40"/>
      <c r="AE164" s="40"/>
      <c r="AF164" s="40"/>
      <c r="AG164" s="40"/>
      <c r="AH164" s="40"/>
      <c r="AI164" s="57"/>
      <c r="AJ164" s="39"/>
      <c r="AK164" s="39"/>
      <c r="AL164" s="39"/>
      <c r="AM164" s="39"/>
      <c r="AN164" s="39"/>
      <c r="AO164" s="49"/>
      <c r="AP164" s="49"/>
      <c r="AQ164" s="49"/>
      <c r="AR164" s="49"/>
      <c r="AS164" s="49"/>
      <c r="AT164" s="49"/>
      <c r="AU164" s="49"/>
    </row>
    <row r="165" spans="1:47" s="50" customFormat="1" x14ac:dyDescent="0.2">
      <c r="A165" s="9"/>
      <c r="B165" s="3" t="s">
        <v>34</v>
      </c>
      <c r="C165" s="33">
        <v>0</v>
      </c>
      <c r="D165" s="34">
        <v>0</v>
      </c>
      <c r="E165" s="34">
        <v>0</v>
      </c>
      <c r="F165" s="34">
        <v>0</v>
      </c>
      <c r="G165" s="35">
        <f>H61</f>
        <v>65</v>
      </c>
      <c r="H165" s="9"/>
      <c r="I165" s="7" t="s">
        <v>34</v>
      </c>
      <c r="J165" s="93">
        <v>0</v>
      </c>
      <c r="K165" s="94">
        <v>0</v>
      </c>
      <c r="L165" s="94">
        <v>0</v>
      </c>
      <c r="M165" s="94">
        <v>0</v>
      </c>
      <c r="N165" s="95">
        <v>1.5384615384615385E-2</v>
      </c>
      <c r="O165" s="48"/>
      <c r="P165" s="9"/>
      <c r="Q165" s="7"/>
      <c r="R165" s="40"/>
      <c r="S165" s="40"/>
      <c r="T165" s="40"/>
      <c r="U165" s="40"/>
      <c r="V165" s="40"/>
      <c r="AD165" s="40"/>
      <c r="AE165" s="40"/>
      <c r="AF165" s="40"/>
      <c r="AG165" s="40"/>
      <c r="AH165" s="40"/>
      <c r="AI165" s="57"/>
      <c r="AJ165" s="39"/>
      <c r="AK165" s="39"/>
      <c r="AL165" s="39"/>
      <c r="AM165" s="39"/>
      <c r="AN165" s="39"/>
      <c r="AO165" s="49"/>
      <c r="AP165" s="49"/>
      <c r="AQ165" s="49"/>
      <c r="AR165" s="49"/>
      <c r="AS165" s="49"/>
      <c r="AT165" s="49"/>
      <c r="AU165" s="49"/>
    </row>
    <row r="166" spans="1:47" s="50" customFormat="1" x14ac:dyDescent="0.2">
      <c r="A166" s="9"/>
      <c r="B166" s="7"/>
      <c r="C166" s="55"/>
      <c r="D166" s="55"/>
      <c r="E166" s="55"/>
      <c r="F166" s="55"/>
      <c r="G166" s="55"/>
      <c r="H166" s="9"/>
      <c r="I166" s="7"/>
      <c r="J166" s="90"/>
      <c r="K166" s="90"/>
      <c r="L166" s="90"/>
      <c r="M166" s="90"/>
      <c r="N166" s="90"/>
      <c r="O166" s="48"/>
      <c r="P166" s="9"/>
      <c r="Q166" s="7"/>
      <c r="R166" s="40"/>
      <c r="S166" s="40"/>
      <c r="T166" s="40"/>
      <c r="U166" s="40"/>
      <c r="V166" s="40"/>
      <c r="AD166" s="40"/>
      <c r="AE166" s="40"/>
      <c r="AF166" s="40"/>
      <c r="AG166" s="40"/>
      <c r="AH166" s="40"/>
      <c r="AI166" s="57"/>
      <c r="AJ166" s="39"/>
      <c r="AK166" s="39"/>
      <c r="AL166" s="39"/>
      <c r="AM166" s="39"/>
      <c r="AN166" s="39"/>
      <c r="AO166" s="49"/>
      <c r="AP166" s="49"/>
      <c r="AQ166" s="49"/>
      <c r="AR166" s="49"/>
      <c r="AS166" s="49"/>
      <c r="AT166" s="49"/>
      <c r="AU166" s="49"/>
    </row>
    <row r="167" spans="1:47" s="50" customFormat="1" x14ac:dyDescent="0.2">
      <c r="A167" s="9"/>
      <c r="B167" s="7" t="s">
        <v>67</v>
      </c>
      <c r="C167" s="55"/>
      <c r="D167" s="55"/>
      <c r="E167" s="55"/>
      <c r="F167" s="55"/>
      <c r="G167" s="55"/>
      <c r="H167" s="9"/>
      <c r="I167" s="7" t="s">
        <v>68</v>
      </c>
      <c r="J167" s="90"/>
      <c r="K167" s="90"/>
      <c r="L167" s="90"/>
      <c r="M167" s="90"/>
      <c r="N167" s="90"/>
      <c r="O167" s="48"/>
      <c r="P167" s="9"/>
      <c r="Q167" s="7"/>
      <c r="R167" s="40"/>
      <c r="S167" s="40"/>
      <c r="T167" s="40"/>
      <c r="U167" s="40"/>
      <c r="V167" s="40"/>
      <c r="AD167" s="40"/>
      <c r="AE167" s="40"/>
      <c r="AF167" s="40"/>
      <c r="AG167" s="40"/>
      <c r="AH167" s="40"/>
      <c r="AI167" s="57"/>
      <c r="AJ167" s="39"/>
      <c r="AK167" s="39"/>
      <c r="AL167" s="39"/>
      <c r="AM167" s="39"/>
      <c r="AN167" s="39"/>
      <c r="AO167" s="49"/>
      <c r="AP167" s="49"/>
      <c r="AQ167" s="49"/>
      <c r="AR167" s="49"/>
      <c r="AS167" s="49"/>
      <c r="AT167" s="49"/>
      <c r="AU167" s="49"/>
    </row>
    <row r="168" spans="1:47" s="50" customFormat="1" x14ac:dyDescent="0.2">
      <c r="A168" s="9"/>
      <c r="B168" s="7"/>
      <c r="C168" s="7" t="s">
        <v>19</v>
      </c>
      <c r="D168" s="7" t="s">
        <v>20</v>
      </c>
      <c r="E168" s="7" t="s">
        <v>21</v>
      </c>
      <c r="F168" s="7" t="s">
        <v>22</v>
      </c>
      <c r="G168" s="7" t="s">
        <v>23</v>
      </c>
      <c r="H168" s="9"/>
      <c r="I168" s="7"/>
      <c r="J168" s="90" t="s">
        <v>19</v>
      </c>
      <c r="K168" s="90" t="s">
        <v>20</v>
      </c>
      <c r="L168" s="90" t="s">
        <v>21</v>
      </c>
      <c r="M168" s="90" t="s">
        <v>22</v>
      </c>
      <c r="N168" s="90" t="s">
        <v>23</v>
      </c>
      <c r="O168" s="48"/>
      <c r="P168" s="9"/>
      <c r="Q168" s="7"/>
      <c r="R168" s="40"/>
      <c r="S168" s="40"/>
      <c r="T168" s="40"/>
      <c r="U168" s="40"/>
      <c r="V168" s="40"/>
      <c r="AD168" s="40"/>
      <c r="AE168" s="40"/>
      <c r="AF168" s="40"/>
      <c r="AG168" s="40"/>
      <c r="AH168" s="40"/>
      <c r="AI168" s="57"/>
      <c r="AJ168" s="39"/>
      <c r="AK168" s="39"/>
      <c r="AL168" s="39"/>
      <c r="AM168" s="39"/>
      <c r="AN168" s="39"/>
      <c r="AO168" s="49"/>
      <c r="AP168" s="49"/>
      <c r="AQ168" s="49"/>
      <c r="AR168" s="49"/>
      <c r="AS168" s="49"/>
      <c r="AT168" s="49"/>
      <c r="AU168" s="49"/>
    </row>
    <row r="169" spans="1:47" s="50" customFormat="1" x14ac:dyDescent="0.2">
      <c r="A169" s="9"/>
      <c r="B169" s="3" t="s">
        <v>19</v>
      </c>
      <c r="C169" s="96">
        <f>C62</f>
        <v>62</v>
      </c>
      <c r="D169" s="29">
        <v>0</v>
      </c>
      <c r="E169" s="29">
        <v>0</v>
      </c>
      <c r="F169" s="29">
        <v>0</v>
      </c>
      <c r="G169" s="30">
        <v>0</v>
      </c>
      <c r="H169" s="9"/>
      <c r="I169" s="7" t="s">
        <v>19</v>
      </c>
      <c r="J169" s="86">
        <f t="array" ref="J169:N173">MINVERSE(C169:G173)</f>
        <v>1.6129032258064516E-2</v>
      </c>
      <c r="K169" s="87">
        <v>0</v>
      </c>
      <c r="L169" s="87">
        <v>0</v>
      </c>
      <c r="M169" s="87">
        <v>0</v>
      </c>
      <c r="N169" s="88">
        <v>0</v>
      </c>
      <c r="O169" s="48"/>
      <c r="P169" s="9"/>
      <c r="Q169" s="7"/>
      <c r="R169" s="40"/>
      <c r="S169" s="40"/>
      <c r="T169" s="40"/>
      <c r="U169" s="40"/>
      <c r="V169" s="40"/>
      <c r="AD169" s="40"/>
      <c r="AE169" s="40"/>
      <c r="AF169" s="40"/>
      <c r="AG169" s="40"/>
      <c r="AH169" s="40"/>
      <c r="AI169" s="57"/>
      <c r="AJ169" s="39"/>
      <c r="AK169" s="39"/>
      <c r="AL169" s="39"/>
      <c r="AM169" s="39"/>
      <c r="AN169" s="39"/>
      <c r="AO169" s="49"/>
      <c r="AP169" s="49"/>
      <c r="AQ169" s="49"/>
      <c r="AR169" s="49"/>
      <c r="AS169" s="49"/>
      <c r="AT169" s="49"/>
      <c r="AU169" s="49"/>
    </row>
    <row r="170" spans="1:47" s="50" customFormat="1" x14ac:dyDescent="0.2">
      <c r="A170" s="9"/>
      <c r="B170" s="3" t="s">
        <v>20</v>
      </c>
      <c r="C170" s="97">
        <v>0</v>
      </c>
      <c r="D170" s="7">
        <f>D62</f>
        <v>97</v>
      </c>
      <c r="E170" s="9">
        <v>0</v>
      </c>
      <c r="F170" s="9">
        <v>0</v>
      </c>
      <c r="G170" s="32">
        <v>0</v>
      </c>
      <c r="H170" s="9"/>
      <c r="I170" s="7" t="s">
        <v>20</v>
      </c>
      <c r="J170" s="89">
        <v>0</v>
      </c>
      <c r="K170" s="90">
        <v>1.0309278350515464E-2</v>
      </c>
      <c r="L170" s="91">
        <v>0</v>
      </c>
      <c r="M170" s="91">
        <v>0</v>
      </c>
      <c r="N170" s="92">
        <v>0</v>
      </c>
      <c r="O170" s="48"/>
      <c r="P170" s="9"/>
      <c r="Q170" s="7"/>
      <c r="R170" s="40"/>
      <c r="S170" s="40"/>
      <c r="T170" s="40"/>
      <c r="U170" s="40"/>
      <c r="V170" s="40"/>
      <c r="AD170" s="40"/>
      <c r="AE170" s="40"/>
      <c r="AF170" s="40"/>
      <c r="AG170" s="40"/>
      <c r="AH170" s="40"/>
      <c r="AI170" s="57"/>
      <c r="AJ170" s="39"/>
      <c r="AK170" s="39"/>
      <c r="AL170" s="39"/>
      <c r="AM170" s="39"/>
      <c r="AN170" s="39"/>
      <c r="AO170" s="49"/>
      <c r="AP170" s="49"/>
      <c r="AQ170" s="49"/>
      <c r="AR170" s="49"/>
      <c r="AS170" s="49"/>
      <c r="AT170" s="49"/>
      <c r="AU170" s="49"/>
    </row>
    <row r="171" spans="1:47" s="50" customFormat="1" x14ac:dyDescent="0.2">
      <c r="A171" s="9"/>
      <c r="B171" s="3" t="s">
        <v>21</v>
      </c>
      <c r="C171" s="97">
        <v>0</v>
      </c>
      <c r="D171" s="9">
        <v>0</v>
      </c>
      <c r="E171" s="9">
        <f>E62</f>
        <v>96</v>
      </c>
      <c r="F171" s="9">
        <v>0</v>
      </c>
      <c r="G171" s="32">
        <v>0</v>
      </c>
      <c r="H171" s="9"/>
      <c r="I171" s="7" t="s">
        <v>21</v>
      </c>
      <c r="J171" s="89">
        <v>0</v>
      </c>
      <c r="K171" s="91">
        <v>0</v>
      </c>
      <c r="L171" s="91">
        <v>1.0416666666666666E-2</v>
      </c>
      <c r="M171" s="91">
        <v>0</v>
      </c>
      <c r="N171" s="92">
        <v>0</v>
      </c>
      <c r="O171" s="48"/>
      <c r="P171" s="9"/>
      <c r="Q171" s="7"/>
      <c r="R171" s="40"/>
      <c r="S171" s="40"/>
      <c r="T171" s="40"/>
      <c r="U171" s="40"/>
      <c r="V171" s="40"/>
      <c r="AD171" s="40"/>
      <c r="AE171" s="40"/>
      <c r="AF171" s="40"/>
      <c r="AG171" s="40"/>
      <c r="AH171" s="40"/>
      <c r="AI171" s="57"/>
      <c r="AJ171" s="39"/>
      <c r="AK171" s="39"/>
      <c r="AL171" s="39"/>
      <c r="AM171" s="39"/>
      <c r="AN171" s="39"/>
      <c r="AO171" s="49"/>
      <c r="AP171" s="49"/>
      <c r="AQ171" s="49"/>
      <c r="AR171" s="49"/>
      <c r="AS171" s="49"/>
      <c r="AT171" s="49"/>
      <c r="AU171" s="49"/>
    </row>
    <row r="172" spans="1:47" s="50" customFormat="1" x14ac:dyDescent="0.2">
      <c r="A172" s="9"/>
      <c r="B172" s="3" t="s">
        <v>22</v>
      </c>
      <c r="C172" s="97">
        <v>0</v>
      </c>
      <c r="D172" s="9">
        <v>0</v>
      </c>
      <c r="E172" s="9">
        <v>0</v>
      </c>
      <c r="F172" s="9">
        <f>F62</f>
        <v>67</v>
      </c>
      <c r="G172" s="32">
        <v>0</v>
      </c>
      <c r="H172" s="9"/>
      <c r="I172" s="7" t="s">
        <v>22</v>
      </c>
      <c r="J172" s="89">
        <v>0</v>
      </c>
      <c r="K172" s="91">
        <v>0</v>
      </c>
      <c r="L172" s="91">
        <v>0</v>
      </c>
      <c r="M172" s="91">
        <v>1.4925373134328358E-2</v>
      </c>
      <c r="N172" s="92">
        <v>0</v>
      </c>
      <c r="O172" s="48"/>
      <c r="P172" s="9"/>
      <c r="Q172" s="7"/>
      <c r="R172" s="40"/>
      <c r="S172" s="40"/>
      <c r="T172" s="40"/>
      <c r="U172" s="40"/>
      <c r="V172" s="40"/>
      <c r="AD172" s="40"/>
      <c r="AE172" s="40"/>
      <c r="AF172" s="40"/>
      <c r="AG172" s="40"/>
      <c r="AH172" s="40"/>
      <c r="AI172" s="57"/>
      <c r="AJ172" s="39"/>
      <c r="AK172" s="39"/>
      <c r="AL172" s="39"/>
      <c r="AM172" s="39"/>
      <c r="AN172" s="39"/>
      <c r="AO172" s="49"/>
      <c r="AP172" s="49"/>
      <c r="AQ172" s="49"/>
      <c r="AR172" s="49"/>
      <c r="AS172" s="49"/>
      <c r="AT172" s="49"/>
      <c r="AU172" s="49"/>
    </row>
    <row r="173" spans="1:47" s="50" customFormat="1" x14ac:dyDescent="0.2">
      <c r="A173" s="9"/>
      <c r="B173" s="3" t="s">
        <v>23</v>
      </c>
      <c r="C173" s="98">
        <v>0</v>
      </c>
      <c r="D173" s="34">
        <v>0</v>
      </c>
      <c r="E173" s="34">
        <v>0</v>
      </c>
      <c r="F173" s="34">
        <v>0</v>
      </c>
      <c r="G173" s="35">
        <f>G62</f>
        <v>79</v>
      </c>
      <c r="H173" s="9"/>
      <c r="I173" s="7" t="s">
        <v>23</v>
      </c>
      <c r="J173" s="93">
        <v>0</v>
      </c>
      <c r="K173" s="94">
        <v>0</v>
      </c>
      <c r="L173" s="94">
        <v>0</v>
      </c>
      <c r="M173" s="94">
        <v>0</v>
      </c>
      <c r="N173" s="95">
        <v>1.2658227848101266E-2</v>
      </c>
      <c r="O173" s="48"/>
      <c r="P173" s="9"/>
      <c r="Q173" s="7"/>
      <c r="R173" s="40"/>
      <c r="S173" s="40"/>
      <c r="T173" s="40"/>
      <c r="U173" s="40"/>
      <c r="V173" s="40"/>
      <c r="AD173" s="40"/>
      <c r="AE173" s="40"/>
      <c r="AF173" s="40"/>
      <c r="AG173" s="40"/>
      <c r="AH173" s="40"/>
      <c r="AI173" s="57"/>
      <c r="AJ173" s="39"/>
      <c r="AK173" s="39"/>
      <c r="AL173" s="39"/>
      <c r="AM173" s="39"/>
      <c r="AN173" s="39"/>
      <c r="AO173" s="49"/>
      <c r="AP173" s="49"/>
      <c r="AQ173" s="49"/>
      <c r="AR173" s="49"/>
      <c r="AS173" s="49"/>
      <c r="AT173" s="49"/>
      <c r="AU173" s="49"/>
    </row>
    <row r="174" spans="1:47" s="50" customFormat="1" x14ac:dyDescent="0.2">
      <c r="A174" s="9"/>
      <c r="B174" s="7"/>
      <c r="C174" s="55"/>
      <c r="D174" s="40"/>
      <c r="E174" s="40"/>
      <c r="F174" s="40"/>
      <c r="G174" s="40"/>
      <c r="H174" s="9"/>
      <c r="I174" s="9"/>
      <c r="J174" s="9"/>
      <c r="K174" s="48"/>
      <c r="L174" s="48"/>
      <c r="M174" s="48"/>
      <c r="N174" s="48"/>
      <c r="O174" s="48"/>
      <c r="P174" s="9"/>
      <c r="Q174" s="7"/>
      <c r="R174" s="40"/>
      <c r="S174" s="40"/>
      <c r="T174" s="40"/>
      <c r="U174" s="40"/>
      <c r="V174" s="40"/>
      <c r="AD174" s="40"/>
      <c r="AE174" s="40"/>
      <c r="AF174" s="40"/>
      <c r="AG174" s="40"/>
      <c r="AH174" s="40"/>
      <c r="AI174" s="57"/>
      <c r="AJ174" s="39"/>
      <c r="AK174" s="39"/>
      <c r="AL174" s="39"/>
      <c r="AM174" s="39"/>
      <c r="AN174" s="39"/>
      <c r="AO174" s="49"/>
      <c r="AP174" s="49"/>
      <c r="AQ174" s="49"/>
      <c r="AR174" s="49"/>
      <c r="AS174" s="49"/>
      <c r="AT174" s="49"/>
      <c r="AU174" s="49"/>
    </row>
    <row r="175" spans="1:47" s="50" customFormat="1" x14ac:dyDescent="0.2">
      <c r="A175" s="9"/>
      <c r="B175" s="7" t="s">
        <v>69</v>
      </c>
      <c r="C175" s="55"/>
      <c r="D175" s="40"/>
      <c r="E175" s="40"/>
      <c r="F175" s="40"/>
      <c r="G175" s="40"/>
      <c r="H175" s="9"/>
      <c r="I175" s="9"/>
      <c r="J175" s="9"/>
      <c r="K175" s="48"/>
      <c r="L175" s="48"/>
      <c r="M175" s="48"/>
      <c r="N175" s="48"/>
      <c r="O175" s="48"/>
      <c r="P175" s="9"/>
      <c r="Q175" s="7"/>
      <c r="R175" s="40"/>
      <c r="S175" s="40"/>
      <c r="T175" s="40"/>
      <c r="U175" s="40"/>
      <c r="V175" s="40"/>
      <c r="AD175" s="40"/>
      <c r="AE175" s="40"/>
      <c r="AF175" s="40"/>
      <c r="AG175" s="40"/>
      <c r="AH175" s="40"/>
      <c r="AI175" s="57"/>
      <c r="AJ175" s="39"/>
      <c r="AK175" s="39"/>
      <c r="AL175" s="39"/>
      <c r="AM175" s="39"/>
      <c r="AN175" s="39"/>
      <c r="AO175" s="49"/>
      <c r="AP175" s="49"/>
      <c r="AQ175" s="49"/>
      <c r="AR175" s="49"/>
      <c r="AS175" s="49"/>
      <c r="AT175" s="49"/>
      <c r="AU175" s="49"/>
    </row>
    <row r="176" spans="1:47" s="50" customFormat="1" x14ac:dyDescent="0.2">
      <c r="A176" s="9"/>
      <c r="B176" s="7"/>
      <c r="C176" s="7" t="s">
        <v>30</v>
      </c>
      <c r="D176" s="7" t="s">
        <v>31</v>
      </c>
      <c r="E176" s="7" t="s">
        <v>32</v>
      </c>
      <c r="F176" s="7" t="s">
        <v>33</v>
      </c>
      <c r="G176" s="7" t="s">
        <v>34</v>
      </c>
      <c r="H176" s="7" t="s">
        <v>70</v>
      </c>
      <c r="I176" s="9"/>
      <c r="J176" s="9"/>
      <c r="K176" s="48"/>
      <c r="L176" s="48"/>
      <c r="M176" s="48"/>
      <c r="N176" s="48"/>
      <c r="O176" s="48"/>
      <c r="P176" s="9"/>
      <c r="Q176" s="7"/>
      <c r="R176" s="40"/>
      <c r="S176" s="40"/>
      <c r="T176" s="40"/>
      <c r="U176" s="40"/>
      <c r="V176" s="40"/>
      <c r="AD176" s="40"/>
      <c r="AE176" s="40"/>
      <c r="AF176" s="40"/>
      <c r="AG176" s="40"/>
      <c r="AH176" s="40"/>
      <c r="AI176" s="57"/>
      <c r="AJ176" s="39"/>
      <c r="AK176" s="39"/>
      <c r="AL176" s="39"/>
      <c r="AM176" s="39"/>
      <c r="AN176" s="39"/>
      <c r="AO176" s="49"/>
      <c r="AP176" s="49"/>
      <c r="AQ176" s="49"/>
      <c r="AR176" s="49"/>
      <c r="AS176" s="49"/>
      <c r="AT176" s="49"/>
      <c r="AU176" s="49"/>
    </row>
    <row r="177" spans="1:47" s="50" customFormat="1" x14ac:dyDescent="0.2">
      <c r="A177" s="9"/>
      <c r="B177" s="3" t="s">
        <v>30</v>
      </c>
      <c r="C177" s="99">
        <f t="array" ref="C177:G181">MMULT(C105:G109,J161:N165)</f>
        <v>0.10098743699653599</v>
      </c>
      <c r="D177" s="87">
        <v>0.1123408809927199</v>
      </c>
      <c r="E177" s="87">
        <v>6.937858106173736E-2</v>
      </c>
      <c r="F177" s="87">
        <v>7.65106131743062E-2</v>
      </c>
      <c r="G177" s="88">
        <v>6.8648115440837459E-2</v>
      </c>
      <c r="H177" s="9"/>
      <c r="I177" s="100"/>
      <c r="J177" s="100"/>
      <c r="K177" s="101"/>
      <c r="L177" s="101"/>
      <c r="M177" s="101"/>
      <c r="N177" s="48"/>
      <c r="O177" s="48"/>
      <c r="P177" s="9"/>
      <c r="Q177" s="7"/>
      <c r="R177" s="40"/>
      <c r="S177" s="40"/>
      <c r="T177" s="40"/>
      <c r="U177" s="40"/>
      <c r="V177" s="40"/>
      <c r="AD177" s="40"/>
      <c r="AE177" s="40"/>
      <c r="AF177" s="40"/>
      <c r="AG177" s="40"/>
      <c r="AH177" s="40"/>
      <c r="AI177" s="57"/>
      <c r="AJ177" s="39"/>
      <c r="AK177" s="39"/>
      <c r="AL177" s="39"/>
      <c r="AM177" s="39"/>
      <c r="AN177" s="39"/>
      <c r="AO177" s="49"/>
      <c r="AP177" s="49"/>
      <c r="AQ177" s="49"/>
      <c r="AR177" s="49"/>
      <c r="AS177" s="49"/>
      <c r="AT177" s="49"/>
      <c r="AU177" s="49"/>
    </row>
    <row r="178" spans="1:47" s="50" customFormat="1" x14ac:dyDescent="0.2">
      <c r="A178" s="9"/>
      <c r="B178" s="3" t="s">
        <v>31</v>
      </c>
      <c r="C178" s="89">
        <v>0.10472293945227418</v>
      </c>
      <c r="D178" s="90">
        <v>0.12484793302541619</v>
      </c>
      <c r="E178" s="91">
        <v>5.9342256675189782E-2</v>
      </c>
      <c r="F178" s="91">
        <v>5.8183252443416662E-2</v>
      </c>
      <c r="G178" s="92">
        <v>7.3427716911656504E-2</v>
      </c>
      <c r="H178" s="9"/>
      <c r="I178" s="100"/>
      <c r="J178" s="100"/>
      <c r="K178" s="101"/>
      <c r="L178" s="101"/>
      <c r="M178" s="101"/>
      <c r="N178" s="48"/>
      <c r="O178" s="48"/>
      <c r="P178" s="9"/>
      <c r="Q178" s="7"/>
      <c r="R178" s="40"/>
      <c r="S178" s="40"/>
      <c r="T178" s="40"/>
      <c r="U178" s="40"/>
      <c r="V178" s="40"/>
      <c r="AD178" s="40"/>
      <c r="AE178" s="40"/>
      <c r="AF178" s="40"/>
      <c r="AG178" s="40"/>
      <c r="AH178" s="40"/>
      <c r="AI178" s="57"/>
      <c r="AJ178" s="39"/>
      <c r="AK178" s="39"/>
      <c r="AL178" s="39"/>
      <c r="AM178" s="39"/>
      <c r="AN178" s="39"/>
      <c r="AO178" s="49"/>
      <c r="AP178" s="49"/>
      <c r="AQ178" s="49"/>
      <c r="AR178" s="49"/>
      <c r="AS178" s="49"/>
      <c r="AT178" s="49"/>
      <c r="AU178" s="49"/>
    </row>
    <row r="179" spans="1:47" s="50" customFormat="1" x14ac:dyDescent="0.2">
      <c r="A179" s="9"/>
      <c r="B179" s="3" t="s">
        <v>32</v>
      </c>
      <c r="C179" s="89">
        <v>7.2200864482411739E-2</v>
      </c>
      <c r="D179" s="91">
        <v>8.2486513975923562E-2</v>
      </c>
      <c r="E179" s="91">
        <v>9.0402126468447405E-2</v>
      </c>
      <c r="F179" s="91">
        <v>8.6666914480379151E-2</v>
      </c>
      <c r="G179" s="92">
        <v>7.357625217783495E-2</v>
      </c>
      <c r="H179" s="9"/>
      <c r="I179" s="100"/>
      <c r="J179" s="100"/>
      <c r="K179" s="101"/>
      <c r="L179" s="101"/>
      <c r="M179" s="101"/>
      <c r="N179" s="48"/>
      <c r="O179" s="48"/>
      <c r="P179" s="9"/>
      <c r="Q179" s="7"/>
      <c r="R179" s="40"/>
      <c r="S179" s="40"/>
      <c r="T179" s="40"/>
      <c r="U179" s="40"/>
      <c r="V179" s="40"/>
      <c r="AD179" s="40"/>
      <c r="AE179" s="40"/>
      <c r="AF179" s="40"/>
      <c r="AG179" s="40"/>
      <c r="AH179" s="40"/>
      <c r="AI179" s="57"/>
      <c r="AJ179" s="39"/>
      <c r="AK179" s="39"/>
      <c r="AL179" s="39"/>
      <c r="AM179" s="39"/>
      <c r="AN179" s="39"/>
      <c r="AO179" s="49"/>
      <c r="AP179" s="49"/>
      <c r="AQ179" s="49"/>
      <c r="AR179" s="49"/>
      <c r="AS179" s="49"/>
      <c r="AT179" s="49"/>
      <c r="AU179" s="49"/>
    </row>
    <row r="180" spans="1:47" s="50" customFormat="1" x14ac:dyDescent="0.2">
      <c r="A180" s="9"/>
      <c r="B180" s="3" t="s">
        <v>33</v>
      </c>
      <c r="C180" s="89">
        <v>6.6999708797838023E-2</v>
      </c>
      <c r="D180" s="91">
        <v>5.6043202448490148E-2</v>
      </c>
      <c r="E180" s="91">
        <v>7.5774295335529693E-2</v>
      </c>
      <c r="F180" s="91">
        <v>0.11575022769189935</v>
      </c>
      <c r="G180" s="92">
        <v>8.2306328485305294E-2</v>
      </c>
      <c r="H180" s="9"/>
      <c r="I180" s="100"/>
      <c r="J180" s="100"/>
      <c r="K180" s="101"/>
      <c r="L180" s="101"/>
      <c r="M180" s="101"/>
      <c r="N180" s="48"/>
      <c r="O180" s="48"/>
      <c r="P180" s="9"/>
      <c r="Q180" s="7"/>
      <c r="R180" s="40"/>
      <c r="S180" s="40"/>
      <c r="T180" s="40"/>
      <c r="U180" s="40"/>
      <c r="V180" s="40"/>
      <c r="AD180" s="40"/>
      <c r="AE180" s="40"/>
      <c r="AF180" s="40"/>
      <c r="AG180" s="40"/>
      <c r="AH180" s="40"/>
      <c r="AI180" s="57"/>
      <c r="AJ180" s="39"/>
      <c r="AK180" s="39"/>
      <c r="AL180" s="39"/>
      <c r="AM180" s="39"/>
      <c r="AN180" s="39"/>
      <c r="AO180" s="49"/>
      <c r="AP180" s="49"/>
      <c r="AQ180" s="49"/>
      <c r="AR180" s="49"/>
      <c r="AS180" s="49"/>
      <c r="AT180" s="49"/>
      <c r="AU180" s="49"/>
    </row>
    <row r="181" spans="1:47" s="50" customFormat="1" x14ac:dyDescent="0.2">
      <c r="A181" s="9"/>
      <c r="B181" s="3" t="s">
        <v>34</v>
      </c>
      <c r="C181" s="93">
        <v>5.6318990133342073E-2</v>
      </c>
      <c r="D181" s="94">
        <v>5.2592356389535577E-2</v>
      </c>
      <c r="E181" s="94">
        <v>7.6112871557728459E-2</v>
      </c>
      <c r="F181" s="94">
        <v>7.2655897533140307E-2</v>
      </c>
      <c r="G181" s="95">
        <v>7.628804615751314E-2</v>
      </c>
      <c r="H181" s="9"/>
      <c r="I181" s="100"/>
      <c r="J181" s="100"/>
      <c r="K181" s="101"/>
      <c r="L181" s="101"/>
      <c r="M181" s="101"/>
      <c r="N181" s="48"/>
      <c r="O181" s="48"/>
      <c r="P181" s="9"/>
      <c r="Q181" s="7"/>
      <c r="R181" s="40"/>
      <c r="S181" s="40"/>
      <c r="T181" s="40"/>
      <c r="U181" s="40"/>
      <c r="V181" s="40"/>
      <c r="AD181" s="40"/>
      <c r="AE181" s="40"/>
      <c r="AF181" s="40"/>
      <c r="AG181" s="40"/>
      <c r="AH181" s="40"/>
      <c r="AI181" s="57"/>
      <c r="AJ181" s="39"/>
      <c r="AK181" s="39"/>
      <c r="AL181" s="39"/>
      <c r="AM181" s="39"/>
      <c r="AN181" s="39"/>
      <c r="AO181" s="49"/>
      <c r="AP181" s="49"/>
      <c r="AQ181" s="49"/>
      <c r="AR181" s="49"/>
      <c r="AS181" s="49"/>
      <c r="AT181" s="49"/>
      <c r="AU181" s="49"/>
    </row>
    <row r="182" spans="1:47" s="50" customFormat="1" x14ac:dyDescent="0.2">
      <c r="A182" s="9"/>
      <c r="B182" s="47"/>
      <c r="C182" s="40"/>
      <c r="D182" s="40"/>
      <c r="E182" s="40"/>
      <c r="F182" s="40"/>
      <c r="G182" s="40"/>
      <c r="H182" s="9"/>
      <c r="I182" s="100"/>
      <c r="J182" s="100"/>
      <c r="K182" s="101"/>
      <c r="L182" s="101"/>
      <c r="M182" s="101"/>
      <c r="N182" s="48"/>
      <c r="O182" s="48"/>
      <c r="P182" s="9"/>
      <c r="Q182" s="7"/>
      <c r="R182" s="40"/>
      <c r="S182" s="40"/>
      <c r="T182" s="40"/>
      <c r="U182" s="40"/>
      <c r="V182" s="40"/>
      <c r="AD182" s="40"/>
      <c r="AE182" s="40"/>
      <c r="AF182" s="40"/>
      <c r="AG182" s="40"/>
      <c r="AH182" s="40"/>
      <c r="AI182" s="57"/>
      <c r="AJ182" s="39"/>
      <c r="AK182" s="39"/>
      <c r="AL182" s="39"/>
      <c r="AM182" s="39"/>
      <c r="AN182" s="39"/>
      <c r="AO182" s="49"/>
      <c r="AP182" s="49"/>
      <c r="AQ182" s="49"/>
      <c r="AR182" s="49"/>
      <c r="AS182" s="49"/>
      <c r="AT182" s="49"/>
      <c r="AU182" s="49"/>
    </row>
    <row r="183" spans="1:47" x14ac:dyDescent="0.2">
      <c r="B183" s="3" t="s">
        <v>71</v>
      </c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50"/>
    </row>
    <row r="184" spans="1:47" x14ac:dyDescent="0.2">
      <c r="B184" s="3"/>
      <c r="C184" s="7" t="s">
        <v>30</v>
      </c>
      <c r="D184" s="7" t="s">
        <v>31</v>
      </c>
      <c r="E184" s="7" t="s">
        <v>32</v>
      </c>
      <c r="F184" s="7" t="s">
        <v>33</v>
      </c>
      <c r="G184" s="7" t="s">
        <v>34</v>
      </c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50"/>
    </row>
    <row r="185" spans="1:47" x14ac:dyDescent="0.2">
      <c r="B185" s="3" t="s">
        <v>30</v>
      </c>
      <c r="C185" s="28">
        <v>1</v>
      </c>
      <c r="D185" s="29">
        <v>0</v>
      </c>
      <c r="E185" s="29">
        <v>0</v>
      </c>
      <c r="F185" s="29">
        <v>0</v>
      </c>
      <c r="G185" s="30">
        <v>0</v>
      </c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50"/>
    </row>
    <row r="186" spans="1:47" x14ac:dyDescent="0.2">
      <c r="B186" s="3" t="s">
        <v>31</v>
      </c>
      <c r="C186" s="31">
        <v>0</v>
      </c>
      <c r="D186" s="7">
        <v>1</v>
      </c>
      <c r="E186" s="9">
        <v>0</v>
      </c>
      <c r="F186" s="9">
        <v>0</v>
      </c>
      <c r="G186" s="32">
        <v>0</v>
      </c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50"/>
    </row>
    <row r="187" spans="1:47" x14ac:dyDescent="0.2">
      <c r="B187" s="3" t="s">
        <v>32</v>
      </c>
      <c r="C187" s="31">
        <v>0</v>
      </c>
      <c r="D187" s="9">
        <v>0</v>
      </c>
      <c r="E187" s="9">
        <v>1</v>
      </c>
      <c r="F187" s="9">
        <v>0</v>
      </c>
      <c r="G187" s="32">
        <v>0</v>
      </c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50"/>
    </row>
    <row r="188" spans="1:47" x14ac:dyDescent="0.2">
      <c r="B188" s="3" t="s">
        <v>33</v>
      </c>
      <c r="C188" s="31">
        <v>0</v>
      </c>
      <c r="D188" s="9">
        <v>0</v>
      </c>
      <c r="E188" s="9">
        <v>0</v>
      </c>
      <c r="F188" s="9">
        <v>1</v>
      </c>
      <c r="G188" s="32">
        <v>0</v>
      </c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50"/>
    </row>
    <row r="189" spans="1:47" x14ac:dyDescent="0.2">
      <c r="B189" s="3" t="s">
        <v>34</v>
      </c>
      <c r="C189" s="33">
        <v>0</v>
      </c>
      <c r="D189" s="34">
        <v>0</v>
      </c>
      <c r="E189" s="34">
        <v>0</v>
      </c>
      <c r="F189" s="34">
        <v>0</v>
      </c>
      <c r="G189" s="35">
        <v>1</v>
      </c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50"/>
    </row>
    <row r="190" spans="1:47" x14ac:dyDescent="0.2">
      <c r="B190" s="4"/>
      <c r="C190" s="9"/>
      <c r="D190" s="9"/>
      <c r="E190" s="9"/>
      <c r="F190" s="9"/>
      <c r="G190" s="9"/>
      <c r="H190" s="9"/>
      <c r="I190" s="4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50"/>
    </row>
    <row r="191" spans="1:47" x14ac:dyDescent="0.2">
      <c r="B191" s="102" t="s">
        <v>72</v>
      </c>
      <c r="C191" s="9"/>
      <c r="D191" s="9"/>
      <c r="E191" s="9"/>
      <c r="F191" s="9"/>
      <c r="G191" s="9"/>
      <c r="H191" s="9"/>
      <c r="I191" s="4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50"/>
    </row>
    <row r="192" spans="1:47" x14ac:dyDescent="0.2">
      <c r="B192" s="4"/>
      <c r="C192" s="7" t="s">
        <v>30</v>
      </c>
      <c r="D192" s="7" t="s">
        <v>31</v>
      </c>
      <c r="E192" s="7" t="s">
        <v>32</v>
      </c>
      <c r="F192" s="7" t="s">
        <v>33</v>
      </c>
      <c r="G192" s="7" t="s">
        <v>34</v>
      </c>
      <c r="H192" s="9"/>
      <c r="I192" s="4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50"/>
    </row>
    <row r="193" spans="2:20" x14ac:dyDescent="0.2">
      <c r="B193" s="3" t="s">
        <v>30</v>
      </c>
      <c r="C193" s="103">
        <f t="shared" ref="C193:G197" si="35">C185-C177</f>
        <v>0.89901256300346399</v>
      </c>
      <c r="D193" s="104">
        <f t="shared" si="35"/>
        <v>-0.1123408809927199</v>
      </c>
      <c r="E193" s="104">
        <f t="shared" si="35"/>
        <v>-6.937858106173736E-2</v>
      </c>
      <c r="F193" s="104">
        <f t="shared" si="35"/>
        <v>-7.65106131743062E-2</v>
      </c>
      <c r="G193" s="105">
        <f t="shared" si="35"/>
        <v>-6.8648115440837459E-2</v>
      </c>
      <c r="H193" s="9"/>
      <c r="I193" s="4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50"/>
    </row>
    <row r="194" spans="2:20" x14ac:dyDescent="0.2">
      <c r="B194" s="3" t="s">
        <v>31</v>
      </c>
      <c r="C194" s="106">
        <f t="shared" si="35"/>
        <v>-0.10472293945227418</v>
      </c>
      <c r="D194" s="39">
        <f t="shared" si="35"/>
        <v>0.87515206697458381</v>
      </c>
      <c r="E194" s="39">
        <f t="shared" si="35"/>
        <v>-5.9342256675189782E-2</v>
      </c>
      <c r="F194" s="39">
        <f t="shared" si="35"/>
        <v>-5.8183252443416662E-2</v>
      </c>
      <c r="G194" s="107">
        <f t="shared" si="35"/>
        <v>-7.3427716911656504E-2</v>
      </c>
      <c r="H194" s="9"/>
      <c r="I194" s="4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50"/>
    </row>
    <row r="195" spans="2:20" x14ac:dyDescent="0.2">
      <c r="B195" s="3" t="s">
        <v>32</v>
      </c>
      <c r="C195" s="106">
        <f t="shared" si="35"/>
        <v>-7.2200864482411739E-2</v>
      </c>
      <c r="D195" s="39">
        <f t="shared" si="35"/>
        <v>-8.2486513975923562E-2</v>
      </c>
      <c r="E195" s="39">
        <f t="shared" si="35"/>
        <v>0.90959787353155264</v>
      </c>
      <c r="F195" s="39">
        <f t="shared" si="35"/>
        <v>-8.6666914480379151E-2</v>
      </c>
      <c r="G195" s="107">
        <f t="shared" si="35"/>
        <v>-7.357625217783495E-2</v>
      </c>
      <c r="H195" s="9"/>
      <c r="I195" s="4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50"/>
    </row>
    <row r="196" spans="2:20" x14ac:dyDescent="0.2">
      <c r="B196" s="3" t="s">
        <v>33</v>
      </c>
      <c r="C196" s="106">
        <f t="shared" si="35"/>
        <v>-6.6999708797838023E-2</v>
      </c>
      <c r="D196" s="39">
        <f t="shared" si="35"/>
        <v>-5.6043202448490148E-2</v>
      </c>
      <c r="E196" s="39">
        <f t="shared" si="35"/>
        <v>-7.5774295335529693E-2</v>
      </c>
      <c r="F196" s="39">
        <f t="shared" si="35"/>
        <v>0.88424977230810065</v>
      </c>
      <c r="G196" s="107">
        <f t="shared" si="35"/>
        <v>-8.2306328485305294E-2</v>
      </c>
      <c r="H196" s="9"/>
      <c r="I196" s="4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50"/>
    </row>
    <row r="197" spans="2:20" x14ac:dyDescent="0.2">
      <c r="B197" s="3" t="s">
        <v>34</v>
      </c>
      <c r="C197" s="108">
        <f t="shared" si="35"/>
        <v>-5.6318990133342073E-2</v>
      </c>
      <c r="D197" s="109">
        <f t="shared" si="35"/>
        <v>-5.2592356389535577E-2</v>
      </c>
      <c r="E197" s="109">
        <f t="shared" si="35"/>
        <v>-7.6112871557728459E-2</v>
      </c>
      <c r="F197" s="109">
        <f t="shared" si="35"/>
        <v>-7.2655897533140307E-2</v>
      </c>
      <c r="G197" s="110">
        <f t="shared" si="35"/>
        <v>0.92371195384248683</v>
      </c>
      <c r="H197" s="9"/>
      <c r="I197" s="4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50"/>
    </row>
    <row r="198" spans="2:20" x14ac:dyDescent="0.2">
      <c r="B198" s="4"/>
      <c r="C198" s="9"/>
      <c r="D198" s="9"/>
      <c r="E198" s="9"/>
      <c r="F198" s="9"/>
      <c r="G198" s="9"/>
      <c r="H198" s="9"/>
      <c r="I198" s="4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50"/>
    </row>
    <row r="199" spans="2:20" x14ac:dyDescent="0.2">
      <c r="B199" s="4"/>
      <c r="C199" s="9"/>
      <c r="D199" s="9"/>
      <c r="E199" s="9"/>
      <c r="F199" s="9"/>
      <c r="G199" s="9"/>
      <c r="H199" s="9"/>
      <c r="I199" s="4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50"/>
    </row>
    <row r="200" spans="2:20" x14ac:dyDescent="0.2">
      <c r="B200" s="102" t="s">
        <v>73</v>
      </c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50"/>
    </row>
    <row r="201" spans="2:20" x14ac:dyDescent="0.2">
      <c r="B201" s="102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50"/>
    </row>
    <row r="202" spans="2:20" x14ac:dyDescent="0.2">
      <c r="B202" s="126" t="s">
        <v>90</v>
      </c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50"/>
    </row>
    <row r="203" spans="2:20" x14ac:dyDescent="0.2">
      <c r="B203" s="102"/>
      <c r="C203" s="7" t="s">
        <v>30</v>
      </c>
      <c r="D203" s="7" t="s">
        <v>31</v>
      </c>
      <c r="E203" s="7" t="s">
        <v>32</v>
      </c>
      <c r="F203" s="7" t="s">
        <v>33</v>
      </c>
      <c r="G203" s="7" t="s">
        <v>34</v>
      </c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50"/>
    </row>
    <row r="204" spans="2:20" x14ac:dyDescent="0.2">
      <c r="B204" s="3" t="s">
        <v>30</v>
      </c>
      <c r="C204" s="103">
        <f t="array" ref="C204:G208">MINVERSE(C193:G197)</f>
        <v>1.1602200072628881</v>
      </c>
      <c r="D204" s="104">
        <v>0.17626695710150916</v>
      </c>
      <c r="E204" s="104">
        <v>0.12134262413062985</v>
      </c>
      <c r="F204" s="104">
        <v>0.13389106550085433</v>
      </c>
      <c r="G204" s="105">
        <v>0.12183215155488526</v>
      </c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50"/>
    </row>
    <row r="205" spans="2:20" x14ac:dyDescent="0.2">
      <c r="B205" s="3" t="s">
        <v>31</v>
      </c>
      <c r="C205" s="106">
        <v>0.16364033301526712</v>
      </c>
      <c r="D205" s="39">
        <v>1.1888439227615368</v>
      </c>
      <c r="E205" s="39">
        <v>0.11000008054029621</v>
      </c>
      <c r="F205" s="39">
        <v>0.11348094354738709</v>
      </c>
      <c r="G205" s="107">
        <v>0.12553836559520054</v>
      </c>
      <c r="H205" s="9"/>
      <c r="I205" s="9"/>
      <c r="J205" s="9"/>
      <c r="K205" s="7"/>
      <c r="L205" s="9"/>
      <c r="M205" s="9"/>
      <c r="N205" s="9"/>
      <c r="O205" s="9"/>
      <c r="P205" s="9"/>
      <c r="Q205" s="9"/>
      <c r="R205" s="9"/>
      <c r="S205" s="9"/>
      <c r="T205" s="50"/>
    </row>
    <row r="206" spans="2:20" x14ac:dyDescent="0.2">
      <c r="B206" s="3" t="s">
        <v>32</v>
      </c>
      <c r="C206" s="106">
        <v>0.12628493407727723</v>
      </c>
      <c r="D206" s="39">
        <v>0.14025154463806042</v>
      </c>
      <c r="E206" s="39">
        <v>1.1403870957704827</v>
      </c>
      <c r="F206" s="39">
        <v>0.14211815320413135</v>
      </c>
      <c r="G206" s="107">
        <v>0.12403239441970058</v>
      </c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50"/>
    </row>
    <row r="207" spans="2:20" x14ac:dyDescent="0.2">
      <c r="B207" s="3" t="s">
        <v>33</v>
      </c>
      <c r="C207" s="106">
        <v>0.11839019469782273</v>
      </c>
      <c r="D207" s="39">
        <v>0.10990367050031927</v>
      </c>
      <c r="E207" s="39">
        <v>0.12482134783669965</v>
      </c>
      <c r="F207" s="39">
        <v>1.1714459113429969</v>
      </c>
      <c r="G207" s="107">
        <v>0.13185770498957175</v>
      </c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50"/>
    </row>
    <row r="208" spans="2:20" x14ac:dyDescent="0.2">
      <c r="B208" s="3" t="s">
        <v>34</v>
      </c>
      <c r="C208" s="108">
        <v>9.9773857308871769E-2</v>
      </c>
      <c r="D208" s="109">
        <v>9.8636136017761E-2</v>
      </c>
      <c r="E208" s="109">
        <v>0.11744592093171112</v>
      </c>
      <c r="F208" s="109">
        <v>0.11847666819629836</v>
      </c>
      <c r="G208" s="110">
        <v>1.1177559406029824</v>
      </c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50"/>
    </row>
    <row r="209" spans="2:20" x14ac:dyDescent="0.2">
      <c r="B209" s="3" t="s">
        <v>74</v>
      </c>
      <c r="C209" s="111">
        <f>SUM(C204:C208)</f>
        <v>1.6683093263621269</v>
      </c>
      <c r="D209" s="111">
        <f t="shared" ref="D209:G209" si="36">SUM(D204:D208)</f>
        <v>1.7139022310191867</v>
      </c>
      <c r="E209" s="111">
        <f t="shared" si="36"/>
        <v>1.6139970692098196</v>
      </c>
      <c r="F209" s="111">
        <f t="shared" si="36"/>
        <v>1.679412741791668</v>
      </c>
      <c r="G209" s="111">
        <f t="shared" si="36"/>
        <v>1.6210165571623407</v>
      </c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50"/>
    </row>
    <row r="210" spans="2:20" x14ac:dyDescent="0.2">
      <c r="B210" s="3" t="s">
        <v>75</v>
      </c>
      <c r="C210" s="4"/>
      <c r="D210" s="4"/>
      <c r="E210" s="4"/>
      <c r="F210" s="4"/>
      <c r="G210" s="4"/>
      <c r="H210" s="4"/>
      <c r="I210" s="4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50"/>
    </row>
    <row r="211" spans="2:20" x14ac:dyDescent="0.2">
      <c r="B211" s="4"/>
      <c r="C211" s="3" t="s">
        <v>30</v>
      </c>
      <c r="D211" s="3" t="s">
        <v>31</v>
      </c>
      <c r="E211" s="3" t="s">
        <v>32</v>
      </c>
      <c r="F211" s="3" t="s">
        <v>33</v>
      </c>
      <c r="G211" s="3" t="s">
        <v>34</v>
      </c>
      <c r="H211" s="3" t="s">
        <v>28</v>
      </c>
      <c r="I211" s="112" t="s">
        <v>76</v>
      </c>
      <c r="J211" s="7" t="s">
        <v>54</v>
      </c>
      <c r="K211" s="9"/>
      <c r="L211" s="9"/>
      <c r="M211" s="9"/>
      <c r="N211" s="9"/>
      <c r="O211" s="9"/>
      <c r="P211" s="9"/>
      <c r="Q211" s="9"/>
      <c r="R211" s="9"/>
      <c r="S211" s="9"/>
      <c r="T211" s="50"/>
    </row>
    <row r="212" spans="2:20" x14ac:dyDescent="0.2">
      <c r="B212" s="3" t="s">
        <v>30</v>
      </c>
      <c r="C212" s="103">
        <f t="shared" ref="C212:G216" si="37">C204</f>
        <v>1.1602200072628881</v>
      </c>
      <c r="D212" s="104">
        <f t="shared" si="37"/>
        <v>0.17626695710150916</v>
      </c>
      <c r="E212" s="104">
        <f t="shared" si="37"/>
        <v>0.12134262413062985</v>
      </c>
      <c r="F212" s="104">
        <f t="shared" si="37"/>
        <v>0.13389106550085433</v>
      </c>
      <c r="G212" s="105">
        <f t="shared" si="37"/>
        <v>0.12183215155488526</v>
      </c>
      <c r="H212" s="105">
        <f>N105</f>
        <v>31</v>
      </c>
      <c r="I212" s="105">
        <f t="array" ref="I212:I216">MMULT(C212:G216,H212:H216)</f>
        <v>65</v>
      </c>
      <c r="J212" s="72">
        <f>I212-O105</f>
        <v>0</v>
      </c>
      <c r="K212" s="9"/>
      <c r="L212" s="9"/>
      <c r="M212" s="9"/>
      <c r="N212" s="9"/>
      <c r="O212" s="9"/>
      <c r="P212" s="9"/>
      <c r="Q212" s="9"/>
      <c r="R212" s="9"/>
      <c r="S212" s="9"/>
      <c r="T212" s="50"/>
    </row>
    <row r="213" spans="2:20" x14ac:dyDescent="0.2">
      <c r="B213" s="3" t="s">
        <v>31</v>
      </c>
      <c r="C213" s="106">
        <f t="shared" si="37"/>
        <v>0.16364033301526712</v>
      </c>
      <c r="D213" s="39">
        <f t="shared" si="37"/>
        <v>1.1888439227615368</v>
      </c>
      <c r="E213" s="39">
        <f t="shared" si="37"/>
        <v>0.11000008054029621</v>
      </c>
      <c r="F213" s="39">
        <f t="shared" si="37"/>
        <v>0.11348094354738709</v>
      </c>
      <c r="G213" s="107">
        <f t="shared" si="37"/>
        <v>0.12553836559520054</v>
      </c>
      <c r="H213" s="107">
        <f>N106</f>
        <v>50</v>
      </c>
      <c r="I213" s="107">
        <v>82.999999999999986</v>
      </c>
      <c r="J213" s="72">
        <f>I213-O106</f>
        <v>0</v>
      </c>
      <c r="K213" s="9"/>
      <c r="L213" s="9"/>
      <c r="M213" s="9"/>
      <c r="N213" s="9"/>
      <c r="O213" s="9"/>
      <c r="P213" s="9"/>
      <c r="Q213" s="9"/>
      <c r="R213" s="9"/>
      <c r="S213" s="9"/>
      <c r="T213" s="50"/>
    </row>
    <row r="214" spans="2:20" x14ac:dyDescent="0.2">
      <c r="B214" s="3" t="s">
        <v>32</v>
      </c>
      <c r="C214" s="106">
        <f t="shared" si="37"/>
        <v>0.12628493407727723</v>
      </c>
      <c r="D214" s="39">
        <f t="shared" si="37"/>
        <v>0.14025154463806042</v>
      </c>
      <c r="E214" s="39">
        <f t="shared" si="37"/>
        <v>1.1403870957704827</v>
      </c>
      <c r="F214" s="39">
        <f t="shared" si="37"/>
        <v>0.14211815320413135</v>
      </c>
      <c r="G214" s="107">
        <f t="shared" si="37"/>
        <v>0.12403239441970058</v>
      </c>
      <c r="H214" s="107">
        <f>N107</f>
        <v>70</v>
      </c>
      <c r="I214" s="107">
        <v>102.99999999999999</v>
      </c>
      <c r="J214" s="72">
        <f>I214-O107</f>
        <v>0</v>
      </c>
      <c r="K214" s="9"/>
      <c r="L214" s="9"/>
      <c r="M214" s="9"/>
      <c r="N214" s="9"/>
      <c r="O214" s="9"/>
      <c r="P214" s="9"/>
      <c r="Q214" s="9"/>
      <c r="R214" s="9"/>
      <c r="S214" s="9"/>
      <c r="T214" s="50"/>
    </row>
    <row r="215" spans="2:20" x14ac:dyDescent="0.2">
      <c r="B215" s="3" t="s">
        <v>33</v>
      </c>
      <c r="C215" s="106">
        <f t="shared" si="37"/>
        <v>0.11839019469782273</v>
      </c>
      <c r="D215" s="39">
        <f t="shared" si="37"/>
        <v>0.10990367050031927</v>
      </c>
      <c r="E215" s="39">
        <f t="shared" si="37"/>
        <v>0.12482134783669965</v>
      </c>
      <c r="F215" s="39">
        <f t="shared" si="37"/>
        <v>1.1714459113429969</v>
      </c>
      <c r="G215" s="107">
        <f t="shared" si="37"/>
        <v>0.13185770498957175</v>
      </c>
      <c r="H215" s="107">
        <f>N108</f>
        <v>53</v>
      </c>
      <c r="I215" s="107">
        <v>85</v>
      </c>
      <c r="J215" s="72">
        <f>I215-O108</f>
        <v>0</v>
      </c>
      <c r="K215" s="9"/>
      <c r="L215" s="9"/>
      <c r="M215" s="9"/>
      <c r="N215" s="9"/>
      <c r="O215" s="9"/>
      <c r="P215" s="9"/>
      <c r="Q215" s="9"/>
      <c r="R215" s="9"/>
      <c r="S215" s="9"/>
      <c r="T215" s="50"/>
    </row>
    <row r="216" spans="2:20" x14ac:dyDescent="0.2">
      <c r="B216" s="3" t="s">
        <v>34</v>
      </c>
      <c r="C216" s="108">
        <f t="shared" si="37"/>
        <v>9.9773857308871769E-2</v>
      </c>
      <c r="D216" s="109">
        <f t="shared" si="37"/>
        <v>9.8636136017761E-2</v>
      </c>
      <c r="E216" s="109">
        <f t="shared" si="37"/>
        <v>0.11744592093171112</v>
      </c>
      <c r="F216" s="109">
        <f t="shared" si="37"/>
        <v>0.11847666819629836</v>
      </c>
      <c r="G216" s="110">
        <f t="shared" si="37"/>
        <v>1.1177559406029824</v>
      </c>
      <c r="H216" s="110">
        <f>N109</f>
        <v>38</v>
      </c>
      <c r="I216" s="110">
        <v>65</v>
      </c>
      <c r="J216" s="72">
        <f>I216-O109</f>
        <v>0</v>
      </c>
      <c r="K216" s="9"/>
      <c r="L216" s="9"/>
      <c r="M216" s="9"/>
      <c r="N216" s="9"/>
      <c r="O216" s="9"/>
      <c r="P216" s="9"/>
      <c r="Q216" s="9"/>
      <c r="R216" s="9"/>
      <c r="S216" s="9"/>
      <c r="T216" s="50"/>
    </row>
    <row r="217" spans="2:20" x14ac:dyDescent="0.2">
      <c r="B217" s="4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50"/>
    </row>
    <row r="218" spans="2:20" x14ac:dyDescent="0.2">
      <c r="B218" s="4" t="s">
        <v>89</v>
      </c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50"/>
    </row>
    <row r="219" spans="2:20" x14ac:dyDescent="0.2">
      <c r="B219" s="3"/>
      <c r="C219" s="7" t="s">
        <v>30</v>
      </c>
      <c r="D219" s="7" t="s">
        <v>31</v>
      </c>
      <c r="E219" s="7" t="s">
        <v>32</v>
      </c>
      <c r="F219" s="7" t="s">
        <v>33</v>
      </c>
      <c r="G219" s="7" t="s">
        <v>34</v>
      </c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50"/>
    </row>
    <row r="220" spans="2:20" x14ac:dyDescent="0.2">
      <c r="B220" s="3" t="s">
        <v>30</v>
      </c>
      <c r="C220" s="103">
        <f>H212</f>
        <v>31</v>
      </c>
      <c r="D220" s="104">
        <v>0</v>
      </c>
      <c r="E220" s="104">
        <v>0</v>
      </c>
      <c r="F220" s="104">
        <v>0</v>
      </c>
      <c r="G220" s="105">
        <v>0</v>
      </c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50"/>
    </row>
    <row r="221" spans="2:20" x14ac:dyDescent="0.2">
      <c r="B221" s="3" t="s">
        <v>31</v>
      </c>
      <c r="C221" s="106">
        <v>0</v>
      </c>
      <c r="D221" s="39">
        <f>H213</f>
        <v>50</v>
      </c>
      <c r="E221" s="39">
        <v>0</v>
      </c>
      <c r="F221" s="39">
        <v>0</v>
      </c>
      <c r="G221" s="107">
        <v>0</v>
      </c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50"/>
    </row>
    <row r="222" spans="2:20" x14ac:dyDescent="0.2">
      <c r="B222" s="3" t="s">
        <v>32</v>
      </c>
      <c r="C222" s="106">
        <v>0</v>
      </c>
      <c r="D222" s="39">
        <v>0</v>
      </c>
      <c r="E222" s="39">
        <f>H214</f>
        <v>70</v>
      </c>
      <c r="F222" s="39">
        <v>0</v>
      </c>
      <c r="G222" s="107">
        <v>0</v>
      </c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50"/>
    </row>
    <row r="223" spans="2:20" x14ac:dyDescent="0.2">
      <c r="B223" s="3" t="s">
        <v>33</v>
      </c>
      <c r="C223" s="106">
        <v>0</v>
      </c>
      <c r="D223" s="39">
        <v>0</v>
      </c>
      <c r="E223" s="39">
        <v>0</v>
      </c>
      <c r="F223" s="39">
        <f>H215</f>
        <v>53</v>
      </c>
      <c r="G223" s="107">
        <v>0</v>
      </c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50"/>
    </row>
    <row r="224" spans="2:20" x14ac:dyDescent="0.2">
      <c r="B224" s="3" t="s">
        <v>34</v>
      </c>
      <c r="C224" s="108">
        <v>0</v>
      </c>
      <c r="D224" s="109">
        <v>0</v>
      </c>
      <c r="E224" s="109">
        <v>0</v>
      </c>
      <c r="F224" s="109">
        <v>0</v>
      </c>
      <c r="G224" s="110">
        <f>H216</f>
        <v>38</v>
      </c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50"/>
    </row>
    <row r="225" spans="1:25" x14ac:dyDescent="0.2">
      <c r="B225" s="3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</row>
    <row r="226" spans="1:25" x14ac:dyDescent="0.2">
      <c r="B226" s="3" t="s">
        <v>77</v>
      </c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</row>
    <row r="227" spans="1:25" x14ac:dyDescent="0.2">
      <c r="B227" s="3" t="s">
        <v>78</v>
      </c>
      <c r="C227" s="4"/>
      <c r="D227" s="4"/>
      <c r="E227" s="4"/>
      <c r="F227" s="4"/>
      <c r="G227" s="4"/>
      <c r="H227" s="4"/>
      <c r="I227" s="7" t="s">
        <v>79</v>
      </c>
      <c r="J227" s="9"/>
      <c r="K227" s="9"/>
      <c r="L227" s="9"/>
      <c r="M227" s="9"/>
      <c r="N227" s="9"/>
      <c r="O227" s="4"/>
      <c r="P227" s="4"/>
      <c r="Q227" s="4"/>
    </row>
    <row r="228" spans="1:25" x14ac:dyDescent="0.2">
      <c r="B228" s="4"/>
      <c r="C228" s="3" t="s">
        <v>30</v>
      </c>
      <c r="D228" s="3" t="s">
        <v>31</v>
      </c>
      <c r="E228" s="3" t="s">
        <v>32</v>
      </c>
      <c r="F228" s="3" t="s">
        <v>33</v>
      </c>
      <c r="G228" s="3" t="s">
        <v>34</v>
      </c>
      <c r="H228" s="4"/>
      <c r="I228" s="7"/>
      <c r="J228" s="7" t="s">
        <v>30</v>
      </c>
      <c r="K228" s="7" t="s">
        <v>31</v>
      </c>
      <c r="L228" s="7" t="s">
        <v>32</v>
      </c>
      <c r="M228" s="7" t="s">
        <v>33</v>
      </c>
      <c r="N228" s="7" t="s">
        <v>34</v>
      </c>
      <c r="O228" s="4"/>
      <c r="P228" s="4"/>
      <c r="Q228" s="4"/>
    </row>
    <row r="229" spans="1:25" x14ac:dyDescent="0.2">
      <c r="B229" s="7" t="s">
        <v>30</v>
      </c>
      <c r="C229" s="103">
        <f>C113</f>
        <v>65</v>
      </c>
      <c r="D229" s="104">
        <v>0</v>
      </c>
      <c r="E229" s="104">
        <v>0</v>
      </c>
      <c r="F229" s="104">
        <v>0</v>
      </c>
      <c r="G229" s="105">
        <v>0</v>
      </c>
      <c r="H229" s="9"/>
      <c r="I229" s="7" t="s">
        <v>30</v>
      </c>
      <c r="J229" s="86">
        <f t="array" ref="J229:N233">MINVERSE(C229:G233)</f>
        <v>1.5384615384615385E-2</v>
      </c>
      <c r="K229" s="87">
        <v>0</v>
      </c>
      <c r="L229" s="87">
        <v>0</v>
      </c>
      <c r="M229" s="87">
        <v>0</v>
      </c>
      <c r="N229" s="88">
        <v>0</v>
      </c>
      <c r="O229" s="9"/>
      <c r="P229" s="9"/>
      <c r="Q229" s="9"/>
      <c r="R229" s="9"/>
      <c r="S229" s="9"/>
      <c r="T229" s="50"/>
      <c r="U229" s="50"/>
      <c r="V229" s="50"/>
      <c r="W229" s="50"/>
      <c r="X229" s="50"/>
      <c r="Y229" s="50"/>
    </row>
    <row r="230" spans="1:25" x14ac:dyDescent="0.2">
      <c r="B230" s="7" t="s">
        <v>31</v>
      </c>
      <c r="C230" s="106">
        <v>0</v>
      </c>
      <c r="D230" s="39">
        <f>D113</f>
        <v>83</v>
      </c>
      <c r="E230" s="39">
        <v>0</v>
      </c>
      <c r="F230" s="39">
        <v>0</v>
      </c>
      <c r="G230" s="107">
        <v>0</v>
      </c>
      <c r="H230" s="9"/>
      <c r="I230" s="7" t="s">
        <v>31</v>
      </c>
      <c r="J230" s="89">
        <v>0</v>
      </c>
      <c r="K230" s="91">
        <v>1.2048192771084338E-2</v>
      </c>
      <c r="L230" s="91">
        <v>0</v>
      </c>
      <c r="M230" s="91">
        <v>0</v>
      </c>
      <c r="N230" s="92">
        <v>0</v>
      </c>
      <c r="O230" s="9"/>
      <c r="P230" s="9"/>
      <c r="Q230" s="9"/>
      <c r="R230" s="9"/>
      <c r="S230" s="9"/>
      <c r="T230" s="50"/>
      <c r="U230" s="50"/>
      <c r="V230" s="50"/>
      <c r="W230" s="50"/>
      <c r="X230" s="50"/>
      <c r="Y230" s="50"/>
    </row>
    <row r="231" spans="1:25" x14ac:dyDescent="0.2">
      <c r="B231" s="7" t="s">
        <v>32</v>
      </c>
      <c r="C231" s="106">
        <v>0</v>
      </c>
      <c r="D231" s="39">
        <v>0</v>
      </c>
      <c r="E231" s="39">
        <f>E113</f>
        <v>103</v>
      </c>
      <c r="F231" s="39">
        <v>0</v>
      </c>
      <c r="G231" s="107">
        <v>0</v>
      </c>
      <c r="H231" s="9"/>
      <c r="I231" s="7" t="s">
        <v>32</v>
      </c>
      <c r="J231" s="89">
        <v>0</v>
      </c>
      <c r="K231" s="91">
        <v>0</v>
      </c>
      <c r="L231" s="91">
        <v>9.7087378640776691E-3</v>
      </c>
      <c r="M231" s="91">
        <v>0</v>
      </c>
      <c r="N231" s="92">
        <v>0</v>
      </c>
      <c r="O231" s="9"/>
      <c r="P231" s="9"/>
      <c r="Q231" s="9"/>
      <c r="R231" s="9"/>
      <c r="S231" s="9"/>
      <c r="T231" s="50"/>
      <c r="U231" s="50"/>
      <c r="V231" s="50"/>
      <c r="W231" s="50"/>
      <c r="X231" s="50"/>
      <c r="Y231" s="50"/>
    </row>
    <row r="232" spans="1:25" x14ac:dyDescent="0.2">
      <c r="B232" s="7" t="s">
        <v>33</v>
      </c>
      <c r="C232" s="106">
        <v>0</v>
      </c>
      <c r="D232" s="39">
        <v>0</v>
      </c>
      <c r="E232" s="39">
        <v>0</v>
      </c>
      <c r="F232" s="39">
        <f>F113</f>
        <v>85</v>
      </c>
      <c r="G232" s="107">
        <v>0</v>
      </c>
      <c r="H232" s="9"/>
      <c r="I232" s="7" t="s">
        <v>33</v>
      </c>
      <c r="J232" s="89">
        <v>0</v>
      </c>
      <c r="K232" s="91">
        <v>0</v>
      </c>
      <c r="L232" s="91">
        <v>0</v>
      </c>
      <c r="M232" s="91">
        <v>1.1764705882352941E-2</v>
      </c>
      <c r="N232" s="92">
        <v>0</v>
      </c>
      <c r="O232" s="9"/>
      <c r="P232" s="9"/>
      <c r="Q232" s="9"/>
      <c r="R232" s="9"/>
      <c r="S232" s="9"/>
      <c r="T232" s="50"/>
      <c r="U232" s="50"/>
      <c r="V232" s="50"/>
      <c r="W232" s="50"/>
      <c r="X232" s="50"/>
      <c r="Y232" s="50"/>
    </row>
    <row r="233" spans="1:25" x14ac:dyDescent="0.2">
      <c r="B233" s="7" t="s">
        <v>34</v>
      </c>
      <c r="C233" s="108">
        <v>0</v>
      </c>
      <c r="D233" s="109">
        <v>0</v>
      </c>
      <c r="E233" s="109">
        <v>0</v>
      </c>
      <c r="F233" s="109">
        <v>0</v>
      </c>
      <c r="G233" s="110">
        <f>G113</f>
        <v>65</v>
      </c>
      <c r="H233" s="9"/>
      <c r="I233" s="7" t="s">
        <v>34</v>
      </c>
      <c r="J233" s="93">
        <v>0</v>
      </c>
      <c r="K233" s="94">
        <v>0</v>
      </c>
      <c r="L233" s="94">
        <v>0</v>
      </c>
      <c r="M233" s="94">
        <v>0</v>
      </c>
      <c r="N233" s="95">
        <v>1.5384615384615385E-2</v>
      </c>
      <c r="O233" s="9"/>
      <c r="P233" s="9"/>
      <c r="Q233" s="9"/>
      <c r="R233" s="9"/>
      <c r="S233" s="9"/>
      <c r="T233" s="50"/>
      <c r="U233" s="50"/>
      <c r="V233" s="50"/>
      <c r="W233" s="50"/>
      <c r="X233" s="50"/>
      <c r="Y233" s="50"/>
    </row>
    <row r="234" spans="1:25" x14ac:dyDescent="0.2">
      <c r="B234" s="7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50"/>
      <c r="U234" s="50"/>
      <c r="V234" s="50"/>
      <c r="W234" s="50"/>
      <c r="X234" s="50"/>
      <c r="Y234" s="50"/>
    </row>
    <row r="235" spans="1:25" x14ac:dyDescent="0.2">
      <c r="B235" s="7"/>
      <c r="C235" s="7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50"/>
      <c r="U235" s="50"/>
      <c r="V235" s="50"/>
      <c r="W235" s="50"/>
      <c r="X235" s="50"/>
      <c r="Y235" s="50"/>
    </row>
    <row r="236" spans="1:25" x14ac:dyDescent="0.2">
      <c r="B236" s="7" t="s">
        <v>80</v>
      </c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50"/>
      <c r="U236" s="50"/>
      <c r="V236" s="50"/>
      <c r="W236" s="50"/>
      <c r="X236" s="50"/>
      <c r="Y236" s="50"/>
    </row>
    <row r="237" spans="1:25" x14ac:dyDescent="0.2">
      <c r="B237" s="7"/>
      <c r="C237" s="7" t="s">
        <v>30</v>
      </c>
      <c r="D237" s="7" t="s">
        <v>31</v>
      </c>
      <c r="E237" s="7" t="s">
        <v>32</v>
      </c>
      <c r="F237" s="7" t="s">
        <v>33</v>
      </c>
      <c r="G237" s="7" t="s">
        <v>34</v>
      </c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50"/>
      <c r="U237" s="50"/>
      <c r="V237" s="50"/>
      <c r="W237" s="50"/>
      <c r="X237" s="50"/>
      <c r="Y237" s="50"/>
    </row>
    <row r="238" spans="1:25" x14ac:dyDescent="0.2">
      <c r="B238" s="7" t="s">
        <v>81</v>
      </c>
      <c r="C238" s="113">
        <f t="array" ref="C238:G238">MMULT(C143:G143,J229:N233)</f>
        <v>4.6153846153846156E-2</v>
      </c>
      <c r="D238" s="114">
        <v>7.2289156626506035E-2</v>
      </c>
      <c r="E238" s="114">
        <v>7.7669902912621352E-2</v>
      </c>
      <c r="F238" s="114">
        <v>9.4117647058823528E-2</v>
      </c>
      <c r="G238" s="115">
        <v>0.18461538461538463</v>
      </c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50"/>
      <c r="U238" s="50"/>
      <c r="V238" s="50"/>
      <c r="W238" s="50"/>
      <c r="X238" s="50"/>
      <c r="Y238" s="50"/>
    </row>
    <row r="239" spans="1:25" s="50" customFormat="1" x14ac:dyDescent="0.2">
      <c r="A239" s="9"/>
      <c r="B239" s="7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</row>
    <row r="240" spans="1:25" s="50" customFormat="1" x14ac:dyDescent="0.2">
      <c r="A240" s="9"/>
      <c r="B240" s="7"/>
      <c r="C240" s="7" t="s">
        <v>30</v>
      </c>
      <c r="D240" s="7" t="s">
        <v>31</v>
      </c>
      <c r="E240" s="7" t="s">
        <v>32</v>
      </c>
      <c r="F240" s="7" t="s">
        <v>33</v>
      </c>
      <c r="G240" s="7" t="s">
        <v>34</v>
      </c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</row>
    <row r="241" spans="1:25" x14ac:dyDescent="0.2">
      <c r="B241" s="7" t="s">
        <v>39</v>
      </c>
      <c r="C241" s="113">
        <f t="array" ref="C241:G241">MMULT(C142:G142,J229:N233)</f>
        <v>9.2307692307692313E-2</v>
      </c>
      <c r="D241" s="114">
        <v>0.14457831325301207</v>
      </c>
      <c r="E241" s="114">
        <v>0.1553398058252427</v>
      </c>
      <c r="F241" s="114">
        <v>0.11764705882352941</v>
      </c>
      <c r="G241" s="115">
        <v>0.32307692307692309</v>
      </c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50"/>
      <c r="U241" s="50"/>
      <c r="V241" s="50"/>
      <c r="W241" s="50"/>
      <c r="X241" s="50"/>
      <c r="Y241" s="50"/>
    </row>
    <row r="242" spans="1:25" x14ac:dyDescent="0.2"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50"/>
      <c r="U242" s="50"/>
      <c r="V242" s="50"/>
      <c r="W242" s="50"/>
      <c r="X242" s="50"/>
      <c r="Y242" s="50"/>
    </row>
    <row r="243" spans="1:25" x14ac:dyDescent="0.2">
      <c r="B243" s="7"/>
      <c r="C243" s="7" t="s">
        <v>30</v>
      </c>
      <c r="D243" s="7" t="s">
        <v>31</v>
      </c>
      <c r="E243" s="7" t="s">
        <v>32</v>
      </c>
      <c r="F243" s="7" t="s">
        <v>33</v>
      </c>
      <c r="G243" s="7" t="s">
        <v>34</v>
      </c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50"/>
      <c r="U243" s="50"/>
      <c r="V243" s="50"/>
      <c r="W243" s="50"/>
      <c r="X243" s="50"/>
      <c r="Y243" s="50"/>
    </row>
    <row r="244" spans="1:25" s="50" customFormat="1" x14ac:dyDescent="0.2">
      <c r="A244" s="9"/>
      <c r="B244" s="7" t="s">
        <v>38</v>
      </c>
      <c r="C244" s="113">
        <f t="array" ref="C244:G244">MMULT(C141:G141,J229:N233)</f>
        <v>0.52307692307692311</v>
      </c>
      <c r="D244" s="114">
        <v>0.62650602409638556</v>
      </c>
      <c r="E244" s="114">
        <v>0.64077669902912615</v>
      </c>
      <c r="F244" s="114">
        <v>0.41176470588235292</v>
      </c>
      <c r="G244" s="115">
        <v>0.84615384615384626</v>
      </c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</row>
    <row r="245" spans="1:25" x14ac:dyDescent="0.2"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50"/>
      <c r="U245" s="50"/>
      <c r="V245" s="50"/>
      <c r="W245" s="50"/>
      <c r="X245" s="50"/>
      <c r="Y245" s="50"/>
    </row>
    <row r="246" spans="1:25" x14ac:dyDescent="0.2">
      <c r="B246" s="9"/>
      <c r="C246" s="7" t="s">
        <v>30</v>
      </c>
      <c r="D246" s="7" t="s">
        <v>31</v>
      </c>
      <c r="E246" s="7" t="s">
        <v>32</v>
      </c>
      <c r="F246" s="7" t="s">
        <v>33</v>
      </c>
      <c r="G246" s="7" t="s">
        <v>34</v>
      </c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50"/>
      <c r="U246" s="50"/>
      <c r="V246" s="50"/>
      <c r="W246" s="50"/>
      <c r="X246" s="50"/>
      <c r="Y246" s="50"/>
    </row>
    <row r="247" spans="1:25" x14ac:dyDescent="0.2">
      <c r="B247" s="9" t="s">
        <v>41</v>
      </c>
      <c r="C247" s="113">
        <f t="array" ref="C247:G247">MMULT(C144:G144,J229:N233)</f>
        <v>26.153846153846157</v>
      </c>
      <c r="D247" s="114">
        <v>26.506024096385545</v>
      </c>
      <c r="E247" s="114">
        <v>22.33009708737864</v>
      </c>
      <c r="F247" s="114">
        <v>20</v>
      </c>
      <c r="G247" s="115">
        <v>29.230769230769234</v>
      </c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50"/>
      <c r="U247" s="50"/>
      <c r="V247" s="50"/>
      <c r="W247" s="50"/>
      <c r="X247" s="50"/>
      <c r="Y247" s="50"/>
    </row>
    <row r="248" spans="1:25" x14ac:dyDescent="0.2"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50"/>
      <c r="U248" s="50"/>
      <c r="V248" s="50"/>
      <c r="W248" s="50"/>
      <c r="X248" s="50"/>
      <c r="Y248" s="50"/>
    </row>
    <row r="249" spans="1:25" x14ac:dyDescent="0.2">
      <c r="B249" s="7" t="s">
        <v>82</v>
      </c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50"/>
      <c r="U249" s="50"/>
      <c r="V249" s="50"/>
      <c r="W249" s="50"/>
      <c r="X249" s="50"/>
      <c r="Y249" s="50"/>
    </row>
    <row r="250" spans="1:25" x14ac:dyDescent="0.2">
      <c r="B250" s="7" t="s">
        <v>81</v>
      </c>
      <c r="C250" s="9"/>
      <c r="D250" s="9"/>
      <c r="E250" s="9"/>
      <c r="F250" s="9"/>
      <c r="G250" s="9"/>
      <c r="H250" s="7" t="s">
        <v>39</v>
      </c>
      <c r="I250" s="9"/>
      <c r="J250" s="9"/>
      <c r="K250" s="9"/>
      <c r="L250" s="9"/>
      <c r="M250" s="9"/>
      <c r="N250" s="4"/>
      <c r="O250" s="4"/>
      <c r="P250" s="4"/>
      <c r="Q250" s="4"/>
    </row>
    <row r="251" spans="1:25" x14ac:dyDescent="0.2">
      <c r="B251" s="7"/>
      <c r="C251" s="7" t="s">
        <v>30</v>
      </c>
      <c r="D251" s="7" t="s">
        <v>31</v>
      </c>
      <c r="E251" s="7" t="s">
        <v>32</v>
      </c>
      <c r="F251" s="7" t="s">
        <v>33</v>
      </c>
      <c r="G251" s="7" t="s">
        <v>34</v>
      </c>
      <c r="H251" s="9"/>
      <c r="I251" s="7" t="s">
        <v>30</v>
      </c>
      <c r="J251" s="7" t="s">
        <v>31</v>
      </c>
      <c r="K251" s="7" t="s">
        <v>32</v>
      </c>
      <c r="L251" s="7" t="s">
        <v>33</v>
      </c>
      <c r="M251" s="7" t="s">
        <v>34</v>
      </c>
      <c r="N251" s="4"/>
      <c r="O251" s="4"/>
      <c r="P251" s="4"/>
      <c r="Q251" s="4"/>
    </row>
    <row r="252" spans="1:25" x14ac:dyDescent="0.2">
      <c r="B252" s="7" t="s">
        <v>30</v>
      </c>
      <c r="C252" s="86">
        <f>C238</f>
        <v>4.6153846153846156E-2</v>
      </c>
      <c r="D252" s="87">
        <v>0</v>
      </c>
      <c r="E252" s="87">
        <v>0</v>
      </c>
      <c r="F252" s="87">
        <v>0</v>
      </c>
      <c r="G252" s="88">
        <v>0</v>
      </c>
      <c r="H252" s="7" t="s">
        <v>30</v>
      </c>
      <c r="I252" s="86">
        <f>C241</f>
        <v>9.2307692307692313E-2</v>
      </c>
      <c r="J252" s="87">
        <v>0</v>
      </c>
      <c r="K252" s="87">
        <v>0</v>
      </c>
      <c r="L252" s="87">
        <v>0</v>
      </c>
      <c r="M252" s="88">
        <v>0</v>
      </c>
      <c r="N252" s="4"/>
      <c r="O252" s="4"/>
      <c r="P252" s="4"/>
      <c r="Q252" s="4"/>
    </row>
    <row r="253" spans="1:25" x14ac:dyDescent="0.2">
      <c r="B253" s="7" t="s">
        <v>31</v>
      </c>
      <c r="C253" s="89">
        <v>0</v>
      </c>
      <c r="D253" s="91">
        <f>D238</f>
        <v>7.2289156626506035E-2</v>
      </c>
      <c r="E253" s="91">
        <v>0</v>
      </c>
      <c r="F253" s="91">
        <v>0</v>
      </c>
      <c r="G253" s="92">
        <v>0</v>
      </c>
      <c r="H253" s="7" t="s">
        <v>31</v>
      </c>
      <c r="I253" s="89">
        <v>0</v>
      </c>
      <c r="J253" s="91">
        <f>D241</f>
        <v>0.14457831325301207</v>
      </c>
      <c r="K253" s="91">
        <v>0</v>
      </c>
      <c r="L253" s="91">
        <v>0</v>
      </c>
      <c r="M253" s="92">
        <v>0</v>
      </c>
      <c r="N253" s="4"/>
      <c r="O253" s="4"/>
      <c r="P253" s="4"/>
      <c r="Q253" s="4"/>
    </row>
    <row r="254" spans="1:25" x14ac:dyDescent="0.2">
      <c r="B254" s="7" t="s">
        <v>32</v>
      </c>
      <c r="C254" s="89">
        <v>0</v>
      </c>
      <c r="D254" s="91">
        <v>0</v>
      </c>
      <c r="E254" s="91">
        <f>E238</f>
        <v>7.7669902912621352E-2</v>
      </c>
      <c r="F254" s="91">
        <v>0</v>
      </c>
      <c r="G254" s="92">
        <v>0</v>
      </c>
      <c r="H254" s="7" t="s">
        <v>32</v>
      </c>
      <c r="I254" s="89">
        <v>0</v>
      </c>
      <c r="J254" s="91">
        <v>0</v>
      </c>
      <c r="K254" s="91">
        <f>E241</f>
        <v>0.1553398058252427</v>
      </c>
      <c r="L254" s="91">
        <v>0</v>
      </c>
      <c r="M254" s="92">
        <v>0</v>
      </c>
      <c r="N254" s="4"/>
      <c r="O254" s="4"/>
      <c r="P254" s="4"/>
      <c r="Q254" s="4"/>
    </row>
    <row r="255" spans="1:25" x14ac:dyDescent="0.2">
      <c r="B255" s="7" t="s">
        <v>33</v>
      </c>
      <c r="C255" s="89">
        <v>0</v>
      </c>
      <c r="D255" s="91">
        <v>0</v>
      </c>
      <c r="E255" s="91">
        <v>0</v>
      </c>
      <c r="F255" s="91">
        <f>F238</f>
        <v>9.4117647058823528E-2</v>
      </c>
      <c r="G255" s="92">
        <v>0</v>
      </c>
      <c r="H255" s="7" t="s">
        <v>33</v>
      </c>
      <c r="I255" s="89">
        <v>0</v>
      </c>
      <c r="J255" s="91">
        <v>0</v>
      </c>
      <c r="K255" s="91">
        <v>0</v>
      </c>
      <c r="L255" s="91">
        <f>F241</f>
        <v>0.11764705882352941</v>
      </c>
      <c r="M255" s="92">
        <v>0</v>
      </c>
      <c r="N255" s="4"/>
      <c r="O255" s="4"/>
      <c r="P255" s="4"/>
      <c r="Q255" s="4"/>
    </row>
    <row r="256" spans="1:25" x14ac:dyDescent="0.2">
      <c r="B256" s="7" t="s">
        <v>34</v>
      </c>
      <c r="C256" s="93">
        <v>0</v>
      </c>
      <c r="D256" s="94">
        <v>0</v>
      </c>
      <c r="E256" s="94">
        <v>0</v>
      </c>
      <c r="F256" s="94">
        <v>0</v>
      </c>
      <c r="G256" s="95">
        <f>G238</f>
        <v>0.18461538461538463</v>
      </c>
      <c r="H256" s="7" t="s">
        <v>34</v>
      </c>
      <c r="I256" s="93">
        <v>0</v>
      </c>
      <c r="J256" s="94">
        <v>0</v>
      </c>
      <c r="K256" s="94">
        <v>0</v>
      </c>
      <c r="L256" s="94">
        <v>0</v>
      </c>
      <c r="M256" s="95">
        <f>G241</f>
        <v>0.32307692307692309</v>
      </c>
      <c r="N256" s="4"/>
      <c r="O256" s="4"/>
      <c r="P256" s="4"/>
      <c r="Q256" s="4"/>
    </row>
    <row r="257" spans="2:17" x14ac:dyDescent="0.2">
      <c r="B257" s="3"/>
      <c r="C257" s="4"/>
      <c r="D257" s="4"/>
      <c r="E257" s="4"/>
      <c r="F257" s="4"/>
      <c r="G257" s="4"/>
      <c r="H257" s="3"/>
      <c r="I257" s="4"/>
      <c r="J257" s="4"/>
      <c r="K257" s="4"/>
      <c r="L257" s="4"/>
      <c r="M257" s="4"/>
      <c r="N257" s="3"/>
      <c r="O257" s="4"/>
      <c r="P257" s="4"/>
      <c r="Q257" s="4"/>
    </row>
    <row r="258" spans="2:17" x14ac:dyDescent="0.2">
      <c r="B258" s="7" t="s">
        <v>38</v>
      </c>
      <c r="C258" s="9"/>
      <c r="D258" s="9"/>
      <c r="E258" s="9"/>
      <c r="F258" s="9"/>
      <c r="G258" s="9"/>
      <c r="H258" s="7" t="s">
        <v>41</v>
      </c>
      <c r="I258" s="9"/>
      <c r="J258" s="9"/>
      <c r="K258" s="9"/>
      <c r="L258" s="9"/>
      <c r="M258" s="9"/>
      <c r="N258" s="3"/>
      <c r="O258" s="4"/>
      <c r="P258" s="4"/>
      <c r="Q258" s="4"/>
    </row>
    <row r="259" spans="2:17" x14ac:dyDescent="0.2">
      <c r="B259" s="9"/>
      <c r="C259" s="7" t="s">
        <v>30</v>
      </c>
      <c r="D259" s="7" t="s">
        <v>31</v>
      </c>
      <c r="E259" s="7" t="s">
        <v>32</v>
      </c>
      <c r="F259" s="7" t="s">
        <v>33</v>
      </c>
      <c r="G259" s="7" t="s">
        <v>34</v>
      </c>
      <c r="H259" s="9"/>
      <c r="I259" s="7" t="s">
        <v>30</v>
      </c>
      <c r="J259" s="7" t="s">
        <v>31</v>
      </c>
      <c r="K259" s="7" t="s">
        <v>32</v>
      </c>
      <c r="L259" s="7" t="s">
        <v>33</v>
      </c>
      <c r="M259" s="7" t="s">
        <v>34</v>
      </c>
      <c r="N259" s="3"/>
      <c r="O259" s="4"/>
      <c r="P259" s="4"/>
      <c r="Q259" s="4"/>
    </row>
    <row r="260" spans="2:17" x14ac:dyDescent="0.2">
      <c r="B260" s="7" t="s">
        <v>30</v>
      </c>
      <c r="C260" s="86">
        <f>C244</f>
        <v>0.52307692307692311</v>
      </c>
      <c r="D260" s="87">
        <v>0</v>
      </c>
      <c r="E260" s="87">
        <v>0</v>
      </c>
      <c r="F260" s="87">
        <v>0</v>
      </c>
      <c r="G260" s="88">
        <v>0</v>
      </c>
      <c r="H260" s="7" t="s">
        <v>30</v>
      </c>
      <c r="I260" s="86">
        <f>C247</f>
        <v>26.153846153846157</v>
      </c>
      <c r="J260" s="87">
        <v>0</v>
      </c>
      <c r="K260" s="87">
        <v>0</v>
      </c>
      <c r="L260" s="87">
        <v>0</v>
      </c>
      <c r="M260" s="88">
        <v>0</v>
      </c>
      <c r="N260" s="3"/>
      <c r="O260" s="4"/>
      <c r="P260" s="4"/>
      <c r="Q260" s="4"/>
    </row>
    <row r="261" spans="2:17" x14ac:dyDescent="0.2">
      <c r="B261" s="7" t="s">
        <v>31</v>
      </c>
      <c r="C261" s="89">
        <v>0</v>
      </c>
      <c r="D261" s="91">
        <f>D244</f>
        <v>0.62650602409638556</v>
      </c>
      <c r="E261" s="91">
        <v>0</v>
      </c>
      <c r="F261" s="91">
        <v>0</v>
      </c>
      <c r="G261" s="92">
        <v>0</v>
      </c>
      <c r="H261" s="7" t="s">
        <v>31</v>
      </c>
      <c r="I261" s="89">
        <v>0</v>
      </c>
      <c r="J261" s="91">
        <f>D247</f>
        <v>26.506024096385545</v>
      </c>
      <c r="K261" s="91">
        <v>0</v>
      </c>
      <c r="L261" s="91">
        <v>0</v>
      </c>
      <c r="M261" s="92">
        <v>0</v>
      </c>
      <c r="N261" s="3"/>
      <c r="O261" s="4"/>
      <c r="P261" s="4"/>
      <c r="Q261" s="4"/>
    </row>
    <row r="262" spans="2:17" x14ac:dyDescent="0.2">
      <c r="B262" s="7" t="s">
        <v>32</v>
      </c>
      <c r="C262" s="89">
        <v>0</v>
      </c>
      <c r="D262" s="91">
        <v>0</v>
      </c>
      <c r="E262" s="91">
        <f>E244</f>
        <v>0.64077669902912615</v>
      </c>
      <c r="F262" s="91">
        <v>0</v>
      </c>
      <c r="G262" s="92">
        <v>0</v>
      </c>
      <c r="H262" s="7" t="s">
        <v>32</v>
      </c>
      <c r="I262" s="89">
        <v>0</v>
      </c>
      <c r="J262" s="91">
        <v>0</v>
      </c>
      <c r="K262" s="91">
        <f>E247</f>
        <v>22.33009708737864</v>
      </c>
      <c r="L262" s="91">
        <v>0</v>
      </c>
      <c r="M262" s="92">
        <v>0</v>
      </c>
      <c r="N262" s="3"/>
      <c r="O262" s="4"/>
      <c r="P262" s="4"/>
      <c r="Q262" s="4"/>
    </row>
    <row r="263" spans="2:17" x14ac:dyDescent="0.2">
      <c r="B263" s="7" t="s">
        <v>33</v>
      </c>
      <c r="C263" s="89">
        <v>0</v>
      </c>
      <c r="D263" s="91">
        <v>0</v>
      </c>
      <c r="E263" s="91">
        <v>0</v>
      </c>
      <c r="F263" s="91">
        <f>F244</f>
        <v>0.41176470588235292</v>
      </c>
      <c r="G263" s="92">
        <v>0</v>
      </c>
      <c r="H263" s="7" t="s">
        <v>33</v>
      </c>
      <c r="I263" s="89">
        <v>0</v>
      </c>
      <c r="J263" s="91">
        <v>0</v>
      </c>
      <c r="K263" s="91">
        <v>0</v>
      </c>
      <c r="L263" s="91">
        <f>F247</f>
        <v>20</v>
      </c>
      <c r="M263" s="92">
        <v>0</v>
      </c>
      <c r="N263" s="3"/>
      <c r="O263" s="4"/>
      <c r="P263" s="4"/>
      <c r="Q263" s="4"/>
    </row>
    <row r="264" spans="2:17" x14ac:dyDescent="0.2">
      <c r="B264" s="7" t="s">
        <v>34</v>
      </c>
      <c r="C264" s="93">
        <v>0</v>
      </c>
      <c r="D264" s="94">
        <v>0</v>
      </c>
      <c r="E264" s="94">
        <v>0</v>
      </c>
      <c r="F264" s="94">
        <v>0</v>
      </c>
      <c r="G264" s="95">
        <f>G244</f>
        <v>0.84615384615384626</v>
      </c>
      <c r="H264" s="7" t="s">
        <v>34</v>
      </c>
      <c r="I264" s="93">
        <v>0</v>
      </c>
      <c r="J264" s="94">
        <v>0</v>
      </c>
      <c r="K264" s="94">
        <v>0</v>
      </c>
      <c r="L264" s="94">
        <v>0</v>
      </c>
      <c r="M264" s="95">
        <f>G247</f>
        <v>29.230769230769234</v>
      </c>
      <c r="N264" s="3"/>
      <c r="O264" s="4"/>
      <c r="P264" s="4"/>
      <c r="Q264" s="4"/>
    </row>
    <row r="265" spans="2:17" x14ac:dyDescent="0.2">
      <c r="B265" s="3"/>
      <c r="C265" s="4"/>
      <c r="D265" s="4"/>
      <c r="E265" s="4"/>
      <c r="F265" s="4"/>
      <c r="G265" s="4"/>
      <c r="H265" s="3"/>
      <c r="I265" s="4"/>
      <c r="J265" s="4"/>
      <c r="K265" s="4"/>
      <c r="L265" s="4"/>
      <c r="M265" s="4"/>
      <c r="N265" s="3"/>
      <c r="O265" s="4"/>
      <c r="P265" s="4"/>
      <c r="Q265" s="4"/>
    </row>
    <row r="266" spans="2:17" x14ac:dyDescent="0.2">
      <c r="B266" s="3"/>
      <c r="C266" s="4"/>
      <c r="D266" s="4"/>
      <c r="E266" s="4"/>
      <c r="F266" s="4"/>
      <c r="G266" s="4"/>
      <c r="H266" s="3"/>
      <c r="I266" s="4"/>
      <c r="J266" s="4"/>
      <c r="K266" s="4"/>
      <c r="L266" s="4"/>
      <c r="M266" s="4"/>
      <c r="N266" s="3"/>
      <c r="O266" s="4"/>
      <c r="P266" s="4"/>
      <c r="Q266" s="4"/>
    </row>
    <row r="267" spans="2:17" x14ac:dyDescent="0.2">
      <c r="B267" s="84" t="s">
        <v>83</v>
      </c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</row>
    <row r="268" spans="2:17" x14ac:dyDescent="0.2">
      <c r="B268" s="7" t="s">
        <v>84</v>
      </c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</row>
    <row r="269" spans="2:17" x14ac:dyDescent="0.2">
      <c r="B269" s="7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</row>
    <row r="270" spans="2:17" x14ac:dyDescent="0.2">
      <c r="B270" s="7" t="s">
        <v>85</v>
      </c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</row>
    <row r="271" spans="2:17" x14ac:dyDescent="0.2">
      <c r="B271" s="3"/>
      <c r="C271" s="3" t="s">
        <v>30</v>
      </c>
      <c r="D271" s="3" t="s">
        <v>31</v>
      </c>
      <c r="E271" s="3" t="s">
        <v>32</v>
      </c>
      <c r="F271" s="3" t="s">
        <v>33</v>
      </c>
      <c r="G271" s="3" t="s">
        <v>34</v>
      </c>
      <c r="H271" s="4"/>
      <c r="I271" s="4"/>
      <c r="J271" s="4"/>
      <c r="K271" s="4"/>
      <c r="L271" s="4"/>
      <c r="M271" s="4"/>
      <c r="N271" s="4"/>
      <c r="O271" s="4"/>
      <c r="P271" s="4"/>
      <c r="Q271" s="4"/>
    </row>
    <row r="272" spans="2:17" x14ac:dyDescent="0.2">
      <c r="B272" s="3" t="s">
        <v>30</v>
      </c>
      <c r="C272" s="116">
        <f t="array" ref="C272:G276">MMULT(C204:G208,C220:G224)</f>
        <v>35.966820225149533</v>
      </c>
      <c r="D272" s="117">
        <v>8.8133478550754578</v>
      </c>
      <c r="E272" s="117">
        <v>8.4939836891440894</v>
      </c>
      <c r="F272" s="117">
        <v>7.0962264715452799</v>
      </c>
      <c r="G272" s="118">
        <v>4.6296217590856399</v>
      </c>
      <c r="H272" s="4"/>
      <c r="I272" s="4"/>
      <c r="J272" s="4"/>
      <c r="K272" s="4"/>
      <c r="L272" s="4"/>
      <c r="M272" s="4"/>
      <c r="N272" s="4"/>
      <c r="O272" s="4"/>
      <c r="P272" s="4"/>
      <c r="Q272" s="4"/>
    </row>
    <row r="273" spans="2:17" x14ac:dyDescent="0.2">
      <c r="B273" s="3" t="s">
        <v>31</v>
      </c>
      <c r="C273" s="119">
        <v>5.0728503234732809</v>
      </c>
      <c r="D273" s="11">
        <v>59.442196138076838</v>
      </c>
      <c r="E273" s="11">
        <v>7.7000056378207349</v>
      </c>
      <c r="F273" s="11">
        <v>6.0144900080115162</v>
      </c>
      <c r="G273" s="120">
        <v>4.7704578926176202</v>
      </c>
      <c r="H273" s="4"/>
      <c r="I273" s="4"/>
      <c r="J273" s="4"/>
      <c r="K273" s="4"/>
      <c r="L273" s="4"/>
      <c r="M273" s="4"/>
      <c r="N273" s="4"/>
      <c r="O273" s="4"/>
      <c r="P273" s="4"/>
      <c r="Q273" s="4"/>
    </row>
    <row r="274" spans="2:17" x14ac:dyDescent="0.2">
      <c r="B274" s="3" t="s">
        <v>32</v>
      </c>
      <c r="C274" s="119">
        <v>3.9148329563955939</v>
      </c>
      <c r="D274" s="11">
        <v>7.0125772319030206</v>
      </c>
      <c r="E274" s="11">
        <v>79.82709670393379</v>
      </c>
      <c r="F274" s="11">
        <v>7.5322621198189612</v>
      </c>
      <c r="G274" s="120">
        <v>4.7132309879486218</v>
      </c>
      <c r="H274" s="4"/>
      <c r="I274" s="4"/>
      <c r="J274" s="4"/>
      <c r="K274" s="4"/>
      <c r="L274" s="4"/>
      <c r="M274" s="4"/>
      <c r="N274" s="4"/>
      <c r="O274" s="4"/>
      <c r="P274" s="4"/>
      <c r="Q274" s="4"/>
    </row>
    <row r="275" spans="2:17" x14ac:dyDescent="0.2">
      <c r="B275" s="3" t="s">
        <v>33</v>
      </c>
      <c r="C275" s="119">
        <v>3.670096035632505</v>
      </c>
      <c r="D275" s="11">
        <v>5.4951835250159631</v>
      </c>
      <c r="E275" s="11">
        <v>8.7374943485689762</v>
      </c>
      <c r="F275" s="11">
        <v>62.086633301178836</v>
      </c>
      <c r="G275" s="120">
        <v>5.0105927896037263</v>
      </c>
      <c r="H275" s="4"/>
      <c r="I275" s="4"/>
      <c r="J275" s="4"/>
      <c r="K275" s="4"/>
      <c r="L275" s="4"/>
      <c r="M275" s="4"/>
      <c r="N275" s="4"/>
      <c r="O275" s="4"/>
      <c r="P275" s="4"/>
      <c r="Q275" s="4"/>
    </row>
    <row r="276" spans="2:17" x14ac:dyDescent="0.2">
      <c r="B276" s="3" t="s">
        <v>34</v>
      </c>
      <c r="C276" s="121">
        <v>3.0929895765750248</v>
      </c>
      <c r="D276" s="122">
        <v>4.93180680088805</v>
      </c>
      <c r="E276" s="122">
        <v>8.2212144652197789</v>
      </c>
      <c r="F276" s="122">
        <v>6.2792634144038129</v>
      </c>
      <c r="G276" s="123">
        <v>42.474725742913336</v>
      </c>
      <c r="H276" s="4"/>
      <c r="I276" s="4"/>
      <c r="J276" s="4"/>
      <c r="K276" s="4"/>
      <c r="L276" s="4"/>
      <c r="M276" s="4"/>
      <c r="N276" s="4"/>
      <c r="O276" s="4"/>
      <c r="P276" s="4"/>
      <c r="Q276" s="4"/>
    </row>
    <row r="277" spans="2:17" x14ac:dyDescent="0.2">
      <c r="B277" s="7"/>
      <c r="C277" s="4"/>
      <c r="D277" s="4"/>
      <c r="E277" s="4"/>
      <c r="F277" s="4"/>
      <c r="G277" s="4"/>
      <c r="H277" s="3"/>
      <c r="I277" s="4"/>
      <c r="J277" s="4"/>
      <c r="K277" s="4"/>
      <c r="L277" s="4"/>
      <c r="M277" s="4"/>
      <c r="N277" s="3"/>
      <c r="O277" s="4"/>
      <c r="P277" s="4"/>
      <c r="Q277" s="4"/>
    </row>
    <row r="278" spans="2:17" x14ac:dyDescent="0.2">
      <c r="B278" s="7" t="s">
        <v>86</v>
      </c>
      <c r="C278" s="4"/>
      <c r="D278" s="4"/>
      <c r="E278" s="4"/>
      <c r="F278" s="4"/>
      <c r="G278" s="4"/>
      <c r="H278" s="3"/>
      <c r="I278" s="4"/>
      <c r="J278" s="4"/>
      <c r="K278" s="4"/>
      <c r="L278" s="4"/>
      <c r="M278" s="4"/>
      <c r="N278" s="3"/>
      <c r="O278" s="4"/>
      <c r="P278" s="4"/>
      <c r="Q278" s="4"/>
    </row>
    <row r="279" spans="2:17" x14ac:dyDescent="0.2">
      <c r="B279" s="7" t="s">
        <v>81</v>
      </c>
      <c r="C279" s="9"/>
      <c r="D279" s="9"/>
      <c r="E279" s="9"/>
      <c r="F279" s="9"/>
      <c r="G279" s="9"/>
      <c r="H279" s="7" t="s">
        <v>39</v>
      </c>
      <c r="I279" s="9"/>
      <c r="J279" s="9"/>
      <c r="K279" s="9"/>
      <c r="L279" s="9"/>
      <c r="M279" s="9"/>
      <c r="N279" s="4"/>
      <c r="O279" s="4"/>
      <c r="P279" s="4"/>
      <c r="Q279" s="4"/>
    </row>
    <row r="280" spans="2:17" x14ac:dyDescent="0.2">
      <c r="B280" s="4"/>
      <c r="C280" s="3" t="s">
        <v>30</v>
      </c>
      <c r="D280" s="3" t="s">
        <v>31</v>
      </c>
      <c r="E280" s="3" t="s">
        <v>32</v>
      </c>
      <c r="F280" s="3" t="s">
        <v>33</v>
      </c>
      <c r="G280" s="3" t="s">
        <v>34</v>
      </c>
      <c r="H280" s="4"/>
      <c r="I280" s="3" t="s">
        <v>30</v>
      </c>
      <c r="J280" s="3" t="s">
        <v>31</v>
      </c>
      <c r="K280" s="3" t="s">
        <v>32</v>
      </c>
      <c r="L280" s="3" t="s">
        <v>33</v>
      </c>
      <c r="M280" s="3" t="s">
        <v>34</v>
      </c>
      <c r="N280" s="4"/>
      <c r="O280" s="4"/>
      <c r="P280" s="4"/>
      <c r="Q280" s="4"/>
    </row>
    <row r="281" spans="2:17" x14ac:dyDescent="0.2">
      <c r="B281" s="3" t="s">
        <v>30</v>
      </c>
      <c r="C281" s="116">
        <f t="array" ref="C281:G285">MMULT(C252:G256,C272:G276)</f>
        <v>1.660007087314594</v>
      </c>
      <c r="D281" s="117">
        <v>0.4067699010034827</v>
      </c>
      <c r="E281" s="117">
        <v>0.39203001642203494</v>
      </c>
      <c r="F281" s="117">
        <v>0.32751814484055142</v>
      </c>
      <c r="G281" s="118">
        <v>0.21367485041933723</v>
      </c>
      <c r="H281" s="3" t="s">
        <v>30</v>
      </c>
      <c r="I281" s="116">
        <f t="array" ref="I281:M285">MMULT(I252:M256,C272:G276)</f>
        <v>3.320014174629188</v>
      </c>
      <c r="J281" s="117">
        <v>0.81353980200696541</v>
      </c>
      <c r="K281" s="117">
        <v>0.78406003284406989</v>
      </c>
      <c r="L281" s="117">
        <v>0.65503628968110283</v>
      </c>
      <c r="M281" s="118">
        <v>0.42734970083867446</v>
      </c>
      <c r="N281" s="4"/>
      <c r="O281" s="4"/>
      <c r="P281" s="4"/>
      <c r="Q281" s="4"/>
    </row>
    <row r="282" spans="2:17" x14ac:dyDescent="0.2">
      <c r="B282" s="3" t="s">
        <v>31</v>
      </c>
      <c r="C282" s="119">
        <v>0.3667120715763818</v>
      </c>
      <c r="D282" s="11">
        <v>4.2970262268489288</v>
      </c>
      <c r="E282" s="11">
        <v>0.55662691357740257</v>
      </c>
      <c r="F282" s="11">
        <v>0.43478241021770003</v>
      </c>
      <c r="G282" s="120">
        <v>0.34485237777958705</v>
      </c>
      <c r="H282" s="3" t="s">
        <v>31</v>
      </c>
      <c r="I282" s="119">
        <v>0.73342414315276361</v>
      </c>
      <c r="J282" s="11">
        <v>8.5940524536978575</v>
      </c>
      <c r="K282" s="11">
        <v>1.1132538271548051</v>
      </c>
      <c r="L282" s="11">
        <v>0.86956482043540007</v>
      </c>
      <c r="M282" s="120">
        <v>0.6897047555591741</v>
      </c>
      <c r="N282" s="4"/>
      <c r="O282" s="4"/>
      <c r="P282" s="4"/>
      <c r="Q282" s="4"/>
    </row>
    <row r="283" spans="2:17" x14ac:dyDescent="0.2">
      <c r="B283" s="3" t="s">
        <v>32</v>
      </c>
      <c r="C283" s="119">
        <v>0.3040646956423762</v>
      </c>
      <c r="D283" s="11">
        <v>0.54466619276916661</v>
      </c>
      <c r="E283" s="11">
        <v>6.2001628507909734</v>
      </c>
      <c r="F283" s="11">
        <v>0.5850300675587542</v>
      </c>
      <c r="G283" s="120">
        <v>0.36607619323872786</v>
      </c>
      <c r="H283" s="3" t="s">
        <v>32</v>
      </c>
      <c r="I283" s="119">
        <v>0.60812939128475241</v>
      </c>
      <c r="J283" s="11">
        <v>1.0893323855383332</v>
      </c>
      <c r="K283" s="11">
        <v>12.400325701581947</v>
      </c>
      <c r="L283" s="11">
        <v>1.1700601351175084</v>
      </c>
      <c r="M283" s="120">
        <v>0.73215238647745573</v>
      </c>
      <c r="N283" s="4"/>
      <c r="O283" s="4"/>
      <c r="P283" s="4"/>
      <c r="Q283" s="4"/>
    </row>
    <row r="284" spans="2:17" x14ac:dyDescent="0.2">
      <c r="B284" s="3" t="s">
        <v>33</v>
      </c>
      <c r="C284" s="119">
        <v>0.3454208033536475</v>
      </c>
      <c r="D284" s="11">
        <v>0.51719374353091419</v>
      </c>
      <c r="E284" s="11">
        <v>0.82235240927708009</v>
      </c>
      <c r="F284" s="11">
        <v>5.8434478401109491</v>
      </c>
      <c r="G284" s="120">
        <v>0.47158520372740953</v>
      </c>
      <c r="H284" s="3" t="s">
        <v>33</v>
      </c>
      <c r="I284" s="119">
        <v>0.43177600419205941</v>
      </c>
      <c r="J284" s="11">
        <v>0.64649217941364268</v>
      </c>
      <c r="K284" s="11">
        <v>1.02794051159635</v>
      </c>
      <c r="L284" s="11">
        <v>7.3043098001386868</v>
      </c>
      <c r="M284" s="120">
        <v>0.58948150465926197</v>
      </c>
      <c r="N284" s="4"/>
      <c r="O284" s="4"/>
      <c r="P284" s="4"/>
      <c r="Q284" s="4"/>
    </row>
    <row r="285" spans="2:17" x14ac:dyDescent="0.2">
      <c r="B285" s="3" t="s">
        <v>34</v>
      </c>
      <c r="C285" s="121">
        <v>0.57101346029077382</v>
      </c>
      <c r="D285" s="122">
        <v>0.91048740939471695</v>
      </c>
      <c r="E285" s="122">
        <v>1.5177626705021132</v>
      </c>
      <c r="F285" s="122">
        <v>1.1592486303514733</v>
      </c>
      <c r="G285" s="123">
        <v>7.8414878294609238</v>
      </c>
      <c r="H285" s="3" t="s">
        <v>34</v>
      </c>
      <c r="I285" s="121">
        <v>0.99927355550885422</v>
      </c>
      <c r="J285" s="122">
        <v>1.5933529664407546</v>
      </c>
      <c r="K285" s="122">
        <v>2.656084673378698</v>
      </c>
      <c r="L285" s="122">
        <v>2.0286851031150781</v>
      </c>
      <c r="M285" s="123">
        <v>13.722603701556617</v>
      </c>
      <c r="N285" s="4"/>
      <c r="O285" s="4"/>
      <c r="P285" s="4"/>
      <c r="Q285" s="4"/>
    </row>
    <row r="286" spans="2:17" x14ac:dyDescent="0.2">
      <c r="B286" s="3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</row>
    <row r="287" spans="2:17" x14ac:dyDescent="0.2">
      <c r="B287" s="7" t="s">
        <v>38</v>
      </c>
      <c r="C287" s="9"/>
      <c r="D287" s="9"/>
      <c r="E287" s="9"/>
      <c r="F287" s="9"/>
      <c r="G287" s="9"/>
      <c r="H287" s="7" t="s">
        <v>41</v>
      </c>
      <c r="I287" s="9"/>
      <c r="J287" s="4"/>
      <c r="K287" s="4"/>
      <c r="L287" s="4"/>
      <c r="M287" s="4"/>
      <c r="N287" s="4"/>
      <c r="O287" s="4"/>
      <c r="P287" s="4"/>
      <c r="Q287" s="4"/>
    </row>
    <row r="288" spans="2:17" x14ac:dyDescent="0.2">
      <c r="B288" s="4"/>
      <c r="C288" s="3" t="s">
        <v>30</v>
      </c>
      <c r="D288" s="3" t="s">
        <v>31</v>
      </c>
      <c r="E288" s="3" t="s">
        <v>32</v>
      </c>
      <c r="F288" s="3" t="s">
        <v>33</v>
      </c>
      <c r="G288" s="3" t="s">
        <v>34</v>
      </c>
      <c r="H288" s="4"/>
      <c r="I288" s="3" t="s">
        <v>30</v>
      </c>
      <c r="J288" s="3" t="s">
        <v>31</v>
      </c>
      <c r="K288" s="3" t="s">
        <v>32</v>
      </c>
      <c r="L288" s="3" t="s">
        <v>33</v>
      </c>
      <c r="M288" s="3" t="s">
        <v>34</v>
      </c>
      <c r="N288" s="4"/>
      <c r="O288" s="4"/>
      <c r="P288" s="4"/>
      <c r="Q288" s="4"/>
    </row>
    <row r="289" spans="2:19" x14ac:dyDescent="0.2">
      <c r="B289" s="3" t="s">
        <v>30</v>
      </c>
      <c r="C289" s="116">
        <f t="array" ref="C289:G293">MMULT(C260:G264,C272:G276)</f>
        <v>18.813413656232065</v>
      </c>
      <c r="D289" s="117">
        <v>4.6100588780394709</v>
      </c>
      <c r="E289" s="117">
        <v>4.4430068527830624</v>
      </c>
      <c r="F289" s="117">
        <v>3.7118723081929157</v>
      </c>
      <c r="G289" s="118">
        <v>2.4216483047524888</v>
      </c>
      <c r="H289" s="3" t="s">
        <v>30</v>
      </c>
      <c r="I289" s="116">
        <f t="array" ref="I289:M293">MMULT(I260:M264,C272:G276)</f>
        <v>940.67068281160323</v>
      </c>
      <c r="J289" s="117">
        <v>230.50294390197354</v>
      </c>
      <c r="K289" s="117">
        <v>222.15034263915314</v>
      </c>
      <c r="L289" s="117">
        <v>185.59361540964579</v>
      </c>
      <c r="M289" s="118">
        <v>121.08241523762445</v>
      </c>
      <c r="N289" s="4"/>
      <c r="O289" s="4"/>
      <c r="P289" s="4"/>
      <c r="Q289" s="4"/>
    </row>
    <row r="290" spans="2:19" x14ac:dyDescent="0.2">
      <c r="B290" s="3" t="s">
        <v>31</v>
      </c>
      <c r="C290" s="119">
        <v>3.1781712869953087</v>
      </c>
      <c r="D290" s="11">
        <v>37.240893966024046</v>
      </c>
      <c r="E290" s="11">
        <v>4.8240999176708224</v>
      </c>
      <c r="F290" s="11">
        <v>3.7681142218867332</v>
      </c>
      <c r="G290" s="120">
        <v>2.9887206074230876</v>
      </c>
      <c r="H290" s="3" t="s">
        <v>31</v>
      </c>
      <c r="I290" s="119">
        <v>134.46109291133999</v>
      </c>
      <c r="J290" s="11">
        <v>1575.5762831779405</v>
      </c>
      <c r="K290" s="11">
        <v>204.09653497838096</v>
      </c>
      <c r="L290" s="11">
        <v>159.42021707982335</v>
      </c>
      <c r="M290" s="120">
        <v>126.44587185251525</v>
      </c>
      <c r="N290" s="9"/>
      <c r="O290" s="9"/>
      <c r="P290" s="9"/>
      <c r="Q290" s="9"/>
      <c r="R290" s="9"/>
      <c r="S290" s="9"/>
    </row>
    <row r="291" spans="2:19" x14ac:dyDescent="0.2">
      <c r="B291" s="3" t="s">
        <v>32</v>
      </c>
      <c r="C291" s="119">
        <v>2.5085337390496036</v>
      </c>
      <c r="D291" s="11">
        <v>4.4934960903456247</v>
      </c>
      <c r="E291" s="11">
        <v>51.151343519025531</v>
      </c>
      <c r="F291" s="11">
        <v>4.8264980573597223</v>
      </c>
      <c r="G291" s="120">
        <v>3.0201285942195049</v>
      </c>
      <c r="H291" s="3" t="s">
        <v>32</v>
      </c>
      <c r="I291" s="119">
        <v>87.418599997183165</v>
      </c>
      <c r="J291" s="11">
        <v>156.59153042113542</v>
      </c>
      <c r="K291" s="11">
        <v>1782.5468196024049</v>
      </c>
      <c r="L291" s="11">
        <v>168.19614442314185</v>
      </c>
      <c r="M291" s="120">
        <v>105.24690555613427</v>
      </c>
      <c r="N291" s="9"/>
      <c r="O291" s="9"/>
      <c r="P291" s="9"/>
      <c r="Q291" s="9"/>
      <c r="R291" s="9"/>
      <c r="S291" s="9"/>
    </row>
    <row r="292" spans="2:19" x14ac:dyDescent="0.2">
      <c r="B292" s="3" t="s">
        <v>33</v>
      </c>
      <c r="C292" s="119">
        <v>1.5112160146722078</v>
      </c>
      <c r="D292" s="11">
        <v>2.2627226279477495</v>
      </c>
      <c r="E292" s="11">
        <v>3.5977917905872254</v>
      </c>
      <c r="F292" s="11">
        <v>25.565084300485402</v>
      </c>
      <c r="G292" s="120">
        <v>2.0631852663074168</v>
      </c>
      <c r="H292" s="3" t="s">
        <v>33</v>
      </c>
      <c r="I292" s="119">
        <v>73.401920712650096</v>
      </c>
      <c r="J292" s="11">
        <v>109.90367050031927</v>
      </c>
      <c r="K292" s="11">
        <v>174.74988697137951</v>
      </c>
      <c r="L292" s="11">
        <v>1241.7326660235767</v>
      </c>
      <c r="M292" s="120">
        <v>100.21185579207453</v>
      </c>
      <c r="N292" s="9"/>
      <c r="O292" s="9"/>
      <c r="P292" s="9"/>
      <c r="Q292" s="9"/>
      <c r="R292" s="9"/>
      <c r="S292" s="9"/>
    </row>
    <row r="293" spans="2:19" x14ac:dyDescent="0.2">
      <c r="B293" s="3" t="s">
        <v>34</v>
      </c>
      <c r="C293" s="121">
        <v>2.6171450263327136</v>
      </c>
      <c r="D293" s="122">
        <v>4.1730672930591197</v>
      </c>
      <c r="E293" s="122">
        <v>6.9564122398013524</v>
      </c>
      <c r="F293" s="122">
        <v>5.3132228891109188</v>
      </c>
      <c r="G293" s="123">
        <v>35.940152551695903</v>
      </c>
      <c r="H293" s="3" t="s">
        <v>34</v>
      </c>
      <c r="I293" s="121">
        <v>90.410464546039194</v>
      </c>
      <c r="J293" s="122">
        <v>144.16050648749686</v>
      </c>
      <c r="K293" s="122">
        <v>240.31242282950126</v>
      </c>
      <c r="L293" s="122">
        <v>183.54769980564993</v>
      </c>
      <c r="M293" s="123">
        <v>1241.568906331313</v>
      </c>
      <c r="N293" s="9"/>
      <c r="O293" s="9"/>
      <c r="P293" s="9"/>
      <c r="Q293" s="9"/>
      <c r="R293" s="9"/>
      <c r="S293" s="9"/>
    </row>
    <row r="294" spans="2:19" x14ac:dyDescent="0.2">
      <c r="B294" s="84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</row>
    <row r="295" spans="2:19" ht="16" thickBot="1" x14ac:dyDescent="0.25">
      <c r="B295" s="124"/>
      <c r="C295" s="124"/>
      <c r="D295" s="124"/>
      <c r="E295" s="124"/>
      <c r="F295" s="124"/>
      <c r="G295" s="124"/>
      <c r="H295" s="124"/>
      <c r="I295" s="124"/>
      <c r="J295" s="124"/>
      <c r="K295" s="124"/>
      <c r="L295" s="124"/>
      <c r="M295" s="124"/>
      <c r="N295" s="124"/>
      <c r="O295" s="124"/>
      <c r="P295" s="124"/>
      <c r="Q295" s="124"/>
      <c r="R295" s="124"/>
      <c r="S295" s="124"/>
    </row>
    <row r="296" spans="2:19" x14ac:dyDescent="0.2"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</row>
    <row r="297" spans="2:19" x14ac:dyDescent="0.2"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Beräkningsexempel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Wadeskog</dc:creator>
  <cp:lastModifiedBy>Anders Wadeskog</cp:lastModifiedBy>
  <dcterms:created xsi:type="dcterms:W3CDTF">2018-02-06T10:04:44Z</dcterms:created>
  <dcterms:modified xsi:type="dcterms:W3CDTF">2018-11-08T11:46:37Z</dcterms:modified>
</cp:coreProperties>
</file>