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Kommunredovisning\Efterfrågade tabeller\2023 helår prel\"/>
    </mc:Choice>
  </mc:AlternateContent>
  <xr:revisionPtr revIDLastSave="0" documentId="13_ncr:1_{C8F8C6FC-5618-44F4-B429-DC7B2654CFBF}" xr6:coauthVersionLast="47" xr6:coauthVersionMax="47" xr10:uidLastSave="{00000000-0000-0000-0000-000000000000}"/>
  <bookViews>
    <workbookView xWindow="-120" yWindow="-120" windowWidth="29040" windowHeight="15720" tabRatio="746" firstSheet="2" activeTab="17" xr2:uid="{00000000-000D-0000-FFFF-FFFF00000000}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9" r:id="rId8"/>
    <sheet name="2014" sheetId="11" r:id="rId9"/>
    <sheet name="2015" sheetId="12" r:id="rId10"/>
    <sheet name="2016" sheetId="13" r:id="rId11"/>
    <sheet name="2017" sheetId="14" r:id="rId12"/>
    <sheet name="2018" sheetId="15" r:id="rId13"/>
    <sheet name="2020" sheetId="17" r:id="rId14"/>
    <sheet name="2019" sheetId="16" r:id="rId15"/>
    <sheet name="2021" sheetId="18" r:id="rId16"/>
    <sheet name="2022" sheetId="19" r:id="rId17"/>
    <sheet name="2023 20-64 år" sheetId="20" r:id="rId18"/>
    <sheet name="2023 20-65 år" sheetId="21" r:id="rId19"/>
    <sheet name="Tidsserie 64" sheetId="10" r:id="rId20"/>
    <sheet name="Tidsserie 65" sheetId="22" r:id="rId21"/>
    <sheet name="Bortfall" sheetId="8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4" i="8" l="1"/>
  <c r="M204" i="8"/>
  <c r="L204" i="8"/>
  <c r="K204" i="8"/>
  <c r="J204" i="8"/>
  <c r="I204" i="8"/>
  <c r="H204" i="8"/>
  <c r="G204" i="8"/>
  <c r="F204" i="8"/>
  <c r="E204" i="8"/>
  <c r="D204" i="8"/>
  <c r="C204" i="8"/>
  <c r="N195" i="8"/>
  <c r="M195" i="8"/>
  <c r="L195" i="8"/>
  <c r="K195" i="8"/>
  <c r="J195" i="8"/>
  <c r="I195" i="8"/>
  <c r="H195" i="8"/>
  <c r="G195" i="8"/>
  <c r="F195" i="8"/>
  <c r="E195" i="8"/>
  <c r="D195" i="8"/>
  <c r="C195" i="8"/>
  <c r="N186" i="8"/>
  <c r="M186" i="8"/>
  <c r="L186" i="8"/>
  <c r="K186" i="8"/>
  <c r="J186" i="8"/>
  <c r="I186" i="8"/>
  <c r="H186" i="8"/>
  <c r="G186" i="8"/>
  <c r="F186" i="8"/>
  <c r="E186" i="8"/>
  <c r="D186" i="8"/>
  <c r="C186" i="8"/>
  <c r="C240" i="8" l="1"/>
  <c r="D240" i="8"/>
  <c r="E240" i="8"/>
  <c r="F240" i="8"/>
  <c r="G240" i="8"/>
  <c r="H240" i="8"/>
  <c r="I240" i="8"/>
  <c r="J240" i="8"/>
  <c r="K240" i="8"/>
  <c r="L240" i="8"/>
  <c r="M240" i="8"/>
  <c r="N240" i="8"/>
  <c r="C9" i="22" l="1"/>
  <c r="D9" i="22"/>
  <c r="E9" i="22"/>
  <c r="F9" i="22"/>
  <c r="G9" i="22"/>
  <c r="H9" i="22"/>
  <c r="I9" i="22"/>
  <c r="J9" i="22"/>
  <c r="C10" i="22"/>
  <c r="D10" i="22"/>
  <c r="E10" i="22"/>
  <c r="F10" i="22"/>
  <c r="G10" i="22"/>
  <c r="H10" i="22"/>
  <c r="I10" i="22"/>
  <c r="J10" i="22"/>
  <c r="C11" i="22"/>
  <c r="D11" i="22"/>
  <c r="E11" i="22"/>
  <c r="F11" i="22"/>
  <c r="G11" i="22"/>
  <c r="H11" i="22"/>
  <c r="I11" i="22"/>
  <c r="J11" i="22"/>
  <c r="K11" i="22"/>
  <c r="C12" i="22"/>
  <c r="D12" i="22"/>
  <c r="E12" i="22"/>
  <c r="F12" i="22"/>
  <c r="G12" i="22"/>
  <c r="H12" i="22"/>
  <c r="I12" i="22"/>
  <c r="J12" i="22"/>
  <c r="K12" i="22"/>
  <c r="C13" i="22"/>
  <c r="D13" i="22"/>
  <c r="E13" i="22"/>
  <c r="F13" i="22"/>
  <c r="G13" i="22"/>
  <c r="H13" i="22"/>
  <c r="I13" i="22"/>
  <c r="J13" i="22"/>
  <c r="K13" i="22"/>
  <c r="C14" i="22"/>
  <c r="D14" i="22"/>
  <c r="E14" i="22"/>
  <c r="F14" i="22"/>
  <c r="G14" i="22"/>
  <c r="H14" i="22"/>
  <c r="I14" i="22"/>
  <c r="J14" i="22"/>
  <c r="K14" i="22"/>
  <c r="B213" i="10"/>
  <c r="C213" i="10"/>
  <c r="D213" i="10"/>
  <c r="E213" i="10"/>
  <c r="F213" i="10"/>
  <c r="G213" i="10"/>
  <c r="H213" i="10"/>
  <c r="I213" i="10"/>
  <c r="J213" i="10"/>
  <c r="K213" i="10"/>
  <c r="B214" i="10"/>
  <c r="C214" i="10"/>
  <c r="D214" i="10"/>
  <c r="E214" i="10"/>
  <c r="F214" i="10"/>
  <c r="G214" i="10"/>
  <c r="H214" i="10"/>
  <c r="I214" i="10"/>
  <c r="J214" i="10"/>
  <c r="K214" i="10"/>
  <c r="B215" i="10"/>
  <c r="C215" i="10"/>
  <c r="D215" i="10"/>
  <c r="E215" i="10"/>
  <c r="F215" i="10"/>
  <c r="G215" i="10"/>
  <c r="H215" i="10"/>
  <c r="I215" i="10"/>
  <c r="J215" i="10"/>
  <c r="K215" i="10"/>
  <c r="B216" i="10"/>
  <c r="C216" i="10"/>
  <c r="D216" i="10"/>
  <c r="E216" i="10"/>
  <c r="F216" i="10"/>
  <c r="G216" i="10"/>
  <c r="H216" i="10"/>
  <c r="I216" i="10"/>
  <c r="J216" i="10"/>
  <c r="K216" i="10"/>
  <c r="B217" i="10"/>
  <c r="C217" i="10"/>
  <c r="D217" i="10"/>
  <c r="E217" i="10"/>
  <c r="F217" i="10"/>
  <c r="G217" i="10"/>
  <c r="H217" i="10"/>
  <c r="I217" i="10"/>
  <c r="J217" i="10"/>
  <c r="K217" i="10"/>
  <c r="B218" i="10"/>
  <c r="C218" i="10"/>
  <c r="D218" i="10"/>
  <c r="E218" i="10"/>
  <c r="F218" i="10"/>
  <c r="G218" i="10"/>
  <c r="H218" i="10"/>
  <c r="I218" i="10"/>
  <c r="J218" i="10"/>
  <c r="K218" i="10"/>
  <c r="R12" i="21"/>
  <c r="K9" i="22" s="1"/>
  <c r="R13" i="21"/>
  <c r="K10" i="22" s="1"/>
  <c r="R14" i="21"/>
  <c r="R15" i="21"/>
  <c r="R16" i="21"/>
  <c r="R17" i="21"/>
  <c r="N12" i="21"/>
  <c r="N13" i="21"/>
  <c r="N14" i="21"/>
  <c r="N15" i="21"/>
  <c r="N16" i="21"/>
  <c r="N17" i="21"/>
  <c r="R12" i="20"/>
  <c r="R13" i="20"/>
  <c r="R14" i="20"/>
  <c r="R15" i="20"/>
  <c r="R16" i="20"/>
  <c r="R17" i="20"/>
  <c r="N12" i="20"/>
  <c r="N13" i="20"/>
  <c r="N14" i="20"/>
  <c r="N15" i="20"/>
  <c r="N16" i="20"/>
  <c r="N17" i="20"/>
  <c r="J4" i="22" l="1"/>
  <c r="J5" i="22"/>
  <c r="J6" i="22"/>
  <c r="J7" i="22"/>
  <c r="J8" i="22"/>
  <c r="J3" i="22"/>
  <c r="H4" i="22"/>
  <c r="H5" i="22"/>
  <c r="H6" i="22"/>
  <c r="H7" i="22"/>
  <c r="H8" i="22"/>
  <c r="H3" i="22"/>
  <c r="G4" i="22"/>
  <c r="G5" i="22"/>
  <c r="G6" i="22"/>
  <c r="G7" i="22"/>
  <c r="G8" i="22"/>
  <c r="G3" i="22"/>
  <c r="F4" i="22"/>
  <c r="F5" i="22"/>
  <c r="F6" i="22"/>
  <c r="F7" i="22"/>
  <c r="F8" i="22"/>
  <c r="F3" i="22"/>
  <c r="E4" i="22"/>
  <c r="E5" i="22"/>
  <c r="E6" i="22"/>
  <c r="E7" i="22"/>
  <c r="E8" i="22"/>
  <c r="E3" i="22"/>
  <c r="D4" i="22"/>
  <c r="D5" i="22"/>
  <c r="D6" i="22"/>
  <c r="D7" i="22"/>
  <c r="D8" i="22"/>
  <c r="D3" i="22"/>
  <c r="C4" i="22"/>
  <c r="C5" i="22"/>
  <c r="C6" i="22"/>
  <c r="C7" i="22"/>
  <c r="C8" i="22"/>
  <c r="C3" i="22"/>
  <c r="C208" i="10"/>
  <c r="D208" i="10"/>
  <c r="E208" i="10"/>
  <c r="F208" i="10"/>
  <c r="G208" i="10"/>
  <c r="H208" i="10"/>
  <c r="J208" i="10"/>
  <c r="C209" i="10"/>
  <c r="D209" i="10"/>
  <c r="E209" i="10"/>
  <c r="F209" i="10"/>
  <c r="G209" i="10"/>
  <c r="H209" i="10"/>
  <c r="J209" i="10"/>
  <c r="C210" i="10"/>
  <c r="D210" i="10"/>
  <c r="E210" i="10"/>
  <c r="F210" i="10"/>
  <c r="G210" i="10"/>
  <c r="H210" i="10"/>
  <c r="J210" i="10"/>
  <c r="C211" i="10"/>
  <c r="D211" i="10"/>
  <c r="E211" i="10"/>
  <c r="F211" i="10"/>
  <c r="G211" i="10"/>
  <c r="H211" i="10"/>
  <c r="J211" i="10"/>
  <c r="C212" i="10"/>
  <c r="D212" i="10"/>
  <c r="E212" i="10"/>
  <c r="F212" i="10"/>
  <c r="G212" i="10"/>
  <c r="H212" i="10"/>
  <c r="J212" i="10"/>
  <c r="J207" i="10"/>
  <c r="H207" i="10"/>
  <c r="G207" i="10"/>
  <c r="F207" i="10"/>
  <c r="E207" i="10"/>
  <c r="D207" i="10"/>
  <c r="C207" i="10"/>
  <c r="N7" i="21"/>
  <c r="I4" i="22" s="1"/>
  <c r="N8" i="21"/>
  <c r="R8" i="21" s="1"/>
  <c r="K5" i="22" s="1"/>
  <c r="N9" i="21"/>
  <c r="I6" i="22" s="1"/>
  <c r="N10" i="21"/>
  <c r="R10" i="21" s="1"/>
  <c r="K7" i="22" s="1"/>
  <c r="N11" i="21"/>
  <c r="I8" i="22" s="1"/>
  <c r="N7" i="20"/>
  <c r="I208" i="10" s="1"/>
  <c r="N8" i="20"/>
  <c r="I209" i="10" s="1"/>
  <c r="N9" i="20"/>
  <c r="I210" i="10" s="1"/>
  <c r="N10" i="20"/>
  <c r="R10" i="20" s="1"/>
  <c r="K211" i="10" s="1"/>
  <c r="N11" i="20"/>
  <c r="R11" i="20" s="1"/>
  <c r="K212" i="10" s="1"/>
  <c r="N6" i="21"/>
  <c r="N6" i="20"/>
  <c r="J18" i="18"/>
  <c r="N6" i="18"/>
  <c r="R6" i="18" s="1"/>
  <c r="F18" i="16"/>
  <c r="K206" i="10"/>
  <c r="K205" i="10"/>
  <c r="I204" i="10"/>
  <c r="I203" i="10"/>
  <c r="K202" i="10"/>
  <c r="K201" i="10"/>
  <c r="I200" i="10"/>
  <c r="I199" i="10"/>
  <c r="K198" i="10"/>
  <c r="I197" i="10"/>
  <c r="K196" i="10"/>
  <c r="N7" i="18"/>
  <c r="N8" i="18"/>
  <c r="N9" i="18"/>
  <c r="N10" i="18"/>
  <c r="N11" i="18"/>
  <c r="N12" i="18"/>
  <c r="N13" i="18"/>
  <c r="N14" i="18"/>
  <c r="N15" i="18"/>
  <c r="N16" i="18"/>
  <c r="N17" i="18"/>
  <c r="C206" i="10"/>
  <c r="D206" i="10"/>
  <c r="E206" i="10"/>
  <c r="F206" i="10"/>
  <c r="G206" i="10"/>
  <c r="H206" i="10"/>
  <c r="J206" i="10"/>
  <c r="C205" i="10"/>
  <c r="D205" i="10"/>
  <c r="E205" i="10"/>
  <c r="F205" i="10"/>
  <c r="G205" i="10"/>
  <c r="H205" i="10"/>
  <c r="J205" i="10"/>
  <c r="C204" i="10"/>
  <c r="D204" i="10"/>
  <c r="E204" i="10"/>
  <c r="F204" i="10"/>
  <c r="G204" i="10"/>
  <c r="H204" i="10"/>
  <c r="J204" i="10"/>
  <c r="C203" i="10"/>
  <c r="D203" i="10"/>
  <c r="E203" i="10"/>
  <c r="F203" i="10"/>
  <c r="G203" i="10"/>
  <c r="H203" i="10"/>
  <c r="J203" i="10"/>
  <c r="C202" i="10"/>
  <c r="D202" i="10"/>
  <c r="E202" i="10"/>
  <c r="F202" i="10"/>
  <c r="G202" i="10"/>
  <c r="H202" i="10"/>
  <c r="J202" i="10"/>
  <c r="C201" i="10"/>
  <c r="D201" i="10"/>
  <c r="E201" i="10"/>
  <c r="F201" i="10"/>
  <c r="G201" i="10"/>
  <c r="H201" i="10"/>
  <c r="J201" i="10"/>
  <c r="C199" i="10"/>
  <c r="D199" i="10"/>
  <c r="E199" i="10"/>
  <c r="F199" i="10"/>
  <c r="G199" i="10"/>
  <c r="H199" i="10"/>
  <c r="J199" i="10"/>
  <c r="C200" i="10"/>
  <c r="D200" i="10"/>
  <c r="E200" i="10"/>
  <c r="F200" i="10"/>
  <c r="G200" i="10"/>
  <c r="H200" i="10"/>
  <c r="J200" i="10"/>
  <c r="C198" i="10"/>
  <c r="D198" i="10"/>
  <c r="E198" i="10"/>
  <c r="F198" i="10"/>
  <c r="G198" i="10"/>
  <c r="H198" i="10"/>
  <c r="J198" i="10"/>
  <c r="C197" i="10"/>
  <c r="D197" i="10"/>
  <c r="E197" i="10"/>
  <c r="F197" i="10"/>
  <c r="G197" i="10"/>
  <c r="H197" i="10"/>
  <c r="J197" i="10"/>
  <c r="D196" i="10"/>
  <c r="E196" i="10"/>
  <c r="F196" i="10"/>
  <c r="G196" i="10"/>
  <c r="H196" i="10"/>
  <c r="J196" i="10"/>
  <c r="J195" i="10"/>
  <c r="H195" i="10"/>
  <c r="G195" i="10"/>
  <c r="F195" i="10"/>
  <c r="E195" i="10"/>
  <c r="D195" i="10"/>
  <c r="C196" i="10"/>
  <c r="C195" i="10"/>
  <c r="I3" i="22" l="1"/>
  <c r="I207" i="10"/>
  <c r="R6" i="21"/>
  <c r="R7" i="20"/>
  <c r="K208" i="10" s="1"/>
  <c r="R11" i="21"/>
  <c r="K8" i="22" s="1"/>
  <c r="R7" i="21"/>
  <c r="K4" i="22" s="1"/>
  <c r="R6" i="20"/>
  <c r="I212" i="10"/>
  <c r="I7" i="22"/>
  <c r="I211" i="10"/>
  <c r="R9" i="21"/>
  <c r="K6" i="22" s="1"/>
  <c r="R9" i="20"/>
  <c r="K210" i="10" s="1"/>
  <c r="I5" i="22"/>
  <c r="R8" i="20"/>
  <c r="K209" i="10" s="1"/>
  <c r="I195" i="10"/>
  <c r="I206" i="10"/>
  <c r="I198" i="10"/>
  <c r="K197" i="10"/>
  <c r="K204" i="10"/>
  <c r="I202" i="10"/>
  <c r="K199" i="10"/>
  <c r="K200" i="10"/>
  <c r="I205" i="10"/>
  <c r="I196" i="10"/>
  <c r="I201" i="10"/>
  <c r="K203" i="10"/>
  <c r="L18" i="18"/>
  <c r="N18" i="18" s="1"/>
  <c r="R18" i="18" s="1"/>
  <c r="H18" i="18"/>
  <c r="F18" i="18"/>
  <c r="D18" i="18"/>
  <c r="B18" i="18"/>
  <c r="K3" i="22" l="1"/>
  <c r="K207" i="10"/>
  <c r="R17" i="18"/>
  <c r="K194" i="10" s="1"/>
  <c r="C194" i="10"/>
  <c r="D194" i="10"/>
  <c r="E194" i="10"/>
  <c r="F194" i="10"/>
  <c r="G194" i="10"/>
  <c r="H194" i="10"/>
  <c r="I194" i="10"/>
  <c r="J194" i="10"/>
  <c r="K195" i="10" l="1"/>
  <c r="C193" i="10"/>
  <c r="D193" i="10"/>
  <c r="E193" i="10"/>
  <c r="F193" i="10"/>
  <c r="G193" i="10"/>
  <c r="H193" i="10"/>
  <c r="I193" i="10"/>
  <c r="J193" i="10"/>
  <c r="R16" i="18"/>
  <c r="K193" i="10" s="1"/>
  <c r="C192" i="10"/>
  <c r="D192" i="10"/>
  <c r="E192" i="10"/>
  <c r="F192" i="10"/>
  <c r="G192" i="10"/>
  <c r="H192" i="10"/>
  <c r="I192" i="10"/>
  <c r="J192" i="10"/>
  <c r="R15" i="18"/>
  <c r="K192" i="10" s="1"/>
  <c r="C191" i="10"/>
  <c r="D191" i="10"/>
  <c r="E191" i="10"/>
  <c r="F191" i="10"/>
  <c r="G191" i="10"/>
  <c r="H191" i="10"/>
  <c r="J191" i="10"/>
  <c r="R14" i="18"/>
  <c r="K191" i="10" s="1"/>
  <c r="C189" i="10"/>
  <c r="D189" i="10"/>
  <c r="E189" i="10"/>
  <c r="F189" i="10"/>
  <c r="G189" i="10"/>
  <c r="H189" i="10"/>
  <c r="J189" i="10"/>
  <c r="C190" i="10"/>
  <c r="D190" i="10"/>
  <c r="E190" i="10"/>
  <c r="F190" i="10"/>
  <c r="G190" i="10"/>
  <c r="H190" i="10"/>
  <c r="J190" i="10"/>
  <c r="I190" i="10"/>
  <c r="I191" i="10" l="1"/>
  <c r="R13" i="18"/>
  <c r="K190" i="10" s="1"/>
  <c r="C187" i="10"/>
  <c r="D187" i="10"/>
  <c r="E187" i="10"/>
  <c r="F187" i="10"/>
  <c r="G187" i="10"/>
  <c r="H187" i="10"/>
  <c r="J187" i="10"/>
  <c r="C188" i="10"/>
  <c r="D188" i="10"/>
  <c r="E188" i="10"/>
  <c r="F188" i="10"/>
  <c r="G188" i="10"/>
  <c r="H188" i="10"/>
  <c r="J188" i="10"/>
  <c r="I187" i="10"/>
  <c r="R11" i="18"/>
  <c r="K188" i="10" s="1"/>
  <c r="I189" i="10" l="1"/>
  <c r="R12" i="18"/>
  <c r="K189" i="10" s="1"/>
  <c r="I188" i="10"/>
  <c r="R10" i="18"/>
  <c r="K187" i="10" s="1"/>
  <c r="R7" i="18"/>
  <c r="K184" i="10" s="1"/>
  <c r="R8" i="18"/>
  <c r="K185" i="10" s="1"/>
  <c r="C184" i="10"/>
  <c r="D184" i="10"/>
  <c r="E184" i="10"/>
  <c r="F184" i="10"/>
  <c r="G184" i="10"/>
  <c r="H184" i="10"/>
  <c r="J184" i="10"/>
  <c r="C185" i="10"/>
  <c r="D185" i="10"/>
  <c r="E185" i="10"/>
  <c r="F185" i="10"/>
  <c r="G185" i="10"/>
  <c r="H185" i="10"/>
  <c r="J185" i="10"/>
  <c r="C186" i="10"/>
  <c r="D186" i="10"/>
  <c r="E186" i="10"/>
  <c r="F186" i="10"/>
  <c r="G186" i="10"/>
  <c r="H186" i="10"/>
  <c r="J186" i="10"/>
  <c r="I184" i="10" l="1"/>
  <c r="R9" i="18"/>
  <c r="K186" i="10" s="1"/>
  <c r="I185" i="10"/>
  <c r="I186" i="10"/>
  <c r="J183" i="10"/>
  <c r="H183" i="10"/>
  <c r="G183" i="10"/>
  <c r="F183" i="10"/>
  <c r="E183" i="10"/>
  <c r="D183" i="10"/>
  <c r="C183" i="10"/>
  <c r="L18" i="17" l="1"/>
  <c r="J18" i="17"/>
  <c r="H18" i="17"/>
  <c r="F18" i="17"/>
  <c r="D18" i="17"/>
  <c r="B18" i="17"/>
  <c r="B18" i="16"/>
  <c r="N14" i="17"/>
  <c r="N15" i="17"/>
  <c r="N16" i="17"/>
  <c r="N17" i="17"/>
  <c r="R17" i="17" s="1"/>
  <c r="K183" i="10" l="1"/>
  <c r="I183" i="10"/>
  <c r="C182" i="10"/>
  <c r="D182" i="10"/>
  <c r="E182" i="10"/>
  <c r="F182" i="10"/>
  <c r="G182" i="10"/>
  <c r="H182" i="10"/>
  <c r="I182" i="10"/>
  <c r="J182" i="10"/>
  <c r="K182" i="10"/>
  <c r="R16" i="17" l="1"/>
  <c r="K181" i="10" s="1"/>
  <c r="C181" i="10"/>
  <c r="D181" i="10"/>
  <c r="E181" i="10"/>
  <c r="F181" i="10"/>
  <c r="G181" i="10"/>
  <c r="H181" i="10"/>
  <c r="J181" i="10"/>
  <c r="R15" i="17"/>
  <c r="I181" i="10" l="1"/>
  <c r="C180" i="10"/>
  <c r="D180" i="10"/>
  <c r="E180" i="10"/>
  <c r="F180" i="10"/>
  <c r="G180" i="10"/>
  <c r="H180" i="10"/>
  <c r="I180" i="10"/>
  <c r="J180" i="10"/>
  <c r="K180" i="10"/>
  <c r="R14" i="17"/>
  <c r="C179" i="10" l="1"/>
  <c r="D179" i="10"/>
  <c r="E179" i="10"/>
  <c r="F179" i="10"/>
  <c r="G179" i="10"/>
  <c r="H179" i="10"/>
  <c r="I179" i="10"/>
  <c r="J179" i="10"/>
  <c r="K179" i="10"/>
  <c r="C178" i="10" l="1"/>
  <c r="D178" i="10"/>
  <c r="E178" i="10"/>
  <c r="F178" i="10"/>
  <c r="G178" i="10"/>
  <c r="H178" i="10"/>
  <c r="J178" i="10"/>
  <c r="N13" i="17" l="1"/>
  <c r="I178" i="10" l="1"/>
  <c r="R13" i="17"/>
  <c r="K178" i="10" s="1"/>
  <c r="N6" i="17"/>
  <c r="C177" i="10" l="1"/>
  <c r="D177" i="10"/>
  <c r="E177" i="10"/>
  <c r="F177" i="10"/>
  <c r="G177" i="10"/>
  <c r="H177" i="10"/>
  <c r="J177" i="10"/>
  <c r="C176" i="10"/>
  <c r="D176" i="10"/>
  <c r="E176" i="10"/>
  <c r="F176" i="10"/>
  <c r="G176" i="10"/>
  <c r="H176" i="10"/>
  <c r="J176" i="10"/>
  <c r="N10" i="17" l="1"/>
  <c r="R10" i="17" s="1"/>
  <c r="N11" i="17"/>
  <c r="I176" i="10" s="1"/>
  <c r="N12" i="17"/>
  <c r="I177" i="10" l="1"/>
  <c r="R12" i="17"/>
  <c r="K177" i="10" s="1"/>
  <c r="R11" i="17"/>
  <c r="K176" i="10" s="1"/>
  <c r="C175" i="10"/>
  <c r="D175" i="10"/>
  <c r="E175" i="10"/>
  <c r="F175" i="10"/>
  <c r="G175" i="10"/>
  <c r="H175" i="10"/>
  <c r="I175" i="10"/>
  <c r="J175" i="10"/>
  <c r="K175" i="10"/>
  <c r="N9" i="17" l="1"/>
  <c r="R9" i="17" s="1"/>
  <c r="I174" i="10" l="1"/>
  <c r="C174" i="10"/>
  <c r="D174" i="10"/>
  <c r="E174" i="10"/>
  <c r="F174" i="10"/>
  <c r="G174" i="10"/>
  <c r="H174" i="10"/>
  <c r="J174" i="10"/>
  <c r="K174" i="10"/>
  <c r="C173" i="10" l="1"/>
  <c r="D173" i="10"/>
  <c r="E173" i="10"/>
  <c r="F173" i="10"/>
  <c r="G173" i="10"/>
  <c r="H173" i="10"/>
  <c r="J173" i="10"/>
  <c r="N8" i="17" l="1"/>
  <c r="I173" i="10" l="1"/>
  <c r="R8" i="17"/>
  <c r="K173" i="10" s="1"/>
  <c r="N53" i="8"/>
  <c r="M53" i="8"/>
  <c r="L53" i="8"/>
  <c r="K53" i="8"/>
  <c r="J53" i="8"/>
  <c r="I53" i="8"/>
  <c r="H53" i="8"/>
  <c r="G53" i="8"/>
  <c r="F53" i="8"/>
  <c r="E53" i="8"/>
  <c r="D53" i="8"/>
  <c r="C53" i="8"/>
  <c r="N20" i="8" l="1"/>
  <c r="M20" i="8"/>
  <c r="L20" i="8"/>
  <c r="K20" i="8"/>
  <c r="J20" i="8"/>
  <c r="I20" i="8"/>
  <c r="H20" i="8"/>
  <c r="G20" i="8"/>
  <c r="F20" i="8"/>
  <c r="E20" i="8"/>
  <c r="D20" i="8"/>
  <c r="C20" i="8"/>
  <c r="N7" i="17" l="1"/>
  <c r="R7" i="17" l="1"/>
  <c r="N18" i="17"/>
  <c r="C172" i="10"/>
  <c r="D172" i="10"/>
  <c r="E172" i="10"/>
  <c r="F172" i="10"/>
  <c r="G172" i="10"/>
  <c r="H172" i="10"/>
  <c r="J172" i="10"/>
  <c r="J171" i="10"/>
  <c r="H171" i="10"/>
  <c r="G171" i="10"/>
  <c r="F171" i="10"/>
  <c r="E171" i="10"/>
  <c r="D171" i="10"/>
  <c r="C171" i="10"/>
  <c r="B170" i="10"/>
  <c r="B182" i="10" s="1"/>
  <c r="B194" i="10" s="1"/>
  <c r="B206" i="10" s="1"/>
  <c r="K172" i="10"/>
  <c r="R6" i="17"/>
  <c r="K171" i="10" l="1"/>
  <c r="R18" i="17"/>
  <c r="I172" i="10"/>
  <c r="I171" i="10"/>
  <c r="B169" i="10"/>
  <c r="B181" i="10" s="1"/>
  <c r="B193" i="10" s="1"/>
  <c r="B205" i="10" s="1"/>
  <c r="C165" i="10"/>
  <c r="D165" i="10"/>
  <c r="E165" i="10"/>
  <c r="F165" i="10"/>
  <c r="G165" i="10"/>
  <c r="H165" i="10"/>
  <c r="J165" i="10"/>
  <c r="C166" i="10"/>
  <c r="D166" i="10"/>
  <c r="E166" i="10"/>
  <c r="F166" i="10"/>
  <c r="G166" i="10"/>
  <c r="H166" i="10"/>
  <c r="J166" i="10"/>
  <c r="C167" i="10"/>
  <c r="D167" i="10"/>
  <c r="E167" i="10"/>
  <c r="F167" i="10"/>
  <c r="G167" i="10"/>
  <c r="H167" i="10"/>
  <c r="J167" i="10"/>
  <c r="C168" i="10"/>
  <c r="D168" i="10"/>
  <c r="E168" i="10"/>
  <c r="F168" i="10"/>
  <c r="G168" i="10"/>
  <c r="H168" i="10"/>
  <c r="J168" i="10"/>
  <c r="C169" i="10"/>
  <c r="D169" i="10"/>
  <c r="E169" i="10"/>
  <c r="F169" i="10"/>
  <c r="G169" i="10"/>
  <c r="H169" i="10"/>
  <c r="J169" i="10"/>
  <c r="C170" i="10"/>
  <c r="D170" i="10"/>
  <c r="E170" i="10"/>
  <c r="F170" i="10"/>
  <c r="G170" i="10"/>
  <c r="H170" i="10"/>
  <c r="J170" i="10"/>
  <c r="C16" i="10"/>
  <c r="D16" i="10"/>
  <c r="E16" i="10"/>
  <c r="F16" i="10"/>
  <c r="G16" i="10"/>
  <c r="H16" i="10"/>
  <c r="J16" i="10"/>
  <c r="H15" i="10"/>
  <c r="H9" i="10"/>
  <c r="N177" i="8"/>
  <c r="L18" i="16"/>
  <c r="J18" i="16"/>
  <c r="H18" i="16"/>
  <c r="D18" i="16"/>
  <c r="N12" i="16"/>
  <c r="R12" i="16" s="1"/>
  <c r="K165" i="10" s="1"/>
  <c r="N13" i="16"/>
  <c r="R13" i="16" s="1"/>
  <c r="K166" i="10" s="1"/>
  <c r="N14" i="16"/>
  <c r="I167" i="10" s="1"/>
  <c r="N15" i="16"/>
  <c r="I168" i="10" s="1"/>
  <c r="N16" i="16"/>
  <c r="R16" i="16" s="1"/>
  <c r="K169" i="10" s="1"/>
  <c r="N17" i="16"/>
  <c r="R17" i="16" s="1"/>
  <c r="K170" i="10" s="1"/>
  <c r="I170" i="10" l="1"/>
  <c r="I166" i="10"/>
  <c r="R15" i="16"/>
  <c r="K168" i="10" s="1"/>
  <c r="R14" i="16"/>
  <c r="K167" i="10" s="1"/>
  <c r="I165" i="10"/>
  <c r="I169" i="10"/>
  <c r="N18" i="16"/>
  <c r="R18" i="16" s="1"/>
  <c r="L177" i="8"/>
  <c r="M177" i="8"/>
  <c r="N7" i="16" l="1"/>
  <c r="R7" i="16" s="1"/>
  <c r="N8" i="16"/>
  <c r="R8" i="16" s="1"/>
  <c r="N9" i="16"/>
  <c r="R9" i="16" s="1"/>
  <c r="N10" i="16"/>
  <c r="R10" i="16" s="1"/>
  <c r="N11" i="16"/>
  <c r="R11" i="16" s="1"/>
  <c r="N6" i="16"/>
  <c r="R6" i="16" s="1"/>
  <c r="B166" i="10"/>
  <c r="B178" i="10" s="1"/>
  <c r="B190" i="10" s="1"/>
  <c r="B202" i="10" s="1"/>
  <c r="B167" i="10"/>
  <c r="B179" i="10" s="1"/>
  <c r="B191" i="10" s="1"/>
  <c r="B203" i="10" s="1"/>
  <c r="B168" i="10"/>
  <c r="B180" i="10" s="1"/>
  <c r="B192" i="10" s="1"/>
  <c r="B204" i="10" s="1"/>
  <c r="I177" i="8" l="1"/>
  <c r="J177" i="8"/>
  <c r="K177" i="8"/>
  <c r="H160" i="10" l="1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H164" i="10"/>
  <c r="I164" i="10"/>
  <c r="J164" i="10"/>
  <c r="K164" i="10"/>
  <c r="K159" i="10"/>
  <c r="I159" i="10"/>
  <c r="H159" i="10"/>
  <c r="D177" i="8"/>
  <c r="E177" i="8"/>
  <c r="F177" i="8"/>
  <c r="G177" i="8"/>
  <c r="H177" i="8"/>
  <c r="C177" i="8"/>
  <c r="G163" i="10" l="1"/>
  <c r="B164" i="10"/>
  <c r="B176" i="10" s="1"/>
  <c r="B188" i="10" s="1"/>
  <c r="B200" i="10" s="1"/>
  <c r="B212" i="10" s="1"/>
  <c r="C164" i="10"/>
  <c r="D164" i="10"/>
  <c r="E164" i="10"/>
  <c r="F164" i="10"/>
  <c r="G164" i="10"/>
  <c r="B165" i="10"/>
  <c r="B177" i="10" s="1"/>
  <c r="B189" i="10" s="1"/>
  <c r="B201" i="10" s="1"/>
  <c r="G162" i="10" l="1"/>
  <c r="B163" i="10"/>
  <c r="B175" i="10" s="1"/>
  <c r="B187" i="10" s="1"/>
  <c r="B199" i="10" s="1"/>
  <c r="B211" i="10" s="1"/>
  <c r="C163" i="10"/>
  <c r="D163" i="10"/>
  <c r="E163" i="10"/>
  <c r="F163" i="10"/>
  <c r="J159" i="10" l="1"/>
  <c r="G161" i="10"/>
  <c r="B162" i="10"/>
  <c r="B174" i="10" s="1"/>
  <c r="B186" i="10" s="1"/>
  <c r="B198" i="10" s="1"/>
  <c r="B210" i="10" s="1"/>
  <c r="C162" i="10"/>
  <c r="D162" i="10"/>
  <c r="E162" i="10"/>
  <c r="F162" i="10"/>
  <c r="C160" i="10" l="1"/>
  <c r="D160" i="10"/>
  <c r="E160" i="10"/>
  <c r="F160" i="10"/>
  <c r="G160" i="10"/>
  <c r="C161" i="10"/>
  <c r="D161" i="10"/>
  <c r="E161" i="10"/>
  <c r="F161" i="10"/>
  <c r="H148" i="10"/>
  <c r="H149" i="10"/>
  <c r="H150" i="10"/>
  <c r="H151" i="10"/>
  <c r="H152" i="10"/>
  <c r="H153" i="10"/>
  <c r="H154" i="10"/>
  <c r="H155" i="10"/>
  <c r="H156" i="10"/>
  <c r="H157" i="10"/>
  <c r="H158" i="10"/>
  <c r="H147" i="10"/>
  <c r="H136" i="10"/>
  <c r="H137" i="10"/>
  <c r="H138" i="10"/>
  <c r="H139" i="10"/>
  <c r="H140" i="10"/>
  <c r="H141" i="10"/>
  <c r="H142" i="10"/>
  <c r="H143" i="10"/>
  <c r="H144" i="10"/>
  <c r="H145" i="10"/>
  <c r="H146" i="10"/>
  <c r="H135" i="10"/>
  <c r="H124" i="10"/>
  <c r="H125" i="10"/>
  <c r="H126" i="10"/>
  <c r="H127" i="10"/>
  <c r="H128" i="10"/>
  <c r="H129" i="10"/>
  <c r="H130" i="10"/>
  <c r="H131" i="10"/>
  <c r="H132" i="10"/>
  <c r="H133" i="10"/>
  <c r="H134" i="10"/>
  <c r="H123" i="10"/>
  <c r="H112" i="10"/>
  <c r="H113" i="10"/>
  <c r="H114" i="10"/>
  <c r="H115" i="10"/>
  <c r="H116" i="10"/>
  <c r="H117" i="10"/>
  <c r="H118" i="10"/>
  <c r="H119" i="10"/>
  <c r="H120" i="10"/>
  <c r="H121" i="10"/>
  <c r="H122" i="10"/>
  <c r="H111" i="10"/>
  <c r="H100" i="10"/>
  <c r="H101" i="10"/>
  <c r="H102" i="10"/>
  <c r="H103" i="10"/>
  <c r="H104" i="10"/>
  <c r="H105" i="10"/>
  <c r="H106" i="10"/>
  <c r="H107" i="10"/>
  <c r="H108" i="10"/>
  <c r="H109" i="10"/>
  <c r="H110" i="10"/>
  <c r="H99" i="10"/>
  <c r="H88" i="10"/>
  <c r="H89" i="10"/>
  <c r="H90" i="10"/>
  <c r="H91" i="10"/>
  <c r="H92" i="10"/>
  <c r="H93" i="10"/>
  <c r="H94" i="10"/>
  <c r="H95" i="10"/>
  <c r="H96" i="10"/>
  <c r="H97" i="10"/>
  <c r="H98" i="10"/>
  <c r="H87" i="10"/>
  <c r="H76" i="10"/>
  <c r="H77" i="10"/>
  <c r="H78" i="10"/>
  <c r="H79" i="10"/>
  <c r="H80" i="10"/>
  <c r="H81" i="10"/>
  <c r="H82" i="10"/>
  <c r="H83" i="10"/>
  <c r="H84" i="10"/>
  <c r="H85" i="10"/>
  <c r="H86" i="10"/>
  <c r="H75" i="10"/>
  <c r="H52" i="10"/>
  <c r="H53" i="10"/>
  <c r="H54" i="10"/>
  <c r="H55" i="10"/>
  <c r="H56" i="10"/>
  <c r="H57" i="10"/>
  <c r="H58" i="10"/>
  <c r="H59" i="10"/>
  <c r="H60" i="10"/>
  <c r="H61" i="10"/>
  <c r="H62" i="10"/>
  <c r="H51" i="10"/>
  <c r="H40" i="10"/>
  <c r="H41" i="10"/>
  <c r="H42" i="10"/>
  <c r="H43" i="10"/>
  <c r="H44" i="10"/>
  <c r="H45" i="10"/>
  <c r="H46" i="10"/>
  <c r="H47" i="10"/>
  <c r="H48" i="10"/>
  <c r="H49" i="10"/>
  <c r="H50" i="10"/>
  <c r="H39" i="10"/>
  <c r="H28" i="10"/>
  <c r="H29" i="10"/>
  <c r="H30" i="10"/>
  <c r="H31" i="10"/>
  <c r="H32" i="10"/>
  <c r="H33" i="10"/>
  <c r="H34" i="10"/>
  <c r="H35" i="10"/>
  <c r="H36" i="10"/>
  <c r="H37" i="10"/>
  <c r="H38" i="10"/>
  <c r="H27" i="10"/>
  <c r="H17" i="10"/>
  <c r="H18" i="10"/>
  <c r="H19" i="10"/>
  <c r="H20" i="10"/>
  <c r="H21" i="10"/>
  <c r="H22" i="10"/>
  <c r="H23" i="10"/>
  <c r="H24" i="10"/>
  <c r="H25" i="10"/>
  <c r="H26" i="10"/>
  <c r="H4" i="10"/>
  <c r="H5" i="10"/>
  <c r="H6" i="10"/>
  <c r="H7" i="10"/>
  <c r="H8" i="10"/>
  <c r="H10" i="10"/>
  <c r="H11" i="10"/>
  <c r="H12" i="10"/>
  <c r="H13" i="10"/>
  <c r="H14" i="10"/>
  <c r="H3" i="10"/>
  <c r="E7" i="10"/>
  <c r="F7" i="10"/>
  <c r="G7" i="10"/>
  <c r="E8" i="10"/>
  <c r="F8" i="10"/>
  <c r="G8" i="10"/>
  <c r="E9" i="10"/>
  <c r="F9" i="10"/>
  <c r="G9" i="10"/>
  <c r="E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D7" i="10"/>
  <c r="D8" i="10"/>
  <c r="D9" i="10"/>
  <c r="D11" i="10"/>
  <c r="D12" i="10"/>
  <c r="D13" i="10"/>
  <c r="D14" i="10"/>
  <c r="B12" i="10"/>
  <c r="C4" i="10"/>
  <c r="C5" i="10"/>
  <c r="C6" i="10"/>
  <c r="C7" i="10"/>
  <c r="C8" i="10"/>
  <c r="C9" i="10"/>
  <c r="C10" i="10"/>
  <c r="C11" i="10"/>
  <c r="C12" i="10"/>
  <c r="C13" i="10"/>
  <c r="C14" i="10"/>
  <c r="G159" i="10"/>
  <c r="F159" i="10"/>
  <c r="E159" i="10"/>
  <c r="D159" i="10"/>
  <c r="C159" i="10"/>
  <c r="C154" i="10" l="1"/>
  <c r="D154" i="10"/>
  <c r="E154" i="10"/>
  <c r="F154" i="10"/>
  <c r="C155" i="10"/>
  <c r="D155" i="10"/>
  <c r="E155" i="10"/>
  <c r="F155" i="10"/>
  <c r="C156" i="10"/>
  <c r="D156" i="10"/>
  <c r="E156" i="10"/>
  <c r="F156" i="10"/>
  <c r="C157" i="10"/>
  <c r="D157" i="10"/>
  <c r="E157" i="10"/>
  <c r="F157" i="10"/>
  <c r="C158" i="10"/>
  <c r="D158" i="10"/>
  <c r="E158" i="10"/>
  <c r="F158" i="10"/>
  <c r="G153" i="10"/>
  <c r="J153" i="10"/>
  <c r="G154" i="10"/>
  <c r="J154" i="10"/>
  <c r="G155" i="10"/>
  <c r="J155" i="10"/>
  <c r="G156" i="10"/>
  <c r="J156" i="10"/>
  <c r="G157" i="10"/>
  <c r="J157" i="10"/>
  <c r="G158" i="10"/>
  <c r="J158" i="10"/>
  <c r="B160" i="10"/>
  <c r="B172" i="10" s="1"/>
  <c r="B184" i="10" s="1"/>
  <c r="B196" i="10" s="1"/>
  <c r="B208" i="10" s="1"/>
  <c r="B161" i="10"/>
  <c r="B173" i="10" s="1"/>
  <c r="B185" i="10" s="1"/>
  <c r="B197" i="10" s="1"/>
  <c r="B209" i="10" s="1"/>
  <c r="B159" i="10"/>
  <c r="B171" i="10" s="1"/>
  <c r="B183" i="10" s="1"/>
  <c r="B195" i="10" s="1"/>
  <c r="B207" i="10" s="1"/>
  <c r="B154" i="10"/>
  <c r="B155" i="10"/>
  <c r="B156" i="10"/>
  <c r="B157" i="10"/>
  <c r="B158" i="10"/>
  <c r="N13" i="15" l="1"/>
  <c r="N14" i="15"/>
  <c r="N15" i="15"/>
  <c r="N16" i="15"/>
  <c r="N17" i="15"/>
  <c r="I157" i="10" l="1"/>
  <c r="R16" i="15"/>
  <c r="K157" i="10" s="1"/>
  <c r="I156" i="10"/>
  <c r="R15" i="15"/>
  <c r="K156" i="10" s="1"/>
  <c r="I155" i="10"/>
  <c r="R14" i="15"/>
  <c r="K155" i="10" s="1"/>
  <c r="I158" i="10"/>
  <c r="R17" i="15"/>
  <c r="K158" i="10" s="1"/>
  <c r="I154" i="10"/>
  <c r="R13" i="15"/>
  <c r="K154" i="10" s="1"/>
  <c r="N6" i="14"/>
  <c r="R6" i="14" l="1"/>
  <c r="B18" i="15" l="1"/>
  <c r="L18" i="15"/>
  <c r="J18" i="15"/>
  <c r="H18" i="15"/>
  <c r="F18" i="15"/>
  <c r="D18" i="15"/>
  <c r="N18" i="15" l="1"/>
  <c r="R18" i="15" s="1"/>
  <c r="N158" i="8"/>
  <c r="M158" i="8"/>
  <c r="L158" i="8"/>
  <c r="K158" i="8"/>
  <c r="J158" i="8"/>
  <c r="I158" i="8"/>
  <c r="H158" i="8"/>
  <c r="G158" i="8"/>
  <c r="F158" i="8"/>
  <c r="E158" i="8"/>
  <c r="D158" i="8"/>
  <c r="C158" i="8"/>
  <c r="N17" i="11" l="1"/>
  <c r="R17" i="11" s="1"/>
  <c r="N16" i="11"/>
  <c r="R16" i="11" s="1"/>
  <c r="N15" i="11"/>
  <c r="R15" i="11" s="1"/>
  <c r="N14" i="11"/>
  <c r="R14" i="11" s="1"/>
  <c r="N13" i="11"/>
  <c r="R13" i="11" s="1"/>
  <c r="N12" i="11"/>
  <c r="R12" i="11" s="1"/>
  <c r="N11" i="11"/>
  <c r="R11" i="11" s="1"/>
  <c r="N10" i="11"/>
  <c r="R10" i="11" s="1"/>
  <c r="N9" i="11"/>
  <c r="R9" i="11" s="1"/>
  <c r="N8" i="11"/>
  <c r="R8" i="11" s="1"/>
  <c r="N7" i="11"/>
  <c r="R7" i="11" s="1"/>
  <c r="N6" i="11"/>
  <c r="R6" i="11" s="1"/>
  <c r="N17" i="12"/>
  <c r="R17" i="12" s="1"/>
  <c r="N16" i="12"/>
  <c r="R16" i="12" s="1"/>
  <c r="N15" i="12"/>
  <c r="R15" i="12" s="1"/>
  <c r="N14" i="12"/>
  <c r="R14" i="12" s="1"/>
  <c r="N13" i="12"/>
  <c r="R13" i="12" s="1"/>
  <c r="N12" i="12"/>
  <c r="R12" i="12" s="1"/>
  <c r="N11" i="12"/>
  <c r="R11" i="12" s="1"/>
  <c r="N10" i="12"/>
  <c r="R10" i="12" s="1"/>
  <c r="N9" i="12"/>
  <c r="R9" i="12" s="1"/>
  <c r="N8" i="12"/>
  <c r="R8" i="12" s="1"/>
  <c r="N7" i="12"/>
  <c r="R7" i="12" s="1"/>
  <c r="N6" i="12"/>
  <c r="R6" i="12" s="1"/>
  <c r="N17" i="13"/>
  <c r="R17" i="13" s="1"/>
  <c r="N16" i="13"/>
  <c r="R16" i="13" s="1"/>
  <c r="N15" i="13"/>
  <c r="R15" i="13" s="1"/>
  <c r="N14" i="13"/>
  <c r="R14" i="13" s="1"/>
  <c r="N13" i="13"/>
  <c r="R13" i="13" s="1"/>
  <c r="N12" i="13"/>
  <c r="R12" i="13" s="1"/>
  <c r="N11" i="13"/>
  <c r="R11" i="13" s="1"/>
  <c r="N10" i="13"/>
  <c r="R10" i="13" s="1"/>
  <c r="N9" i="13"/>
  <c r="R9" i="13" s="1"/>
  <c r="N8" i="13"/>
  <c r="R8" i="13" s="1"/>
  <c r="N7" i="13"/>
  <c r="R7" i="13" s="1"/>
  <c r="N6" i="13"/>
  <c r="R6" i="13" s="1"/>
  <c r="N17" i="14"/>
  <c r="R17" i="14" s="1"/>
  <c r="N16" i="14"/>
  <c r="R16" i="14" s="1"/>
  <c r="N15" i="14"/>
  <c r="R15" i="14" s="1"/>
  <c r="N14" i="14"/>
  <c r="R14" i="14" s="1"/>
  <c r="N13" i="14"/>
  <c r="R13" i="14" s="1"/>
  <c r="N12" i="14"/>
  <c r="R12" i="14" s="1"/>
  <c r="N11" i="14"/>
  <c r="R11" i="14" s="1"/>
  <c r="N10" i="14"/>
  <c r="R10" i="14" s="1"/>
  <c r="N9" i="14"/>
  <c r="R9" i="14" s="1"/>
  <c r="N8" i="14"/>
  <c r="R8" i="14" s="1"/>
  <c r="N7" i="14"/>
  <c r="R7" i="14" s="1"/>
  <c r="N12" i="15"/>
  <c r="N11" i="15"/>
  <c r="R11" i="15" s="1"/>
  <c r="K152" i="10" s="1"/>
  <c r="N10" i="15"/>
  <c r="R10" i="15" s="1"/>
  <c r="K151" i="10" s="1"/>
  <c r="N9" i="15"/>
  <c r="R9" i="15" s="1"/>
  <c r="K150" i="10" s="1"/>
  <c r="N8" i="15"/>
  <c r="R8" i="15" s="1"/>
  <c r="K149" i="10" s="1"/>
  <c r="N7" i="15"/>
  <c r="R7" i="15" s="1"/>
  <c r="K148" i="10" s="1"/>
  <c r="N6" i="15"/>
  <c r="R6" i="15" s="1"/>
  <c r="K147" i="10" s="1"/>
  <c r="N18" i="9"/>
  <c r="R18" i="9" s="1"/>
  <c r="N17" i="9"/>
  <c r="R17" i="9" s="1"/>
  <c r="N16" i="9"/>
  <c r="R16" i="9" s="1"/>
  <c r="N15" i="9"/>
  <c r="R15" i="9" s="1"/>
  <c r="N14" i="9"/>
  <c r="R14" i="9" s="1"/>
  <c r="N13" i="9"/>
  <c r="R13" i="9" s="1"/>
  <c r="N12" i="9"/>
  <c r="R12" i="9" s="1"/>
  <c r="N11" i="9"/>
  <c r="R11" i="9" s="1"/>
  <c r="N10" i="9"/>
  <c r="R10" i="9" s="1"/>
  <c r="N9" i="9"/>
  <c r="R9" i="9" s="1"/>
  <c r="N8" i="9"/>
  <c r="R8" i="9" s="1"/>
  <c r="N7" i="9"/>
  <c r="R7" i="9" s="1"/>
  <c r="N6" i="9"/>
  <c r="R6" i="9" s="1"/>
  <c r="N7" i="7"/>
  <c r="R7" i="7" s="1"/>
  <c r="N8" i="7"/>
  <c r="R8" i="7" s="1"/>
  <c r="N9" i="7"/>
  <c r="R9" i="7" s="1"/>
  <c r="N10" i="7"/>
  <c r="R10" i="7" s="1"/>
  <c r="N11" i="7"/>
  <c r="R11" i="7" s="1"/>
  <c r="N12" i="7"/>
  <c r="R12" i="7" s="1"/>
  <c r="N13" i="7"/>
  <c r="R13" i="7" s="1"/>
  <c r="N14" i="7"/>
  <c r="R14" i="7" s="1"/>
  <c r="N15" i="7"/>
  <c r="R15" i="7" s="1"/>
  <c r="N16" i="7"/>
  <c r="R16" i="7" s="1"/>
  <c r="N17" i="7"/>
  <c r="R17" i="7" s="1"/>
  <c r="N6" i="7"/>
  <c r="R6" i="7" s="1"/>
  <c r="L18" i="14"/>
  <c r="L18" i="13"/>
  <c r="L18" i="12"/>
  <c r="L18" i="11"/>
  <c r="N18" i="11" s="1"/>
  <c r="R18" i="11" s="1"/>
  <c r="L18" i="9"/>
  <c r="L18" i="7"/>
  <c r="N18" i="7" s="1"/>
  <c r="R18" i="7" s="1"/>
  <c r="G7" i="6"/>
  <c r="H64" i="10" s="1"/>
  <c r="G8" i="6"/>
  <c r="H65" i="10" s="1"/>
  <c r="G9" i="6"/>
  <c r="H66" i="10" s="1"/>
  <c r="G10" i="6"/>
  <c r="H67" i="10" s="1"/>
  <c r="G11" i="6"/>
  <c r="H68" i="10" s="1"/>
  <c r="G12" i="6"/>
  <c r="H69" i="10" s="1"/>
  <c r="G13" i="6"/>
  <c r="H70" i="10" s="1"/>
  <c r="G14" i="6"/>
  <c r="H71" i="10" s="1"/>
  <c r="G15" i="6"/>
  <c r="H72" i="10" s="1"/>
  <c r="G16" i="6"/>
  <c r="H73" i="10" s="1"/>
  <c r="G17" i="6"/>
  <c r="H74" i="10" s="1"/>
  <c r="G6" i="6"/>
  <c r="H63" i="10" s="1"/>
  <c r="I18" i="6"/>
  <c r="H18" i="6"/>
  <c r="I153" i="10" l="1"/>
  <c r="R12" i="15"/>
  <c r="K153" i="10" s="1"/>
  <c r="L10" i="6"/>
  <c r="L17" i="6"/>
  <c r="J7" i="6"/>
  <c r="L7" i="6" s="1"/>
  <c r="J8" i="6"/>
  <c r="L8" i="6" s="1"/>
  <c r="J9" i="6"/>
  <c r="L9" i="6" s="1"/>
  <c r="J10" i="6"/>
  <c r="J11" i="6"/>
  <c r="L11" i="6" s="1"/>
  <c r="J12" i="6"/>
  <c r="L12" i="6" s="1"/>
  <c r="J13" i="6"/>
  <c r="L13" i="6" s="1"/>
  <c r="J14" i="6"/>
  <c r="L14" i="6" s="1"/>
  <c r="J15" i="6"/>
  <c r="L15" i="6" s="1"/>
  <c r="J16" i="6"/>
  <c r="L16" i="6" s="1"/>
  <c r="J17" i="6"/>
  <c r="J6" i="6"/>
  <c r="L6" i="6" s="1"/>
  <c r="G18" i="6"/>
  <c r="J18" i="6" s="1"/>
  <c r="L18" i="6" s="1"/>
  <c r="G18" i="5"/>
  <c r="H18" i="5" s="1"/>
  <c r="J18" i="5" s="1"/>
  <c r="H6" i="5"/>
  <c r="J6" i="5" s="1"/>
  <c r="H7" i="5"/>
  <c r="J7" i="5" s="1"/>
  <c r="H8" i="5"/>
  <c r="J8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G18" i="4"/>
  <c r="H6" i="4"/>
  <c r="J14" i="4"/>
  <c r="H18" i="4"/>
  <c r="J18" i="4" s="1"/>
  <c r="H17" i="4"/>
  <c r="J17" i="4" s="1"/>
  <c r="H16" i="4"/>
  <c r="J16" i="4" s="1"/>
  <c r="H15" i="4"/>
  <c r="J15" i="4" s="1"/>
  <c r="H14" i="4"/>
  <c r="H13" i="4"/>
  <c r="J13" i="4" s="1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J6" i="4"/>
  <c r="G18" i="3"/>
  <c r="H18" i="3" s="1"/>
  <c r="J18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6" i="3"/>
  <c r="J6" i="3" s="1"/>
  <c r="H6" i="2"/>
  <c r="G18" i="2"/>
  <c r="H7" i="2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8" i="1"/>
  <c r="J8" i="1" s="1"/>
  <c r="H9" i="1"/>
  <c r="J9" i="1" s="1"/>
  <c r="H10" i="1"/>
  <c r="I6" i="10" s="1"/>
  <c r="H11" i="1"/>
  <c r="H12" i="1"/>
  <c r="H13" i="1"/>
  <c r="I9" i="10" s="1"/>
  <c r="H14" i="1"/>
  <c r="I10" i="10" s="1"/>
  <c r="H15" i="1"/>
  <c r="H16" i="1"/>
  <c r="H17" i="1"/>
  <c r="H18" i="1"/>
  <c r="I14" i="10" s="1"/>
  <c r="H7" i="1"/>
  <c r="J7" i="1" s="1"/>
  <c r="J13" i="1"/>
  <c r="J14" i="1"/>
  <c r="J6" i="2" l="1"/>
  <c r="I15" i="10"/>
  <c r="J17" i="1"/>
  <c r="I13" i="10"/>
  <c r="J16" i="1"/>
  <c r="I12" i="10"/>
  <c r="J18" i="1"/>
  <c r="J10" i="1"/>
  <c r="K6" i="10" s="1"/>
  <c r="J15" i="1"/>
  <c r="I11" i="10"/>
  <c r="J12" i="1"/>
  <c r="K8" i="10" s="1"/>
  <c r="I8" i="10"/>
  <c r="J7" i="2"/>
  <c r="K16" i="10" s="1"/>
  <c r="I16" i="10"/>
  <c r="J11" i="1"/>
  <c r="K7" i="10" s="1"/>
  <c r="I7" i="10"/>
  <c r="G19" i="1"/>
  <c r="H19" i="1" s="1"/>
  <c r="J19" i="1" s="1"/>
  <c r="G148" i="10" l="1"/>
  <c r="J148" i="10"/>
  <c r="G149" i="10"/>
  <c r="J149" i="10"/>
  <c r="G150" i="10"/>
  <c r="J150" i="10"/>
  <c r="G151" i="10"/>
  <c r="J151" i="10"/>
  <c r="G152" i="10"/>
  <c r="J152" i="10"/>
  <c r="J147" i="10"/>
  <c r="G147" i="10"/>
  <c r="B153" i="10"/>
  <c r="C153" i="10"/>
  <c r="D153" i="10"/>
  <c r="E153" i="10"/>
  <c r="F153" i="10"/>
  <c r="B152" i="10"/>
  <c r="C152" i="10"/>
  <c r="D152" i="10"/>
  <c r="E152" i="10"/>
  <c r="F152" i="10"/>
  <c r="B150" i="10"/>
  <c r="C150" i="10"/>
  <c r="D150" i="10"/>
  <c r="E150" i="10"/>
  <c r="F150" i="10"/>
  <c r="B151" i="10"/>
  <c r="C151" i="10"/>
  <c r="D151" i="10"/>
  <c r="E151" i="10"/>
  <c r="F151" i="10"/>
  <c r="G146" i="10"/>
  <c r="I146" i="10"/>
  <c r="J146" i="10"/>
  <c r="D166" i="8"/>
  <c r="E166" i="8"/>
  <c r="F166" i="8"/>
  <c r="G166" i="8"/>
  <c r="H166" i="8"/>
  <c r="I166" i="8"/>
  <c r="J166" i="8"/>
  <c r="K166" i="8"/>
  <c r="L166" i="8"/>
  <c r="M166" i="8"/>
  <c r="N166" i="8"/>
  <c r="C166" i="8"/>
  <c r="K9" i="10"/>
  <c r="K10" i="10"/>
  <c r="K11" i="10"/>
  <c r="K12" i="10"/>
  <c r="I150" i="10"/>
  <c r="I147" i="10" l="1"/>
  <c r="I152" i="10"/>
  <c r="I151" i="10"/>
  <c r="I149" i="10"/>
  <c r="I148" i="10"/>
  <c r="K146" i="10"/>
  <c r="J18" i="14" l="1"/>
  <c r="N145" i="8" l="1"/>
  <c r="M145" i="8"/>
  <c r="L145" i="8"/>
  <c r="K145" i="8"/>
  <c r="J145" i="8"/>
  <c r="I145" i="8"/>
  <c r="H145" i="8"/>
  <c r="G145" i="8"/>
  <c r="F145" i="8"/>
  <c r="E145" i="8"/>
  <c r="D145" i="8"/>
  <c r="C145" i="8"/>
  <c r="B149" i="10" l="1"/>
  <c r="C149" i="10"/>
  <c r="D149" i="10"/>
  <c r="E149" i="10"/>
  <c r="F149" i="10"/>
  <c r="B148" i="10" l="1"/>
  <c r="C148" i="10"/>
  <c r="D148" i="10"/>
  <c r="E148" i="10"/>
  <c r="F148" i="10"/>
  <c r="F147" i="10" l="1"/>
  <c r="E147" i="10"/>
  <c r="D147" i="10"/>
  <c r="G145" i="10"/>
  <c r="J145" i="10"/>
  <c r="I145" i="10" l="1"/>
  <c r="K145" i="10" l="1"/>
  <c r="C147" i="10"/>
  <c r="B147" i="10"/>
  <c r="G144" i="10" l="1"/>
  <c r="J144" i="10"/>
  <c r="B146" i="10"/>
  <c r="C146" i="10"/>
  <c r="D146" i="10"/>
  <c r="E146" i="10"/>
  <c r="F146" i="10"/>
  <c r="I144" i="10" l="1"/>
  <c r="H18" i="14"/>
  <c r="F18" i="14"/>
  <c r="D18" i="14"/>
  <c r="B18" i="14"/>
  <c r="B18" i="13"/>
  <c r="N18" i="14" l="1"/>
  <c r="R18" i="14" s="1"/>
  <c r="K144" i="10"/>
  <c r="J143" i="10"/>
  <c r="G143" i="10"/>
  <c r="B145" i="10"/>
  <c r="C145" i="10"/>
  <c r="D145" i="10"/>
  <c r="E145" i="10"/>
  <c r="F145" i="10"/>
  <c r="I143" i="10"/>
  <c r="K143" i="10" l="1"/>
  <c r="G142" i="10"/>
  <c r="J142" i="10"/>
  <c r="B144" i="10"/>
  <c r="C144" i="10"/>
  <c r="D144" i="10"/>
  <c r="E144" i="10"/>
  <c r="F144" i="10"/>
  <c r="I142" i="10"/>
  <c r="K142" i="10" l="1"/>
  <c r="C143" i="10"/>
  <c r="D143" i="10"/>
  <c r="E143" i="10"/>
  <c r="F143" i="10"/>
  <c r="B143" i="10"/>
  <c r="K141" i="10" l="1"/>
  <c r="I141" i="10"/>
  <c r="G141" i="10"/>
  <c r="J141" i="10"/>
  <c r="B142" i="10"/>
  <c r="C142" i="10"/>
  <c r="D142" i="10"/>
  <c r="E142" i="10"/>
  <c r="F142" i="10"/>
  <c r="I17" i="10" l="1"/>
  <c r="I18" i="10"/>
  <c r="B8" i="10"/>
  <c r="B9" i="10"/>
  <c r="G137" i="10"/>
  <c r="J137" i="10"/>
  <c r="G138" i="10"/>
  <c r="J138" i="10"/>
  <c r="G139" i="10"/>
  <c r="J139" i="10"/>
  <c r="G140" i="10"/>
  <c r="J140" i="10"/>
  <c r="C139" i="10"/>
  <c r="D139" i="10"/>
  <c r="E139" i="10"/>
  <c r="F139" i="10"/>
  <c r="C140" i="10"/>
  <c r="D140" i="10"/>
  <c r="E140" i="10"/>
  <c r="F140" i="10"/>
  <c r="C141" i="10"/>
  <c r="D141" i="10"/>
  <c r="E141" i="10"/>
  <c r="F141" i="10"/>
  <c r="B141" i="10"/>
  <c r="B139" i="10"/>
  <c r="B140" i="10"/>
  <c r="K140" i="10" l="1"/>
  <c r="I140" i="10"/>
  <c r="K139" i="10"/>
  <c r="I139" i="10"/>
  <c r="K138" i="10"/>
  <c r="I138" i="10"/>
  <c r="K137" i="10"/>
  <c r="I137" i="10"/>
  <c r="G136" i="10"/>
  <c r="J136" i="10"/>
  <c r="J135" i="10"/>
  <c r="G135" i="10"/>
  <c r="B137" i="10"/>
  <c r="C137" i="10"/>
  <c r="D137" i="10"/>
  <c r="E137" i="10"/>
  <c r="F137" i="10"/>
  <c r="B138" i="10"/>
  <c r="C138" i="10"/>
  <c r="D138" i="10"/>
  <c r="E138" i="10"/>
  <c r="F138" i="10"/>
  <c r="K135" i="10"/>
  <c r="K136" i="10" l="1"/>
  <c r="I135" i="10"/>
  <c r="I136" i="10"/>
  <c r="E134" i="10"/>
  <c r="B136" i="10" l="1"/>
  <c r="G134" i="10"/>
  <c r="J134" i="10"/>
  <c r="G133" i="10"/>
  <c r="J133" i="10"/>
  <c r="C136" i="10"/>
  <c r="D136" i="10"/>
  <c r="E136" i="10"/>
  <c r="F136" i="10"/>
  <c r="K18" i="10" l="1"/>
  <c r="K134" i="10"/>
  <c r="K17" i="10"/>
  <c r="I134" i="10"/>
  <c r="J18" i="13"/>
  <c r="D18" i="13" l="1"/>
  <c r="F18" i="13"/>
  <c r="H18" i="13"/>
  <c r="N18" i="13" l="1"/>
  <c r="R18" i="13" s="1"/>
  <c r="K133" i="10"/>
  <c r="I133" i="10"/>
  <c r="F135" i="10"/>
  <c r="E135" i="10"/>
  <c r="D135" i="10"/>
  <c r="C135" i="10"/>
  <c r="B135" i="10"/>
  <c r="C15" i="10" l="1"/>
  <c r="D15" i="10"/>
  <c r="E15" i="10"/>
  <c r="F15" i="10"/>
  <c r="G15" i="10"/>
  <c r="J15" i="10"/>
  <c r="K15" i="10"/>
  <c r="B17" i="10"/>
  <c r="C17" i="10"/>
  <c r="D17" i="10"/>
  <c r="E17" i="10"/>
  <c r="F17" i="10"/>
  <c r="G17" i="10"/>
  <c r="J17" i="10"/>
  <c r="B127" i="10" l="1"/>
  <c r="C127" i="10"/>
  <c r="D127" i="10"/>
  <c r="E127" i="10"/>
  <c r="F127" i="10"/>
  <c r="G127" i="10"/>
  <c r="J127" i="10"/>
  <c r="B128" i="10"/>
  <c r="C128" i="10"/>
  <c r="D128" i="10"/>
  <c r="E128" i="10"/>
  <c r="F128" i="10"/>
  <c r="G128" i="10"/>
  <c r="J128" i="10"/>
  <c r="B129" i="10"/>
  <c r="C129" i="10"/>
  <c r="D129" i="10"/>
  <c r="E129" i="10"/>
  <c r="F129" i="10"/>
  <c r="G129" i="10"/>
  <c r="J129" i="10"/>
  <c r="B130" i="10"/>
  <c r="C130" i="10"/>
  <c r="D130" i="10"/>
  <c r="E130" i="10"/>
  <c r="F130" i="10"/>
  <c r="G130" i="10"/>
  <c r="J130" i="10"/>
  <c r="B131" i="10"/>
  <c r="C131" i="10"/>
  <c r="D131" i="10"/>
  <c r="E131" i="10"/>
  <c r="F131" i="10"/>
  <c r="G131" i="10"/>
  <c r="J131" i="10"/>
  <c r="B132" i="10"/>
  <c r="C132" i="10"/>
  <c r="D132" i="10"/>
  <c r="E132" i="10"/>
  <c r="F132" i="10"/>
  <c r="G132" i="10"/>
  <c r="J132" i="10"/>
  <c r="B133" i="10"/>
  <c r="C133" i="10"/>
  <c r="D133" i="10"/>
  <c r="E133" i="10"/>
  <c r="F133" i="10"/>
  <c r="B134" i="10"/>
  <c r="C134" i="10"/>
  <c r="D134" i="10"/>
  <c r="F134" i="10"/>
  <c r="C136" i="8"/>
  <c r="D136" i="8"/>
  <c r="E136" i="8"/>
  <c r="F136" i="8"/>
  <c r="G136" i="8"/>
  <c r="H136" i="8"/>
  <c r="I136" i="8"/>
  <c r="J136" i="8"/>
  <c r="K136" i="8"/>
  <c r="L136" i="8"/>
  <c r="M136" i="8"/>
  <c r="N136" i="8"/>
  <c r="I132" i="10" l="1"/>
  <c r="K132" i="10"/>
  <c r="I131" i="10"/>
  <c r="K131" i="10" l="1"/>
  <c r="B13" i="10"/>
  <c r="B15" i="10"/>
  <c r="B18" i="10"/>
  <c r="B19" i="10"/>
  <c r="B20" i="10"/>
  <c r="B21" i="10"/>
  <c r="B22" i="10"/>
  <c r="B23" i="10"/>
  <c r="B24" i="10"/>
  <c r="B25" i="10"/>
  <c r="B26" i="10"/>
  <c r="C18" i="10"/>
  <c r="D18" i="10"/>
  <c r="E18" i="10"/>
  <c r="F18" i="10"/>
  <c r="G18" i="10"/>
  <c r="J18" i="10"/>
  <c r="J13" i="10"/>
  <c r="K13" i="10"/>
  <c r="J14" i="10"/>
  <c r="K14" i="10"/>
  <c r="I130" i="10" l="1"/>
  <c r="K130" i="10" l="1"/>
  <c r="I129" i="10"/>
  <c r="K129" i="10" l="1"/>
  <c r="I128" i="10" l="1"/>
  <c r="K128" i="10" l="1"/>
  <c r="K127" i="10" l="1"/>
  <c r="I127" i="10"/>
  <c r="G126" i="10"/>
  <c r="J126" i="10"/>
  <c r="K126" i="10"/>
  <c r="I126" i="10" l="1"/>
  <c r="K125" i="10" l="1"/>
  <c r="I125" i="10"/>
  <c r="J125" i="10"/>
  <c r="G125" i="10"/>
  <c r="G124" i="10" l="1"/>
  <c r="I124" i="10"/>
  <c r="J124" i="10"/>
  <c r="K124" i="10"/>
  <c r="C126" i="10"/>
  <c r="D126" i="10"/>
  <c r="E126" i="10"/>
  <c r="F126" i="10"/>
  <c r="B126" i="10"/>
  <c r="K123" i="10" l="1"/>
  <c r="J123" i="10"/>
  <c r="I123" i="10"/>
  <c r="G123" i="10"/>
  <c r="C124" i="10"/>
  <c r="D124" i="10"/>
  <c r="E124" i="10"/>
  <c r="F124" i="10"/>
  <c r="C125" i="10"/>
  <c r="D125" i="10"/>
  <c r="E125" i="10"/>
  <c r="F125" i="10"/>
  <c r="B124" i="10"/>
  <c r="B125" i="10"/>
  <c r="N121" i="8" l="1"/>
  <c r="M121" i="8"/>
  <c r="L121" i="8"/>
  <c r="K121" i="8"/>
  <c r="J121" i="8"/>
  <c r="I121" i="8"/>
  <c r="H121" i="8"/>
  <c r="G121" i="8"/>
  <c r="F121" i="8"/>
  <c r="E121" i="8"/>
  <c r="D121" i="8"/>
  <c r="C121" i="8"/>
  <c r="N87" i="8"/>
  <c r="M87" i="8"/>
  <c r="L87" i="8"/>
  <c r="K87" i="8"/>
  <c r="J87" i="8"/>
  <c r="I87" i="8"/>
  <c r="H87" i="8"/>
  <c r="G87" i="8"/>
  <c r="F87" i="8"/>
  <c r="E87" i="8"/>
  <c r="D87" i="8"/>
  <c r="C87" i="8"/>
  <c r="G122" i="10" l="1"/>
  <c r="J122" i="10"/>
  <c r="I122" i="10" l="1"/>
  <c r="J18" i="12"/>
  <c r="K122" i="10" l="1"/>
  <c r="F123" i="10"/>
  <c r="E123" i="10"/>
  <c r="D123" i="10"/>
  <c r="C123" i="10"/>
  <c r="B123" i="10"/>
  <c r="J121" i="10"/>
  <c r="I121" i="10"/>
  <c r="G121" i="10"/>
  <c r="K121" i="10" l="1"/>
  <c r="B18" i="12"/>
  <c r="H18" i="12"/>
  <c r="F18" i="12"/>
  <c r="D18" i="12"/>
  <c r="N18" i="12" l="1"/>
  <c r="R18" i="12" s="1"/>
  <c r="I120" i="10"/>
  <c r="J120" i="10"/>
  <c r="K120" i="10"/>
  <c r="G120" i="10"/>
  <c r="D122" i="10"/>
  <c r="E122" i="10"/>
  <c r="F122" i="10"/>
  <c r="C122" i="10"/>
  <c r="G119" i="10" l="1"/>
  <c r="I119" i="10"/>
  <c r="J119" i="10"/>
  <c r="K119" i="10"/>
  <c r="C121" i="10"/>
  <c r="D121" i="10"/>
  <c r="E121" i="10"/>
  <c r="F121" i="10"/>
  <c r="I118" i="10" l="1"/>
  <c r="J118" i="10"/>
  <c r="K118" i="10"/>
  <c r="C120" i="10"/>
  <c r="D120" i="10"/>
  <c r="E120" i="10"/>
  <c r="F120" i="10"/>
  <c r="G118" i="10"/>
  <c r="G116" i="10" l="1"/>
  <c r="I116" i="10"/>
  <c r="J116" i="10"/>
  <c r="K116" i="10"/>
  <c r="G117" i="10"/>
  <c r="I117" i="10"/>
  <c r="J117" i="10"/>
  <c r="K117" i="10"/>
  <c r="C117" i="10"/>
  <c r="D117" i="10"/>
  <c r="E117" i="10"/>
  <c r="F117" i="10"/>
  <c r="C118" i="10"/>
  <c r="D118" i="10"/>
  <c r="E118" i="10"/>
  <c r="F118" i="10"/>
  <c r="C119" i="10"/>
  <c r="D119" i="10"/>
  <c r="E119" i="10"/>
  <c r="F119" i="10"/>
  <c r="C116" i="10" l="1"/>
  <c r="D116" i="10"/>
  <c r="E116" i="10"/>
  <c r="F116" i="10"/>
  <c r="K114" i="10"/>
  <c r="K115" i="10"/>
  <c r="G114" i="10"/>
  <c r="I114" i="10"/>
  <c r="G115" i="10"/>
  <c r="I115" i="10"/>
  <c r="J115" i="10" l="1"/>
  <c r="I113" i="10" l="1"/>
  <c r="K113" i="10" l="1"/>
  <c r="K112" i="10"/>
  <c r="I112" i="10"/>
  <c r="C115" i="10"/>
  <c r="D115" i="10"/>
  <c r="E115" i="10"/>
  <c r="F115" i="10"/>
  <c r="G112" i="10"/>
  <c r="G113" i="10"/>
  <c r="J114" i="10" l="1"/>
  <c r="C114" i="10"/>
  <c r="D114" i="10"/>
  <c r="E114" i="10"/>
  <c r="F114" i="10"/>
  <c r="K111" i="10" l="1"/>
  <c r="J112" i="10"/>
  <c r="J113" i="10"/>
  <c r="J111" i="10"/>
  <c r="I111" i="10"/>
  <c r="G111" i="10"/>
  <c r="C112" i="10"/>
  <c r="D112" i="10"/>
  <c r="E112" i="10"/>
  <c r="F112" i="10"/>
  <c r="C113" i="10"/>
  <c r="D113" i="10"/>
  <c r="E113" i="10"/>
  <c r="F113" i="10"/>
  <c r="F111" i="10" l="1"/>
  <c r="E111" i="10"/>
  <c r="D111" i="10"/>
  <c r="C111" i="10"/>
  <c r="B111" i="10"/>
  <c r="B122" i="10"/>
  <c r="B113" i="10"/>
  <c r="B114" i="10"/>
  <c r="B115" i="10"/>
  <c r="B116" i="10"/>
  <c r="B117" i="10"/>
  <c r="B118" i="10"/>
  <c r="B119" i="10"/>
  <c r="B120" i="10"/>
  <c r="B121" i="10"/>
  <c r="B112" i="10"/>
  <c r="G110" i="10" l="1"/>
  <c r="I110" i="10"/>
  <c r="J110" i="10"/>
  <c r="K110" i="10"/>
  <c r="G109" i="10" l="1"/>
  <c r="I109" i="10"/>
  <c r="J109" i="10"/>
  <c r="K109" i="10"/>
  <c r="C110" i="10"/>
  <c r="D110" i="10"/>
  <c r="E110" i="10"/>
  <c r="F110" i="10"/>
  <c r="B110" i="10"/>
  <c r="B109" i="10" l="1"/>
  <c r="C109" i="10"/>
  <c r="D109" i="10"/>
  <c r="E109" i="10"/>
  <c r="F109" i="10"/>
  <c r="G107" i="10"/>
  <c r="I107" i="10"/>
  <c r="J107" i="10"/>
  <c r="K107" i="10"/>
  <c r="G108" i="10"/>
  <c r="I108" i="10"/>
  <c r="J108" i="10"/>
  <c r="K108" i="10"/>
  <c r="G106" i="10" l="1"/>
  <c r="I106" i="10"/>
  <c r="J106" i="10"/>
  <c r="K106" i="10"/>
  <c r="C108" i="10"/>
  <c r="D108" i="10"/>
  <c r="E108" i="10"/>
  <c r="F108" i="10"/>
  <c r="B108" i="10"/>
  <c r="B105" i="10" l="1"/>
  <c r="C105" i="10"/>
  <c r="D105" i="10"/>
  <c r="E105" i="10"/>
  <c r="F105" i="10"/>
  <c r="G105" i="10"/>
  <c r="I105" i="10"/>
  <c r="J105" i="10"/>
  <c r="K105" i="10"/>
  <c r="B106" i="10"/>
  <c r="C106" i="10"/>
  <c r="D106" i="10"/>
  <c r="E106" i="10"/>
  <c r="F106" i="10"/>
  <c r="B107" i="10"/>
  <c r="C107" i="10"/>
  <c r="D107" i="10"/>
  <c r="E107" i="10"/>
  <c r="F107" i="10"/>
  <c r="G104" i="10" l="1"/>
  <c r="I104" i="10"/>
  <c r="J104" i="10"/>
  <c r="K104" i="10"/>
  <c r="G103" i="10" l="1"/>
  <c r="I103" i="10"/>
  <c r="J103" i="10"/>
  <c r="K103" i="10"/>
  <c r="G101" i="10"/>
  <c r="I101" i="10"/>
  <c r="J101" i="10"/>
  <c r="K101" i="10"/>
  <c r="G102" i="10"/>
  <c r="I102" i="10"/>
  <c r="J102" i="10"/>
  <c r="K102" i="10"/>
  <c r="B103" i="10"/>
  <c r="C103" i="10"/>
  <c r="D103" i="10"/>
  <c r="E103" i="10"/>
  <c r="F103" i="10"/>
  <c r="B104" i="10"/>
  <c r="C104" i="10"/>
  <c r="D104" i="10"/>
  <c r="E104" i="10"/>
  <c r="F104" i="10"/>
  <c r="G100" i="10" l="1"/>
  <c r="I100" i="10"/>
  <c r="J100" i="10"/>
  <c r="K100" i="10"/>
  <c r="C102" i="10"/>
  <c r="D102" i="10"/>
  <c r="E102" i="10"/>
  <c r="F102" i="10"/>
  <c r="B102" i="10"/>
  <c r="B100" i="10" l="1"/>
  <c r="B101" i="10"/>
  <c r="C100" i="10"/>
  <c r="D100" i="10"/>
  <c r="E100" i="10"/>
  <c r="F100" i="10"/>
  <c r="C101" i="10"/>
  <c r="D101" i="10"/>
  <c r="E101" i="10"/>
  <c r="F101" i="10"/>
  <c r="K99" i="10" l="1"/>
  <c r="J99" i="10"/>
  <c r="J88" i="10"/>
  <c r="J89" i="10"/>
  <c r="J90" i="10"/>
  <c r="J91" i="10"/>
  <c r="J92" i="10"/>
  <c r="J93" i="10"/>
  <c r="J94" i="10"/>
  <c r="J95" i="10"/>
  <c r="J96" i="10"/>
  <c r="J97" i="10"/>
  <c r="J98" i="10"/>
  <c r="J87" i="10"/>
  <c r="I99" i="10"/>
  <c r="G99" i="10"/>
  <c r="F99" i="10"/>
  <c r="E99" i="10"/>
  <c r="D99" i="10"/>
  <c r="C99" i="10"/>
  <c r="B99" i="10"/>
  <c r="B87" i="10"/>
  <c r="C88" i="10"/>
  <c r="D88" i="10"/>
  <c r="E88" i="10"/>
  <c r="F88" i="10"/>
  <c r="G88" i="10"/>
  <c r="I88" i="10"/>
  <c r="K88" i="10"/>
  <c r="C89" i="10"/>
  <c r="D89" i="10"/>
  <c r="E89" i="10"/>
  <c r="F89" i="10"/>
  <c r="G89" i="10"/>
  <c r="I89" i="10"/>
  <c r="K89" i="10"/>
  <c r="C90" i="10"/>
  <c r="D90" i="10"/>
  <c r="E90" i="10"/>
  <c r="F90" i="10"/>
  <c r="G90" i="10"/>
  <c r="I90" i="10"/>
  <c r="K90" i="10"/>
  <c r="C91" i="10"/>
  <c r="D91" i="10"/>
  <c r="E91" i="10"/>
  <c r="F91" i="10"/>
  <c r="G91" i="10"/>
  <c r="I91" i="10"/>
  <c r="K91" i="10"/>
  <c r="C92" i="10"/>
  <c r="D92" i="10"/>
  <c r="E92" i="10"/>
  <c r="F92" i="10"/>
  <c r="G92" i="10"/>
  <c r="I92" i="10"/>
  <c r="K92" i="10"/>
  <c r="C93" i="10"/>
  <c r="D93" i="10"/>
  <c r="E93" i="10"/>
  <c r="F93" i="10"/>
  <c r="G93" i="10"/>
  <c r="I93" i="10"/>
  <c r="K93" i="10"/>
  <c r="C94" i="10"/>
  <c r="D94" i="10"/>
  <c r="E94" i="10"/>
  <c r="F94" i="10"/>
  <c r="G94" i="10"/>
  <c r="I94" i="10"/>
  <c r="K94" i="10"/>
  <c r="C95" i="10"/>
  <c r="D95" i="10"/>
  <c r="E95" i="10"/>
  <c r="F95" i="10"/>
  <c r="G95" i="10"/>
  <c r="I95" i="10"/>
  <c r="K95" i="10"/>
  <c r="C96" i="10"/>
  <c r="D96" i="10"/>
  <c r="E96" i="10"/>
  <c r="F96" i="10"/>
  <c r="G96" i="10"/>
  <c r="I96" i="10"/>
  <c r="K96" i="10"/>
  <c r="C97" i="10"/>
  <c r="D97" i="10"/>
  <c r="E97" i="10"/>
  <c r="F97" i="10"/>
  <c r="G97" i="10"/>
  <c r="I97" i="10"/>
  <c r="K97" i="10"/>
  <c r="C98" i="10"/>
  <c r="D98" i="10"/>
  <c r="E98" i="10"/>
  <c r="F98" i="10"/>
  <c r="G98" i="10"/>
  <c r="I98" i="10"/>
  <c r="K98" i="10"/>
  <c r="C87" i="10"/>
  <c r="D87" i="10"/>
  <c r="E87" i="10"/>
  <c r="F87" i="10"/>
  <c r="G87" i="10"/>
  <c r="I87" i="10"/>
  <c r="K87" i="10"/>
  <c r="J6" i="10" l="1"/>
  <c r="B3" i="10" l="1"/>
  <c r="B88" i="10"/>
  <c r="B89" i="10"/>
  <c r="B90" i="10"/>
  <c r="B91" i="10"/>
  <c r="B92" i="10"/>
  <c r="B93" i="10"/>
  <c r="B94" i="10"/>
  <c r="B95" i="10"/>
  <c r="B96" i="10"/>
  <c r="B97" i="10"/>
  <c r="B98" i="10"/>
  <c r="B76" i="10"/>
  <c r="C76" i="10"/>
  <c r="D76" i="10"/>
  <c r="E76" i="10"/>
  <c r="F76" i="10"/>
  <c r="G76" i="10"/>
  <c r="I76" i="10"/>
  <c r="J76" i="10"/>
  <c r="K76" i="10"/>
  <c r="B77" i="10"/>
  <c r="C77" i="10"/>
  <c r="D77" i="10"/>
  <c r="E77" i="10"/>
  <c r="F77" i="10"/>
  <c r="G77" i="10"/>
  <c r="I77" i="10"/>
  <c r="J77" i="10"/>
  <c r="K77" i="10"/>
  <c r="B78" i="10"/>
  <c r="C78" i="10"/>
  <c r="D78" i="10"/>
  <c r="E78" i="10"/>
  <c r="F78" i="10"/>
  <c r="G78" i="10"/>
  <c r="I78" i="10"/>
  <c r="J78" i="10"/>
  <c r="K78" i="10"/>
  <c r="B79" i="10"/>
  <c r="C79" i="10"/>
  <c r="D79" i="10"/>
  <c r="E79" i="10"/>
  <c r="F79" i="10"/>
  <c r="G79" i="10"/>
  <c r="I79" i="10"/>
  <c r="J79" i="10"/>
  <c r="K79" i="10"/>
  <c r="B80" i="10"/>
  <c r="C80" i="10"/>
  <c r="D80" i="10"/>
  <c r="E80" i="10"/>
  <c r="F80" i="10"/>
  <c r="G80" i="10"/>
  <c r="I80" i="10"/>
  <c r="J80" i="10"/>
  <c r="K80" i="10"/>
  <c r="B81" i="10"/>
  <c r="C81" i="10"/>
  <c r="D81" i="10"/>
  <c r="E81" i="10"/>
  <c r="F81" i="10"/>
  <c r="G81" i="10"/>
  <c r="I81" i="10"/>
  <c r="J81" i="10"/>
  <c r="K81" i="10"/>
  <c r="B82" i="10"/>
  <c r="C82" i="10"/>
  <c r="D82" i="10"/>
  <c r="E82" i="10"/>
  <c r="F82" i="10"/>
  <c r="G82" i="10"/>
  <c r="I82" i="10"/>
  <c r="J82" i="10"/>
  <c r="K82" i="10"/>
  <c r="B83" i="10"/>
  <c r="C83" i="10"/>
  <c r="D83" i="10"/>
  <c r="E83" i="10"/>
  <c r="F83" i="10"/>
  <c r="G83" i="10"/>
  <c r="I83" i="10"/>
  <c r="J83" i="10"/>
  <c r="K83" i="10"/>
  <c r="B84" i="10"/>
  <c r="C84" i="10"/>
  <c r="D84" i="10"/>
  <c r="E84" i="10"/>
  <c r="F84" i="10"/>
  <c r="G84" i="10"/>
  <c r="I84" i="10"/>
  <c r="J84" i="10"/>
  <c r="K84" i="10"/>
  <c r="B85" i="10"/>
  <c r="C85" i="10"/>
  <c r="D85" i="10"/>
  <c r="E85" i="10"/>
  <c r="F85" i="10"/>
  <c r="G85" i="10"/>
  <c r="I85" i="10"/>
  <c r="J85" i="10"/>
  <c r="K85" i="10"/>
  <c r="B86" i="10"/>
  <c r="C86" i="10"/>
  <c r="D86" i="10"/>
  <c r="E86" i="10"/>
  <c r="F86" i="10"/>
  <c r="G86" i="10"/>
  <c r="I86" i="10"/>
  <c r="J86" i="10"/>
  <c r="K86" i="10"/>
  <c r="C75" i="10"/>
  <c r="D75" i="10"/>
  <c r="E75" i="10"/>
  <c r="F75" i="10"/>
  <c r="G75" i="10"/>
  <c r="I75" i="10"/>
  <c r="J75" i="10"/>
  <c r="K75" i="10"/>
  <c r="B75" i="10"/>
  <c r="B64" i="10"/>
  <c r="C64" i="10"/>
  <c r="D64" i="10"/>
  <c r="E64" i="10"/>
  <c r="F64" i="10"/>
  <c r="G64" i="10"/>
  <c r="I64" i="10"/>
  <c r="J64" i="10"/>
  <c r="K64" i="10"/>
  <c r="B65" i="10"/>
  <c r="C65" i="10"/>
  <c r="D65" i="10"/>
  <c r="E65" i="10"/>
  <c r="F65" i="10"/>
  <c r="G65" i="10"/>
  <c r="I65" i="10"/>
  <c r="J65" i="10"/>
  <c r="K65" i="10"/>
  <c r="B66" i="10"/>
  <c r="C66" i="10"/>
  <c r="D66" i="10"/>
  <c r="E66" i="10"/>
  <c r="F66" i="10"/>
  <c r="G66" i="10"/>
  <c r="I66" i="10"/>
  <c r="J66" i="10"/>
  <c r="K66" i="10"/>
  <c r="B67" i="10"/>
  <c r="C67" i="10"/>
  <c r="D67" i="10"/>
  <c r="E67" i="10"/>
  <c r="F67" i="10"/>
  <c r="G67" i="10"/>
  <c r="I67" i="10"/>
  <c r="J67" i="10"/>
  <c r="K67" i="10"/>
  <c r="B68" i="10"/>
  <c r="C68" i="10"/>
  <c r="D68" i="10"/>
  <c r="E68" i="10"/>
  <c r="F68" i="10"/>
  <c r="G68" i="10"/>
  <c r="I68" i="10"/>
  <c r="J68" i="10"/>
  <c r="K68" i="10"/>
  <c r="B69" i="10"/>
  <c r="C69" i="10"/>
  <c r="D69" i="10"/>
  <c r="E69" i="10"/>
  <c r="F69" i="10"/>
  <c r="G69" i="10"/>
  <c r="I69" i="10"/>
  <c r="J69" i="10"/>
  <c r="K69" i="10"/>
  <c r="B70" i="10"/>
  <c r="C70" i="10"/>
  <c r="D70" i="10"/>
  <c r="E70" i="10"/>
  <c r="F70" i="10"/>
  <c r="G70" i="10"/>
  <c r="I70" i="10"/>
  <c r="J70" i="10"/>
  <c r="K70" i="10"/>
  <c r="B71" i="10"/>
  <c r="C71" i="10"/>
  <c r="D71" i="10"/>
  <c r="E71" i="10"/>
  <c r="F71" i="10"/>
  <c r="G71" i="10"/>
  <c r="I71" i="10"/>
  <c r="J71" i="10"/>
  <c r="K71" i="10"/>
  <c r="B72" i="10"/>
  <c r="C72" i="10"/>
  <c r="D72" i="10"/>
  <c r="E72" i="10"/>
  <c r="F72" i="10"/>
  <c r="G72" i="10"/>
  <c r="I72" i="10"/>
  <c r="J72" i="10"/>
  <c r="K72" i="10"/>
  <c r="B73" i="10"/>
  <c r="C73" i="10"/>
  <c r="D73" i="10"/>
  <c r="E73" i="10"/>
  <c r="F73" i="10"/>
  <c r="G73" i="10"/>
  <c r="I73" i="10"/>
  <c r="J73" i="10"/>
  <c r="K73" i="10"/>
  <c r="B74" i="10"/>
  <c r="C74" i="10"/>
  <c r="D74" i="10"/>
  <c r="E74" i="10"/>
  <c r="F74" i="10"/>
  <c r="G74" i="10"/>
  <c r="I74" i="10"/>
  <c r="J74" i="10"/>
  <c r="K74" i="10"/>
  <c r="C63" i="10"/>
  <c r="D63" i="10"/>
  <c r="E63" i="10"/>
  <c r="F63" i="10"/>
  <c r="G63" i="10"/>
  <c r="I63" i="10"/>
  <c r="J63" i="10"/>
  <c r="K63" i="10"/>
  <c r="B63" i="10"/>
  <c r="B52" i="10"/>
  <c r="C52" i="10"/>
  <c r="D52" i="10"/>
  <c r="E52" i="10"/>
  <c r="F52" i="10"/>
  <c r="G52" i="10"/>
  <c r="I52" i="10"/>
  <c r="J52" i="10"/>
  <c r="K52" i="10"/>
  <c r="B53" i="10"/>
  <c r="C53" i="10"/>
  <c r="D53" i="10"/>
  <c r="E53" i="10"/>
  <c r="F53" i="10"/>
  <c r="G53" i="10"/>
  <c r="I53" i="10"/>
  <c r="J53" i="10"/>
  <c r="K53" i="10"/>
  <c r="B54" i="10"/>
  <c r="C54" i="10"/>
  <c r="D54" i="10"/>
  <c r="E54" i="10"/>
  <c r="F54" i="10"/>
  <c r="G54" i="10"/>
  <c r="I54" i="10"/>
  <c r="J54" i="10"/>
  <c r="K54" i="10"/>
  <c r="B55" i="10"/>
  <c r="C55" i="10"/>
  <c r="D55" i="10"/>
  <c r="E55" i="10"/>
  <c r="F55" i="10"/>
  <c r="G55" i="10"/>
  <c r="I55" i="10"/>
  <c r="J55" i="10"/>
  <c r="K55" i="10"/>
  <c r="B56" i="10"/>
  <c r="C56" i="10"/>
  <c r="D56" i="10"/>
  <c r="E56" i="10"/>
  <c r="F56" i="10"/>
  <c r="G56" i="10"/>
  <c r="I56" i="10"/>
  <c r="J56" i="10"/>
  <c r="K56" i="10"/>
  <c r="B57" i="10"/>
  <c r="C57" i="10"/>
  <c r="D57" i="10"/>
  <c r="E57" i="10"/>
  <c r="F57" i="10"/>
  <c r="G57" i="10"/>
  <c r="I57" i="10"/>
  <c r="J57" i="10"/>
  <c r="K57" i="10"/>
  <c r="B58" i="10"/>
  <c r="C58" i="10"/>
  <c r="D58" i="10"/>
  <c r="E58" i="10"/>
  <c r="F58" i="10"/>
  <c r="G58" i="10"/>
  <c r="I58" i="10"/>
  <c r="J58" i="10"/>
  <c r="K58" i="10"/>
  <c r="B59" i="10"/>
  <c r="C59" i="10"/>
  <c r="D59" i="10"/>
  <c r="E59" i="10"/>
  <c r="F59" i="10"/>
  <c r="G59" i="10"/>
  <c r="I59" i="10"/>
  <c r="J59" i="10"/>
  <c r="K59" i="10"/>
  <c r="B60" i="10"/>
  <c r="C60" i="10"/>
  <c r="D60" i="10"/>
  <c r="E60" i="10"/>
  <c r="F60" i="10"/>
  <c r="G60" i="10"/>
  <c r="I60" i="10"/>
  <c r="J60" i="10"/>
  <c r="K60" i="10"/>
  <c r="B61" i="10"/>
  <c r="C61" i="10"/>
  <c r="D61" i="10"/>
  <c r="E61" i="10"/>
  <c r="F61" i="10"/>
  <c r="G61" i="10"/>
  <c r="I61" i="10"/>
  <c r="J61" i="10"/>
  <c r="K61" i="10"/>
  <c r="B62" i="10"/>
  <c r="C62" i="10"/>
  <c r="D62" i="10"/>
  <c r="E62" i="10"/>
  <c r="F62" i="10"/>
  <c r="G62" i="10"/>
  <c r="I62" i="10"/>
  <c r="J62" i="10"/>
  <c r="K62" i="10"/>
  <c r="C51" i="10"/>
  <c r="D51" i="10"/>
  <c r="E51" i="10"/>
  <c r="F51" i="10"/>
  <c r="G51" i="10"/>
  <c r="I51" i="10"/>
  <c r="J51" i="10"/>
  <c r="K51" i="10"/>
  <c r="B51" i="10"/>
  <c r="B40" i="10"/>
  <c r="C40" i="10"/>
  <c r="D40" i="10"/>
  <c r="E40" i="10"/>
  <c r="F40" i="10"/>
  <c r="G40" i="10"/>
  <c r="I40" i="10"/>
  <c r="J40" i="10"/>
  <c r="K40" i="10"/>
  <c r="B41" i="10"/>
  <c r="C41" i="10"/>
  <c r="D41" i="10"/>
  <c r="E41" i="10"/>
  <c r="F41" i="10"/>
  <c r="G41" i="10"/>
  <c r="I41" i="10"/>
  <c r="J41" i="10"/>
  <c r="K41" i="10"/>
  <c r="B42" i="10"/>
  <c r="C42" i="10"/>
  <c r="D42" i="10"/>
  <c r="E42" i="10"/>
  <c r="F42" i="10"/>
  <c r="G42" i="10"/>
  <c r="I42" i="10"/>
  <c r="J42" i="10"/>
  <c r="K42" i="10"/>
  <c r="B43" i="10"/>
  <c r="C43" i="10"/>
  <c r="D43" i="10"/>
  <c r="E43" i="10"/>
  <c r="F43" i="10"/>
  <c r="G43" i="10"/>
  <c r="I43" i="10"/>
  <c r="J43" i="10"/>
  <c r="K43" i="10"/>
  <c r="B44" i="10"/>
  <c r="C44" i="10"/>
  <c r="D44" i="10"/>
  <c r="E44" i="10"/>
  <c r="F44" i="10"/>
  <c r="G44" i="10"/>
  <c r="I44" i="10"/>
  <c r="J44" i="10"/>
  <c r="K44" i="10"/>
  <c r="B45" i="10"/>
  <c r="C45" i="10"/>
  <c r="D45" i="10"/>
  <c r="E45" i="10"/>
  <c r="F45" i="10"/>
  <c r="G45" i="10"/>
  <c r="I45" i="10"/>
  <c r="J45" i="10"/>
  <c r="K45" i="10"/>
  <c r="B46" i="10"/>
  <c r="C46" i="10"/>
  <c r="D46" i="10"/>
  <c r="E46" i="10"/>
  <c r="F46" i="10"/>
  <c r="G46" i="10"/>
  <c r="I46" i="10"/>
  <c r="J46" i="10"/>
  <c r="K46" i="10"/>
  <c r="B47" i="10"/>
  <c r="C47" i="10"/>
  <c r="D47" i="10"/>
  <c r="E47" i="10"/>
  <c r="F47" i="10"/>
  <c r="G47" i="10"/>
  <c r="I47" i="10"/>
  <c r="J47" i="10"/>
  <c r="K47" i="10"/>
  <c r="B48" i="10"/>
  <c r="C48" i="10"/>
  <c r="D48" i="10"/>
  <c r="E48" i="10"/>
  <c r="F48" i="10"/>
  <c r="G48" i="10"/>
  <c r="I48" i="10"/>
  <c r="J48" i="10"/>
  <c r="K48" i="10"/>
  <c r="B49" i="10"/>
  <c r="C49" i="10"/>
  <c r="D49" i="10"/>
  <c r="E49" i="10"/>
  <c r="F49" i="10"/>
  <c r="G49" i="10"/>
  <c r="I49" i="10"/>
  <c r="J49" i="10"/>
  <c r="K49" i="10"/>
  <c r="B50" i="10"/>
  <c r="C50" i="10"/>
  <c r="D50" i="10"/>
  <c r="E50" i="10"/>
  <c r="F50" i="10"/>
  <c r="G50" i="10"/>
  <c r="I50" i="10"/>
  <c r="J50" i="10"/>
  <c r="K50" i="10"/>
  <c r="C39" i="10"/>
  <c r="D39" i="10"/>
  <c r="E39" i="10"/>
  <c r="F39" i="10"/>
  <c r="G39" i="10"/>
  <c r="I39" i="10"/>
  <c r="J39" i="10"/>
  <c r="K39" i="10"/>
  <c r="B39" i="10"/>
  <c r="B28" i="10"/>
  <c r="C28" i="10"/>
  <c r="D28" i="10"/>
  <c r="E28" i="10"/>
  <c r="F28" i="10"/>
  <c r="G28" i="10"/>
  <c r="I28" i="10"/>
  <c r="J28" i="10"/>
  <c r="K28" i="10"/>
  <c r="B29" i="10"/>
  <c r="C29" i="10"/>
  <c r="D29" i="10"/>
  <c r="E29" i="10"/>
  <c r="F29" i="10"/>
  <c r="G29" i="10"/>
  <c r="I29" i="10"/>
  <c r="J29" i="10"/>
  <c r="K29" i="10"/>
  <c r="B30" i="10"/>
  <c r="C30" i="10"/>
  <c r="D30" i="10"/>
  <c r="E30" i="10"/>
  <c r="F30" i="10"/>
  <c r="G30" i="10"/>
  <c r="I30" i="10"/>
  <c r="J30" i="10"/>
  <c r="K30" i="10"/>
  <c r="B31" i="10"/>
  <c r="C31" i="10"/>
  <c r="D31" i="10"/>
  <c r="E31" i="10"/>
  <c r="F31" i="10"/>
  <c r="G31" i="10"/>
  <c r="I31" i="10"/>
  <c r="J31" i="10"/>
  <c r="K31" i="10"/>
  <c r="B32" i="10"/>
  <c r="C32" i="10"/>
  <c r="D32" i="10"/>
  <c r="E32" i="10"/>
  <c r="F32" i="10"/>
  <c r="G32" i="10"/>
  <c r="I32" i="10"/>
  <c r="J32" i="10"/>
  <c r="K32" i="10"/>
  <c r="B33" i="10"/>
  <c r="C33" i="10"/>
  <c r="D33" i="10"/>
  <c r="E33" i="10"/>
  <c r="F33" i="10"/>
  <c r="G33" i="10"/>
  <c r="I33" i="10"/>
  <c r="J33" i="10"/>
  <c r="K33" i="10"/>
  <c r="B34" i="10"/>
  <c r="C34" i="10"/>
  <c r="D34" i="10"/>
  <c r="E34" i="10"/>
  <c r="F34" i="10"/>
  <c r="G34" i="10"/>
  <c r="I34" i="10"/>
  <c r="J34" i="10"/>
  <c r="K34" i="10"/>
  <c r="B35" i="10"/>
  <c r="C35" i="10"/>
  <c r="D35" i="10"/>
  <c r="E35" i="10"/>
  <c r="F35" i="10"/>
  <c r="G35" i="10"/>
  <c r="I35" i="10"/>
  <c r="J35" i="10"/>
  <c r="K35" i="10"/>
  <c r="B36" i="10"/>
  <c r="C36" i="10"/>
  <c r="D36" i="10"/>
  <c r="E36" i="10"/>
  <c r="F36" i="10"/>
  <c r="G36" i="10"/>
  <c r="I36" i="10"/>
  <c r="J36" i="10"/>
  <c r="K36" i="10"/>
  <c r="B37" i="10"/>
  <c r="C37" i="10"/>
  <c r="D37" i="10"/>
  <c r="E37" i="10"/>
  <c r="F37" i="10"/>
  <c r="G37" i="10"/>
  <c r="I37" i="10"/>
  <c r="J37" i="10"/>
  <c r="K37" i="10"/>
  <c r="B38" i="10"/>
  <c r="C38" i="10"/>
  <c r="D38" i="10"/>
  <c r="E38" i="10"/>
  <c r="F38" i="10"/>
  <c r="G38" i="10"/>
  <c r="I38" i="10"/>
  <c r="J38" i="10"/>
  <c r="K38" i="10"/>
  <c r="C27" i="10"/>
  <c r="D27" i="10"/>
  <c r="E27" i="10"/>
  <c r="F27" i="10"/>
  <c r="G27" i="10"/>
  <c r="I27" i="10"/>
  <c r="J27" i="10"/>
  <c r="K27" i="10"/>
  <c r="B27" i="10"/>
  <c r="C19" i="10"/>
  <c r="D19" i="10"/>
  <c r="E19" i="10"/>
  <c r="F19" i="10"/>
  <c r="G19" i="10"/>
  <c r="I19" i="10"/>
  <c r="J19" i="10"/>
  <c r="K19" i="10"/>
  <c r="C20" i="10"/>
  <c r="D20" i="10"/>
  <c r="E20" i="10"/>
  <c r="F20" i="10"/>
  <c r="G20" i="10"/>
  <c r="I20" i="10"/>
  <c r="J20" i="10"/>
  <c r="K20" i="10"/>
  <c r="C21" i="10"/>
  <c r="D21" i="10"/>
  <c r="E21" i="10"/>
  <c r="F21" i="10"/>
  <c r="G21" i="10"/>
  <c r="I21" i="10"/>
  <c r="J21" i="10"/>
  <c r="K21" i="10"/>
  <c r="C22" i="10"/>
  <c r="D22" i="10"/>
  <c r="E22" i="10"/>
  <c r="F22" i="10"/>
  <c r="G22" i="10"/>
  <c r="I22" i="10"/>
  <c r="J22" i="10"/>
  <c r="K22" i="10"/>
  <c r="C23" i="10"/>
  <c r="D23" i="10"/>
  <c r="E23" i="10"/>
  <c r="F23" i="10"/>
  <c r="G23" i="10"/>
  <c r="I23" i="10"/>
  <c r="J23" i="10"/>
  <c r="K23" i="10"/>
  <c r="C24" i="10"/>
  <c r="D24" i="10"/>
  <c r="E24" i="10"/>
  <c r="F24" i="10"/>
  <c r="G24" i="10"/>
  <c r="I24" i="10"/>
  <c r="J24" i="10"/>
  <c r="K24" i="10"/>
  <c r="C25" i="10"/>
  <c r="D25" i="10"/>
  <c r="E25" i="10"/>
  <c r="F25" i="10"/>
  <c r="G25" i="10"/>
  <c r="I25" i="10"/>
  <c r="J25" i="10"/>
  <c r="K25" i="10"/>
  <c r="C26" i="10"/>
  <c r="D26" i="10"/>
  <c r="E26" i="10"/>
  <c r="F26" i="10"/>
  <c r="G26" i="10"/>
  <c r="I26" i="10"/>
  <c r="J26" i="10"/>
  <c r="K26" i="10"/>
  <c r="B4" i="10"/>
  <c r="D4" i="10"/>
  <c r="E4" i="10"/>
  <c r="F4" i="10"/>
  <c r="G4" i="10"/>
  <c r="I4" i="10"/>
  <c r="J4" i="10"/>
  <c r="K4" i="10"/>
  <c r="B5" i="10"/>
  <c r="D5" i="10"/>
  <c r="E5" i="10"/>
  <c r="F5" i="10"/>
  <c r="G5" i="10"/>
  <c r="I5" i="10"/>
  <c r="J5" i="10"/>
  <c r="K5" i="10"/>
  <c r="B6" i="10"/>
  <c r="D6" i="10"/>
  <c r="E6" i="10"/>
  <c r="F6" i="10"/>
  <c r="G6" i="10"/>
  <c r="B7" i="10"/>
  <c r="J7" i="10"/>
  <c r="J8" i="10"/>
  <c r="J9" i="10"/>
  <c r="J10" i="10"/>
  <c r="B11" i="10"/>
  <c r="J11" i="10"/>
  <c r="J12" i="10"/>
  <c r="B14" i="10"/>
  <c r="D3" i="10"/>
  <c r="E3" i="10"/>
  <c r="F3" i="10"/>
  <c r="G3" i="10"/>
  <c r="I3" i="10"/>
  <c r="J3" i="10"/>
  <c r="K3" i="10"/>
  <c r="C3" i="10"/>
</calcChain>
</file>

<file path=xl/sharedStrings.xml><?xml version="1.0" encoding="utf-8"?>
<sst xmlns="http://schemas.openxmlformats.org/spreadsheetml/2006/main" count="1956" uniqueCount="346">
  <si>
    <t xml:space="preserve">Antalet helårsekvivalenter i åldrarna 20-64 som försörjdes med sociala ersättningar och </t>
  </si>
  <si>
    <t>bidrag, per månad 2006</t>
  </si>
  <si>
    <t>Månad</t>
  </si>
  <si>
    <t>Sjukpenning</t>
  </si>
  <si>
    <t>Sjuk- och aktivitets-ersättning</t>
  </si>
  <si>
    <t>Arbetslöshet</t>
  </si>
  <si>
    <t>Arbets-marknads-åtgärder</t>
  </si>
  <si>
    <r>
      <t>Ekonomiskt bistånd1</t>
    </r>
    <r>
      <rPr>
        <vertAlign val="superscript"/>
        <sz val="8"/>
        <rFont val="Helvetica"/>
        <family val="2"/>
      </rPr>
      <t xml:space="preserve">) </t>
    </r>
  </si>
  <si>
    <t>Andel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</si>
  <si>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</si>
  <si>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</si>
  <si>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</si>
  <si>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</si>
  <si>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</si>
  <si>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</si>
  <si>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</si>
  <si>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</si>
  <si>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</si>
  <si>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</si>
  <si>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</si>
  <si>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</si>
  <si>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2006</t>
  </si>
  <si>
    <t>bidrag, per månad 2007</t>
  </si>
  <si>
    <t>2007</t>
  </si>
  <si>
    <t>bidrag, per månad 2008</t>
  </si>
  <si>
    <t>2008</t>
  </si>
  <si>
    <t>Ekonomiskt bistånd</t>
  </si>
  <si>
    <t>bidrag, per månad 2009</t>
  </si>
  <si>
    <t>2009</t>
  </si>
  <si>
    <t>bidrag, per månad 2010</t>
  </si>
  <si>
    <t>2010</t>
  </si>
  <si>
    <t>bidrag, per månad 2011</t>
  </si>
  <si>
    <t>2011</t>
  </si>
  <si>
    <t>2012</t>
  </si>
  <si>
    <t>bidrag, per månad 2012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</si>
  <si>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</si>
  <si>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</si>
  <si>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</si>
  <si>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</si>
  <si>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</si>
  <si>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</si>
  <si>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</si>
  <si>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</si>
  <si>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</si>
  <si>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</si>
  <si>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</si>
  <si>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</si>
  <si>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0140</t>
  </si>
  <si>
    <t>Nykvarn</t>
  </si>
  <si>
    <t>X</t>
  </si>
  <si>
    <t>0764</t>
  </si>
  <si>
    <t>Alvesta</t>
  </si>
  <si>
    <t>0780</t>
  </si>
  <si>
    <t>Växjö</t>
  </si>
  <si>
    <t>0861</t>
  </si>
  <si>
    <t>Mönsterås</t>
  </si>
  <si>
    <t>1260</t>
  </si>
  <si>
    <t>Bjuv</t>
  </si>
  <si>
    <t>1438</t>
  </si>
  <si>
    <t>1439</t>
  </si>
  <si>
    <t>Färgelanda</t>
  </si>
  <si>
    <t>1760</t>
  </si>
  <si>
    <t>1762</t>
  </si>
  <si>
    <t>Munkfors</t>
  </si>
  <si>
    <t>1764</t>
  </si>
  <si>
    <t>Grums</t>
  </si>
  <si>
    <t>1780</t>
  </si>
  <si>
    <t>2034</t>
  </si>
  <si>
    <t>Orsa</t>
  </si>
  <si>
    <t>2506</t>
  </si>
  <si>
    <t>Arjeplog</t>
  </si>
  <si>
    <t>2518</t>
  </si>
  <si>
    <t>Övertorneå</t>
  </si>
  <si>
    <t>Antal kommuner</t>
  </si>
  <si>
    <t>0114</t>
  </si>
  <si>
    <t xml:space="preserve">Upplands Väsby </t>
  </si>
  <si>
    <t>0127</t>
  </si>
  <si>
    <t>Botkyrka</t>
  </si>
  <si>
    <t>0192</t>
  </si>
  <si>
    <t>Nynäshamn</t>
  </si>
  <si>
    <t>0184</t>
  </si>
  <si>
    <t>Solna</t>
  </si>
  <si>
    <t>0821</t>
  </si>
  <si>
    <t>Högsby</t>
  </si>
  <si>
    <t>1060</t>
  </si>
  <si>
    <t>Olofström</t>
  </si>
  <si>
    <t>1262</t>
  </si>
  <si>
    <t>1491</t>
  </si>
  <si>
    <t>1765</t>
  </si>
  <si>
    <t>Årjäng</t>
  </si>
  <si>
    <t>2404</t>
  </si>
  <si>
    <t>Vindeln</t>
  </si>
  <si>
    <t>2505</t>
  </si>
  <si>
    <t>Arvidsjaur</t>
  </si>
  <si>
    <t>2582</t>
  </si>
  <si>
    <t>Boden</t>
  </si>
  <si>
    <t>Följande kommuner har bortfall eller ofullständiga uppgifter för ekonomiskt bistånd</t>
  </si>
  <si>
    <t>0685</t>
  </si>
  <si>
    <t>Vetlanda</t>
  </si>
  <si>
    <t>0881</t>
  </si>
  <si>
    <t>Nybro</t>
  </si>
  <si>
    <t>1280</t>
  </si>
  <si>
    <t>Malmö</t>
  </si>
  <si>
    <t>1281</t>
  </si>
  <si>
    <t>Lund</t>
  </si>
  <si>
    <t>2481</t>
  </si>
  <si>
    <t>Lycksele</t>
  </si>
  <si>
    <t>2013</t>
  </si>
  <si>
    <t>bidrag, per månad 2013</t>
  </si>
  <si>
    <t>1265</t>
  </si>
  <si>
    <t>Sjöbo</t>
  </si>
  <si>
    <t>1442</t>
  </si>
  <si>
    <t>Vårgårda</t>
  </si>
  <si>
    <t xml:space="preserve"> imputerade med senaste kända uppgift. Se fliken Bortfall för mer information</t>
  </si>
  <si>
    <t>kommuner är uppgifterna imputerade med senaste kända uppgift. För mer information se fliken Bortfall</t>
  </si>
  <si>
    <t xml:space="preserve">Se kommentarer respektive år </t>
  </si>
  <si>
    <t>Sjuk- och 
aktivitets-ersättning</t>
  </si>
  <si>
    <t>Sjuk-
penning</t>
  </si>
  <si>
    <t>Arbets-
marknads-åtgärder</t>
  </si>
  <si>
    <t>Summa 
helårs-
ekvivalenter</t>
  </si>
  <si>
    <t>Arbets-
löshet</t>
  </si>
  <si>
    <t>0484</t>
  </si>
  <si>
    <t>Eskilstuna</t>
  </si>
  <si>
    <t>0883</t>
  </si>
  <si>
    <t>1497</t>
  </si>
  <si>
    <t>Hjo</t>
  </si>
  <si>
    <t>1983</t>
  </si>
  <si>
    <t>Köping</t>
  </si>
  <si>
    <t>2062</t>
  </si>
  <si>
    <t>Mora</t>
  </si>
  <si>
    <t>2581</t>
  </si>
  <si>
    <t>Piteå</t>
  </si>
  <si>
    <t>0115</t>
  </si>
  <si>
    <t>Vallentuna</t>
  </si>
  <si>
    <t>0182</t>
  </si>
  <si>
    <t>Nacka</t>
  </si>
  <si>
    <t>0840</t>
  </si>
  <si>
    <t>Mörbylånga</t>
  </si>
  <si>
    <t>1233</t>
  </si>
  <si>
    <t>Vellinge</t>
  </si>
  <si>
    <t>1261</t>
  </si>
  <si>
    <t>Kävlinge</t>
  </si>
  <si>
    <t>1267</t>
  </si>
  <si>
    <t>Höör</t>
  </si>
  <si>
    <t>1473</t>
  </si>
  <si>
    <t>Töreboda</t>
  </si>
  <si>
    <t>1485</t>
  </si>
  <si>
    <t>Uddevalla</t>
  </si>
  <si>
    <t>1785</t>
  </si>
  <si>
    <t>Säffle</t>
  </si>
  <si>
    <t>1863</t>
  </si>
  <si>
    <t>Hällefors</t>
  </si>
  <si>
    <t>1981</t>
  </si>
  <si>
    <t>Sala</t>
  </si>
  <si>
    <t>bidrag, per månad 2014</t>
  </si>
  <si>
    <t>2014</t>
  </si>
  <si>
    <t xml:space="preserve">  Uppgifterna är reviderade med definitiva uppgifter och definitiv norm.</t>
  </si>
  <si>
    <t xml:space="preserve">  imputerade med senaste kända uppgift. Se fliken Bortfall för mer information</t>
  </si>
  <si>
    <t xml:space="preserve">2012 </t>
  </si>
  <si>
    <t>1883</t>
  </si>
  <si>
    <t>Karlskoga</t>
  </si>
  <si>
    <t>2021</t>
  </si>
  <si>
    <t>Vansbro</t>
  </si>
  <si>
    <t>1982</t>
  </si>
  <si>
    <t>Fagersta</t>
  </si>
  <si>
    <t>Totalt</t>
  </si>
  <si>
    <r>
      <t>Ekonomiskt bistånd</t>
    </r>
    <r>
      <rPr>
        <vertAlign val="superscript"/>
        <sz val="8"/>
        <rFont val="Helvetica"/>
        <family val="2"/>
      </rPr>
      <t xml:space="preserve"> 2)</t>
    </r>
  </si>
  <si>
    <t>2) Under 2014 har vissa kommuner bortfall av uppgifterna för en eller flera månader. För dessa kommuner är uppgifterna</t>
  </si>
  <si>
    <t>bidrag, per månad 2015</t>
  </si>
  <si>
    <t>2015</t>
  </si>
  <si>
    <t xml:space="preserve"> imputerade med senaste kända uppgift. Se fliken Bortfall för mer information. Uppgifterna är reviderade med definitiva uppgifter.</t>
  </si>
  <si>
    <t>O</t>
  </si>
  <si>
    <t xml:space="preserve">1280 </t>
  </si>
  <si>
    <t>1492</t>
  </si>
  <si>
    <t>Åmål</t>
  </si>
  <si>
    <t>1907</t>
  </si>
  <si>
    <t>Surahammar</t>
  </si>
  <si>
    <t>2425</t>
  </si>
  <si>
    <t>Dorotea</t>
  </si>
  <si>
    <r>
      <t>Arbets-löshet</t>
    </r>
    <r>
      <rPr>
        <vertAlign val="superscript"/>
        <sz val="8"/>
        <rFont val="Helvetica"/>
        <family val="2"/>
      </rPr>
      <t>1)</t>
    </r>
  </si>
  <si>
    <t>1) För juli fanns partiellt bortfall för Gotland. Dessa uppgifter är imputerade med senaste kända uppgift.</t>
  </si>
  <si>
    <t>bidrag, per månad 2016</t>
  </si>
  <si>
    <t>2016</t>
  </si>
  <si>
    <t xml:space="preserve"> imputerade med senaste kända uppgift. Se fliken Bortfall för mer information.</t>
  </si>
  <si>
    <t>Arbets-löshet</t>
  </si>
  <si>
    <t>Folkmängd 20-64 år, resp. månad</t>
  </si>
  <si>
    <t>Storfors</t>
  </si>
  <si>
    <t>bidrag, per månad 2017</t>
  </si>
  <si>
    <t>2017</t>
  </si>
  <si>
    <t>1904</t>
  </si>
  <si>
    <t>Skinnskatteberg</t>
  </si>
  <si>
    <t>1960</t>
  </si>
  <si>
    <t>Kungsör</t>
  </si>
  <si>
    <t>1781</t>
  </si>
  <si>
    <t>Kristinehamn</t>
  </si>
  <si>
    <t>1499</t>
  </si>
  <si>
    <t>Falköping</t>
  </si>
  <si>
    <t>bidrag, per månad 2018</t>
  </si>
  <si>
    <t>2018</t>
  </si>
  <si>
    <t xml:space="preserve"> Uppgifterna är reviderade med definitiva uppgifter.</t>
  </si>
  <si>
    <t>2029</t>
  </si>
  <si>
    <t>Leksand</t>
  </si>
  <si>
    <t>2104</t>
  </si>
  <si>
    <t>0481</t>
  </si>
  <si>
    <t>Oxelösund</t>
  </si>
  <si>
    <t>Hofors</t>
  </si>
  <si>
    <t>0580</t>
  </si>
  <si>
    <t>Linköping</t>
  </si>
  <si>
    <t>Introduktions-ersättning</t>
  </si>
  <si>
    <t>Etablerings-ersättning</t>
  </si>
  <si>
    <t>Introduktions-/etablerings-ersättning</t>
  </si>
  <si>
    <r>
      <t xml:space="preserve">Arbets-marknads-åtgärder </t>
    </r>
    <r>
      <rPr>
        <vertAlign val="superscript"/>
        <sz val="8"/>
        <rFont val="Helvetica"/>
        <family val="2"/>
      </rPr>
      <t>2)</t>
    </r>
  </si>
  <si>
    <t>2) Exkl. personer i etableringsuppdraget, dessa ingår i kategorin Etableringsersättning</t>
  </si>
  <si>
    <r>
      <t>Ekonomiskt bistånd</t>
    </r>
    <r>
      <rPr>
        <vertAlign val="superscript"/>
        <sz val="8"/>
        <rFont val="Helvetica"/>
        <family val="2"/>
      </rPr>
      <t>3)</t>
    </r>
  </si>
  <si>
    <t>3) Under 2015 har vissa kommuner bortfall av uppgifterna för en eller flera månader. För dessa kommuner är uppgifterna</t>
  </si>
  <si>
    <r>
      <t xml:space="preserve">Arbets-marknads-åtgärder </t>
    </r>
    <r>
      <rPr>
        <vertAlign val="superscript"/>
        <sz val="8"/>
        <rFont val="Helvetica"/>
        <family val="2"/>
      </rPr>
      <t>1)</t>
    </r>
  </si>
  <si>
    <t>1) Exkl. personer i etableringsuppdraget, dessa ingår i kategorin Etableringsersättning</t>
  </si>
  <si>
    <t>2) Under 2018 har vissa kommuner bortfall av uppgifterna för en eller flera månader. För dessa kommuner är uppgifterna</t>
  </si>
  <si>
    <r>
      <t xml:space="preserve">Ekonomiskt bistånd </t>
    </r>
    <r>
      <rPr>
        <vertAlign val="superscript"/>
        <sz val="8"/>
        <rFont val="Helvetica"/>
        <family val="2"/>
      </rPr>
      <t>2)</t>
    </r>
  </si>
  <si>
    <t>2) Under 2016 har vissa kommuner bortfall av uppgifterna för en eller flera månader. För dessa kommuner är uppgifterna</t>
  </si>
  <si>
    <t>2) Under 2017 har vissa kommuner bortfall av uppgifterna för en eller flera månader. För dessa kommuner är uppgifterna</t>
  </si>
  <si>
    <t>1231</t>
  </si>
  <si>
    <t>Burlöv</t>
  </si>
  <si>
    <t>bidrag, per månad 2019</t>
  </si>
  <si>
    <t>Folkmängd 20-64 år</t>
  </si>
  <si>
    <t>Ekonomisktbistånd</t>
  </si>
  <si>
    <r>
      <t>Arbets-marknads-åtgärder</t>
    </r>
    <r>
      <rPr>
        <vertAlign val="superscript"/>
        <sz val="8"/>
        <rFont val="Helvetica"/>
        <family val="2"/>
      </rPr>
      <t>1)</t>
    </r>
  </si>
  <si>
    <r>
      <t>Ekonomiskt bistånd</t>
    </r>
    <r>
      <rPr>
        <vertAlign val="superscript"/>
        <sz val="8"/>
        <rFont val="Helvetica"/>
        <family val="2"/>
      </rPr>
      <t>2)</t>
    </r>
  </si>
  <si>
    <t xml:space="preserve">2) Under 2011 har vissa kommuner har bortfall eller lämnat ofullständiga uppgifter för en eller flera månader. För dessa </t>
  </si>
  <si>
    <t xml:space="preserve">1) För åren 2011 till 2014 ingår de personer som har etableringsersättning och deltar i ett arbetsmarknadspolitiskt program </t>
  </si>
  <si>
    <t>2) Under 2012 har vissa kommuner bortfall av uppgifterna för en eller flera månader. För dessa kommuner är uppgifterna</t>
  </si>
  <si>
    <r>
      <t>Ekonomiskt bistånd</t>
    </r>
    <r>
      <rPr>
        <vertAlign val="superscript"/>
        <sz val="8"/>
        <rFont val="Helvetica"/>
        <family val="2"/>
      </rPr>
      <t xml:space="preserve">2) </t>
    </r>
  </si>
  <si>
    <t xml:space="preserve">Arbets-löshet </t>
  </si>
  <si>
    <r>
      <t xml:space="preserve">Ekonomiskt bistånd </t>
    </r>
    <r>
      <rPr>
        <vertAlign val="superscript"/>
        <sz val="8"/>
        <rFont val="Helvetica"/>
        <family val="2"/>
      </rPr>
      <t>2)</t>
    </r>
  </si>
  <si>
    <t xml:space="preserve">Arbetslöshet </t>
  </si>
  <si>
    <t xml:space="preserve">    både i variabeln arbetsmarknadsåtgärder samt i variabeln etaberingsersättning. </t>
  </si>
  <si>
    <t>2) Under 2013 har vissa kommuner bortfall av uppgifterna för en eller flera månader. För dessa kommuner är uppgifterna</t>
  </si>
  <si>
    <t xml:space="preserve">   både i variabeln arbetsmarknadsåtgärder samt i variabeln etaberingsersättning. </t>
  </si>
  <si>
    <t xml:space="preserve">    imputerade med senaste kända uppgift. Se fliken Bortfall för mer information.</t>
  </si>
  <si>
    <t>2019</t>
  </si>
  <si>
    <t>2101</t>
  </si>
  <si>
    <t>Ockelbo</t>
  </si>
  <si>
    <t>2417</t>
  </si>
  <si>
    <t>Norsjö</t>
  </si>
  <si>
    <t>Storuman</t>
  </si>
  <si>
    <t>bidrag, per månad 2020</t>
  </si>
  <si>
    <t>2) Under 2020 har vissa kommuner bortfall av uppgifterna för en eller flera månader. För dessa kommuner är uppgifterna</t>
  </si>
  <si>
    <t>2020</t>
  </si>
  <si>
    <t>1) Uppgiften för oktober är reviderad.</t>
  </si>
  <si>
    <r>
      <t>Arbets-marknads-åtgärder</t>
    </r>
    <r>
      <rPr>
        <vertAlign val="superscript"/>
        <sz val="8"/>
        <rFont val="Helvetica"/>
        <family val="2"/>
      </rPr>
      <t xml:space="preserve"> 2)</t>
    </r>
  </si>
  <si>
    <r>
      <t xml:space="preserve">Ekonomiskt bistånd </t>
    </r>
    <r>
      <rPr>
        <vertAlign val="superscript"/>
        <sz val="8"/>
        <rFont val="Helvetica"/>
        <family val="2"/>
      </rPr>
      <t>3)</t>
    </r>
  </si>
  <si>
    <r>
      <t xml:space="preserve">Etablerings-ersättning </t>
    </r>
    <r>
      <rPr>
        <vertAlign val="superscript"/>
        <sz val="8"/>
        <rFont val="Helvetica"/>
        <family val="2"/>
      </rPr>
      <t>4)</t>
    </r>
  </si>
  <si>
    <t>3) Under 2019 har vissa kommuner bortfall av uppgifterna för en eller flera månader. För dessa kommuner är uppgifterna</t>
  </si>
  <si>
    <t>4) Uppgifterna för januari-juni är reviderade.</t>
  </si>
  <si>
    <t>1862</t>
  </si>
  <si>
    <t>Dals-Ed</t>
  </si>
  <si>
    <t>Eda</t>
  </si>
  <si>
    <t>Karlstad</t>
  </si>
  <si>
    <t>Västervik</t>
  </si>
  <si>
    <t>Lomma</t>
  </si>
  <si>
    <t>Ulricehamn</t>
  </si>
  <si>
    <t>Degerfors</t>
  </si>
  <si>
    <r>
      <t xml:space="preserve">Ekonomiskt bistånd </t>
    </r>
    <r>
      <rPr>
        <vertAlign val="superscript"/>
        <sz val="8"/>
        <rFont val="Helvetica"/>
        <family val="2"/>
      </rPr>
      <t>2) 3)</t>
    </r>
  </si>
  <si>
    <r>
      <t xml:space="preserve">Etablerings-ersättning </t>
    </r>
    <r>
      <rPr>
        <vertAlign val="superscript"/>
        <sz val="8"/>
        <rFont val="Helvetica"/>
        <family val="2"/>
      </rPr>
      <t>3)</t>
    </r>
  </si>
  <si>
    <r>
      <t xml:space="preserve">Andel </t>
    </r>
    <r>
      <rPr>
        <vertAlign val="superscript"/>
        <sz val="8"/>
        <rFont val="Helvetica"/>
        <family val="2"/>
      </rPr>
      <t>3)</t>
    </r>
  </si>
  <si>
    <r>
      <t xml:space="preserve">Totalt </t>
    </r>
    <r>
      <rPr>
        <vertAlign val="superscript"/>
        <sz val="8"/>
        <rFont val="Helvetica"/>
        <family val="2"/>
      </rPr>
      <t>3)</t>
    </r>
  </si>
  <si>
    <t xml:space="preserve">   Totalsumman samt andelen är beräknad exklusive dessa värden när värden saknas.</t>
  </si>
  <si>
    <t xml:space="preserve">3) Ekonomiskt bistånd samt etableringsersättning har en viss eftersläpning. </t>
  </si>
  <si>
    <t>0781</t>
  </si>
  <si>
    <t>Ljungby</t>
  </si>
  <si>
    <t xml:space="preserve">    Uppgifterna är reviderade med definitiva uppgifter.</t>
  </si>
  <si>
    <t>2514</t>
  </si>
  <si>
    <t>Kalix</t>
  </si>
  <si>
    <t>bidrag, per månad 2021</t>
  </si>
  <si>
    <t>2) Under 2021 har vissa kommuner bortfall av uppgifterna för en eller flera månader. För dessa kommuner är uppgifterna</t>
  </si>
  <si>
    <t>2523</t>
  </si>
  <si>
    <t>Gällivare</t>
  </si>
  <si>
    <t>0126</t>
  </si>
  <si>
    <t>Huddinge</t>
  </si>
  <si>
    <t>x</t>
  </si>
  <si>
    <t>bidrag, per månad 2022</t>
  </si>
  <si>
    <t>2) Under 2022 har vissa kommuner bortfall av uppgifterna för en eller flera månader. För dessa kommuner är uppgifterna</t>
  </si>
  <si>
    <t xml:space="preserve">    Uppgifterna är beräknade utifrån preliminära månadsuppgifter och definitiv norm.</t>
  </si>
  <si>
    <t>2022</t>
  </si>
  <si>
    <t>2480</t>
  </si>
  <si>
    <t>Umeå</t>
  </si>
  <si>
    <t>0128</t>
  </si>
  <si>
    <t>0331</t>
  </si>
  <si>
    <t>0482</t>
  </si>
  <si>
    <t>Salem</t>
  </si>
  <si>
    <t>Heby</t>
  </si>
  <si>
    <t>Flen</t>
  </si>
  <si>
    <t>0662</t>
  </si>
  <si>
    <t>Gislaved</t>
  </si>
  <si>
    <t>1270</t>
  </si>
  <si>
    <t>Tomelilla</t>
  </si>
  <si>
    <t>bidrag, per månad 2023</t>
  </si>
  <si>
    <t>2) Under 2023 har vissa kommuner bortfall av uppgifterna för en eller flera månader. För dessa kommuner är uppgifterna</t>
  </si>
  <si>
    <t xml:space="preserve">Antalet helårsekvivalenter i åldrarna 20-65 som försörjdes med sociala ersättningar och </t>
  </si>
  <si>
    <t>2023</t>
  </si>
  <si>
    <t>0183</t>
  </si>
  <si>
    <t>1315</t>
  </si>
  <si>
    <t>1766</t>
  </si>
  <si>
    <t>2180</t>
  </si>
  <si>
    <t>1275</t>
  </si>
  <si>
    <t>2085</t>
  </si>
  <si>
    <t>Sundbyberg</t>
  </si>
  <si>
    <t>Hylte</t>
  </si>
  <si>
    <t>Sunne</t>
  </si>
  <si>
    <t>Gävle</t>
  </si>
  <si>
    <t>Ludvika</t>
  </si>
  <si>
    <t>Perstorp</t>
  </si>
  <si>
    <t>Etablerings-ersättning/ introduktions-ersättning</t>
  </si>
  <si>
    <t>0509</t>
  </si>
  <si>
    <t>1737</t>
  </si>
  <si>
    <t>Ödeshög</t>
  </si>
  <si>
    <t>Torsby</t>
  </si>
  <si>
    <t>Folkmängd 20-65 år, resp. månad</t>
  </si>
  <si>
    <t>1263</t>
  </si>
  <si>
    <t>Folkmängd 20-65 år</t>
  </si>
  <si>
    <t>0563</t>
  </si>
  <si>
    <t>Svedala</t>
  </si>
  <si>
    <t>Valdemarsvik</t>
  </si>
  <si>
    <t xml:space="preserve">4) Från och med 2023 har uttaget från Försäkringskassan av sjukpenning och sjuk- och aktivitetsersättning ändrats.  </t>
  </si>
  <si>
    <r>
      <t>Sjukpenning</t>
    </r>
    <r>
      <rPr>
        <vertAlign val="superscript"/>
        <sz val="8"/>
        <rFont val="Helvetica"/>
        <family val="2"/>
      </rPr>
      <t>4)</t>
    </r>
  </si>
  <si>
    <r>
      <t>Sjuk- och aktivitets-ersättning</t>
    </r>
    <r>
      <rPr>
        <vertAlign val="superscript"/>
        <sz val="8"/>
        <rFont val="Helvetica"/>
        <family val="2"/>
      </rPr>
      <t>4)</t>
    </r>
  </si>
  <si>
    <t>1452</t>
  </si>
  <si>
    <t>Tranemo</t>
  </si>
  <si>
    <t>1882</t>
  </si>
  <si>
    <t>Askersund</t>
  </si>
  <si>
    <t>1287</t>
  </si>
  <si>
    <t>Trelleborg</t>
  </si>
  <si>
    <t>2280</t>
  </si>
  <si>
    <t>Härnösand</t>
  </si>
  <si>
    <t>2403</t>
  </si>
  <si>
    <t>Bjurholm</t>
  </si>
  <si>
    <t/>
  </si>
  <si>
    <t xml:space="preserve">    Det påverkar siffror på kommun- och länsnivå p.g.a. att det finns fler individer som saknar kommuntillhörighet än tidigare år.</t>
  </si>
  <si>
    <t>2281</t>
  </si>
  <si>
    <t>Sundsvall</t>
  </si>
  <si>
    <t>1257</t>
  </si>
  <si>
    <t>Örkelljunga</t>
  </si>
  <si>
    <t>2401</t>
  </si>
  <si>
    <t>Nordmaling</t>
  </si>
  <si>
    <t xml:space="preserve">    Uppgifterna är reviderade med definitiva uppgifter. Uppgifterna har korrigerats 2024-03-22.</t>
  </si>
  <si>
    <t xml:space="preserve">    Totalsumman samt andelen är beräknad exklusive dessa värden när värden saknas.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</si>
</sst>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"/>
  </numFmts>
  <fonts count="12" x14ac:knownFonts="1">
    <font>
      <sz val="10"/>
      <name val="Arial"/>
    </font>
    <font>
      <b/>
      <sz val="8"/>
      <name val="Helvetica"/>
      <family val="2"/>
    </font>
    <font>
      <sz val="8"/>
      <name val="Arial"/>
      <family val="2"/>
    </font>
    <font>
      <sz val="8"/>
      <name val="Helvetica"/>
      <family val="2"/>
    </font>
    <font>
      <vertAlign val="superscript"/>
      <sz val="8"/>
      <name val="Helvetic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FF0000"/>
      <name val="Helvetica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top"/>
    </xf>
    <xf numFmtId="0" fontId="7" fillId="0" borderId="0">
      <alignment vertical="top"/>
    </xf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/>
    <xf numFmtId="3" fontId="3" fillId="0" borderId="0" xfId="0" applyNumberFormat="1" applyFont="1" applyBorder="1"/>
    <xf numFmtId="0" fontId="0" fillId="0" borderId="2" xfId="0" applyBorder="1"/>
    <xf numFmtId="3" fontId="2" fillId="0" borderId="0" xfId="0" applyNumberFormat="1" applyFont="1"/>
    <xf numFmtId="0" fontId="0" fillId="0" borderId="3" xfId="0" applyBorder="1"/>
    <xf numFmtId="49" fontId="2" fillId="0" borderId="2" xfId="0" applyNumberFormat="1" applyFont="1" applyBorder="1"/>
    <xf numFmtId="49" fontId="3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0" fontId="2" fillId="0" borderId="0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Border="1"/>
    <xf numFmtId="3" fontId="0" fillId="0" borderId="0" xfId="0" applyNumberFormat="1"/>
    <xf numFmtId="49" fontId="0" fillId="0" borderId="0" xfId="0" applyNumberFormat="1"/>
    <xf numFmtId="0" fontId="5" fillId="0" borderId="0" xfId="0" applyFont="1" applyAlignment="1">
      <alignment wrapText="1"/>
    </xf>
    <xf numFmtId="0" fontId="0" fillId="0" borderId="0" xfId="0" applyFill="1"/>
    <xf numFmtId="49" fontId="2" fillId="0" borderId="0" xfId="0" applyNumberFormat="1" applyFont="1" applyBorder="1"/>
    <xf numFmtId="49" fontId="2" fillId="0" borderId="0" xfId="0" applyNumberFormat="1" applyFont="1" applyFill="1" applyBorder="1"/>
    <xf numFmtId="165" fontId="2" fillId="0" borderId="0" xfId="0" applyNumberFormat="1" applyFont="1"/>
    <xf numFmtId="1" fontId="2" fillId="0" borderId="0" xfId="0" applyNumberFormat="1" applyFont="1"/>
    <xf numFmtId="0" fontId="2" fillId="0" borderId="0" xfId="0" applyFont="1" applyFill="1"/>
    <xf numFmtId="164" fontId="0" fillId="0" borderId="0" xfId="0" applyNumberFormat="1"/>
    <xf numFmtId="3" fontId="8" fillId="0" borderId="0" xfId="0" applyNumberFormat="1" applyFont="1"/>
    <xf numFmtId="0" fontId="9" fillId="0" borderId="0" xfId="0" applyFont="1"/>
    <xf numFmtId="166" fontId="2" fillId="0" borderId="0" xfId="0" applyNumberFormat="1" applyFont="1"/>
    <xf numFmtId="167" fontId="2" fillId="0" borderId="0" xfId="0" applyNumberFormat="1" applyFont="1"/>
    <xf numFmtId="165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0" fillId="0" borderId="2" xfId="0" applyFont="1" applyBorder="1"/>
    <xf numFmtId="166" fontId="10" fillId="0" borderId="0" xfId="0" applyNumberFormat="1" applyFont="1"/>
    <xf numFmtId="4" fontId="10" fillId="0" borderId="0" xfId="0" applyNumberFormat="1" applyFont="1"/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3" fontId="8" fillId="0" borderId="2" xfId="0" applyNumberFormat="1" applyFont="1" applyBorder="1"/>
    <xf numFmtId="0" fontId="2" fillId="0" borderId="0" xfId="0" applyFont="1" applyAlignment="1">
      <alignment horizontal="center"/>
    </xf>
    <xf numFmtId="165" fontId="10" fillId="0" borderId="0" xfId="0" applyNumberFormat="1" applyFont="1"/>
    <xf numFmtId="3" fontId="2" fillId="0" borderId="0" xfId="0" applyNumberFormat="1" applyFont="1" applyFill="1" applyBorder="1"/>
    <xf numFmtId="164" fontId="3" fillId="0" borderId="0" xfId="0" applyNumberFormat="1" applyFont="1" applyAlignment="1">
      <alignment horizontal="right"/>
    </xf>
    <xf numFmtId="166" fontId="0" fillId="0" borderId="0" xfId="0" applyNumberFormat="1"/>
    <xf numFmtId="2" fontId="0" fillId="0" borderId="0" xfId="0" applyNumberFormat="1"/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 applyFill="1"/>
    <xf numFmtId="0" fontId="10" fillId="0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3" fontId="0" fillId="2" borderId="0" xfId="0" applyNumberForma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left" vertical="top"/>
    </xf>
    <xf numFmtId="0" fontId="10" fillId="2" borderId="0" xfId="0" applyFont="1" applyFill="1"/>
    <xf numFmtId="3" fontId="10" fillId="2" borderId="0" xfId="0" applyNumberFormat="1" applyFont="1" applyFill="1"/>
    <xf numFmtId="3" fontId="3" fillId="2" borderId="0" xfId="0" applyNumberFormat="1" applyFont="1" applyFill="1"/>
    <xf numFmtId="49" fontId="3" fillId="2" borderId="0" xfId="0" applyNumberFormat="1" applyFont="1" applyFill="1"/>
    <xf numFmtId="3" fontId="8" fillId="2" borderId="0" xfId="0" applyNumberFormat="1" applyFont="1" applyFill="1"/>
    <xf numFmtId="164" fontId="3" fillId="2" borderId="0" xfId="0" applyNumberFormat="1" applyFont="1" applyFill="1"/>
    <xf numFmtId="166" fontId="10" fillId="2" borderId="0" xfId="0" applyNumberFormat="1" applyFont="1" applyFill="1"/>
    <xf numFmtId="3" fontId="3" fillId="2" borderId="2" xfId="0" applyNumberFormat="1" applyFont="1" applyFill="1" applyBorder="1"/>
    <xf numFmtId="0" fontId="10" fillId="2" borderId="2" xfId="0" applyFont="1" applyFill="1" applyBorder="1"/>
    <xf numFmtId="3" fontId="3" fillId="2" borderId="0" xfId="0" applyNumberFormat="1" applyFont="1" applyFill="1" applyBorder="1"/>
    <xf numFmtId="49" fontId="2" fillId="0" borderId="0" xfId="0" applyNumberFormat="1" applyFont="1"/>
    <xf numFmtId="3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/>
    <xf numFmtId="0" fontId="10" fillId="0" borderId="1" xfId="0" applyFont="1" applyBorder="1" applyAlignment="1"/>
    <xf numFmtId="3" fontId="3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/>
    <xf numFmtId="49" fontId="3" fillId="0" borderId="1" xfId="0" applyNumberFormat="1" applyFont="1" applyBorder="1"/>
    <xf numFmtId="49" fontId="3" fillId="0" borderId="1" xfId="0" applyNumberFormat="1" applyFont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workbookViewId="0">
      <selection activeCell="C43" sqref="C43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28515625" style="2" customWidth="1"/>
    <col min="5" max="6" width="8.42578125" style="2" customWidth="1"/>
    <col min="7" max="7" width="9.85546875" style="2" customWidth="1"/>
    <col min="8" max="8" width="9.140625" style="2" customWidth="1"/>
    <col min="9" max="9" width="9.42578125" style="2" customWidth="1"/>
    <col min="10" max="10" width="6.42578125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x14ac:dyDescent="0.2">
      <c r="A3" s="1"/>
    </row>
    <row r="5" spans="1:10" customFormat="1" ht="36.75" customHeight="1" x14ac:dyDescent="0.2">
      <c r="A5" s="44" t="s">
        <v>2</v>
      </c>
      <c r="B5" s="42" t="s">
        <v>3</v>
      </c>
      <c r="C5" s="43" t="s">
        <v>4</v>
      </c>
      <c r="D5" s="43" t="s">
        <v>5</v>
      </c>
      <c r="E5" s="43" t="s">
        <v>6</v>
      </c>
      <c r="F5" s="43" t="s">
        <v>26</v>
      </c>
      <c r="G5" s="43" t="s">
        <v>208</v>
      </c>
      <c r="H5" s="43" t="s">
        <v>165</v>
      </c>
      <c r="I5" s="43" t="s">
        <v>185</v>
      </c>
      <c r="J5" s="43" t="s">
        <v>8</v>
      </c>
    </row>
    <row r="6" spans="1:10" x14ac:dyDescent="0.2">
      <c r="A6" s="5"/>
      <c r="B6" s="5"/>
      <c r="C6" s="5"/>
      <c r="D6" s="5"/>
      <c r="E6" s="5"/>
      <c r="F6" s="5"/>
      <c r="G6" s="5"/>
      <c r="H6" s="5"/>
      <c r="I6" s="5"/>
    </row>
    <row r="7" spans="1:10" x14ac:dyDescent="0.2">
      <c r="A7" s="7" t="s">
        <v>9</v>
      </c>
      <c r="B7" s="8">
        <v>184660.96438356163</v>
      </c>
      <c r="C7" s="8">
        <v>455815.75890410959</v>
      </c>
      <c r="D7" s="5">
        <v>205198.8</v>
      </c>
      <c r="E7" s="5">
        <v>128115</v>
      </c>
      <c r="F7" s="5">
        <v>80052.393107948097</v>
      </c>
      <c r="G7" s="5">
        <v>6013.59</v>
      </c>
      <c r="H7" s="5">
        <f>SUM(B7:G7)</f>
        <v>1059856.5063956194</v>
      </c>
      <c r="I7" s="5">
        <v>5343296</v>
      </c>
      <c r="J7" s="6">
        <f t="shared" ref="J7:J19" si="0">H7/I7*100</f>
        <v>19.835257234403997</v>
      </c>
    </row>
    <row r="8" spans="1:10" x14ac:dyDescent="0.2">
      <c r="A8" s="7" t="s">
        <v>10</v>
      </c>
      <c r="B8" s="8">
        <v>182651.70410958905</v>
      </c>
      <c r="C8" s="8">
        <v>456079.66027397261</v>
      </c>
      <c r="D8" s="5">
        <v>198079.59230769231</v>
      </c>
      <c r="E8" s="5">
        <v>133897</v>
      </c>
      <c r="F8" s="5">
        <v>79090.223185991534</v>
      </c>
      <c r="G8" s="5">
        <v>6938.9</v>
      </c>
      <c r="H8" s="5">
        <f t="shared" ref="H8:H19" si="1">SUM(B8:G8)</f>
        <v>1056737.0798772455</v>
      </c>
      <c r="I8" s="5">
        <v>5346543</v>
      </c>
      <c r="J8" s="6">
        <f t="shared" si="0"/>
        <v>19.764866379588558</v>
      </c>
    </row>
    <row r="9" spans="1:10" x14ac:dyDescent="0.2">
      <c r="A9" s="7" t="s">
        <v>11</v>
      </c>
      <c r="B9" s="8">
        <v>180077.62191780822</v>
      </c>
      <c r="C9" s="8">
        <v>455667.94520547945</v>
      </c>
      <c r="D9" s="5">
        <v>222035.63076923075</v>
      </c>
      <c r="E9" s="5">
        <v>138466</v>
      </c>
      <c r="F9" s="5">
        <v>89771.214358524419</v>
      </c>
      <c r="G9" s="5">
        <v>8784.16</v>
      </c>
      <c r="H9" s="5">
        <f t="shared" si="1"/>
        <v>1094802.5722510428</v>
      </c>
      <c r="I9" s="5">
        <v>5349001</v>
      </c>
      <c r="J9" s="6">
        <f t="shared" si="0"/>
        <v>20.467421341873798</v>
      </c>
    </row>
    <row r="10" spans="1:10" x14ac:dyDescent="0.2">
      <c r="A10" s="7" t="s">
        <v>12</v>
      </c>
      <c r="B10" s="8">
        <v>177648</v>
      </c>
      <c r="C10" s="8">
        <v>454895.86849315069</v>
      </c>
      <c r="D10" s="5">
        <v>177964.54615384614</v>
      </c>
      <c r="E10" s="5">
        <v>138494</v>
      </c>
      <c r="F10" s="5">
        <v>76375.403142556796</v>
      </c>
      <c r="G10" s="5">
        <v>8936.32</v>
      </c>
      <c r="H10" s="5">
        <f t="shared" si="1"/>
        <v>1034314.1377895536</v>
      </c>
      <c r="I10" s="5">
        <v>5350322</v>
      </c>
      <c r="J10" s="6">
        <f t="shared" si="0"/>
        <v>19.331811016038916</v>
      </c>
    </row>
    <row r="11" spans="1:10" x14ac:dyDescent="0.2">
      <c r="A11" s="7" t="s">
        <v>13</v>
      </c>
      <c r="B11" s="8">
        <v>183058.81643835615</v>
      </c>
      <c r="C11" s="8">
        <v>454969.21643835615</v>
      </c>
      <c r="D11" s="5">
        <v>168850.13076923075</v>
      </c>
      <c r="E11" s="5">
        <v>141796</v>
      </c>
      <c r="F11" s="5">
        <v>84966.541841913873</v>
      </c>
      <c r="G11" s="5">
        <v>10022.08</v>
      </c>
      <c r="H11" s="5">
        <f t="shared" si="1"/>
        <v>1043662.7854878568</v>
      </c>
      <c r="I11" s="5">
        <v>5351535</v>
      </c>
      <c r="J11" s="6">
        <f t="shared" si="0"/>
        <v>19.502120148478088</v>
      </c>
    </row>
    <row r="12" spans="1:10" x14ac:dyDescent="0.2">
      <c r="A12" s="7" t="s">
        <v>14</v>
      </c>
      <c r="B12" s="8">
        <v>181133.06301369861</v>
      </c>
      <c r="C12" s="8">
        <v>454537.15068493149</v>
      </c>
      <c r="D12" s="5">
        <v>181118.67692307691</v>
      </c>
      <c r="E12" s="5">
        <v>130096</v>
      </c>
      <c r="F12" s="5">
        <v>87102.938669154159</v>
      </c>
      <c r="G12" s="5">
        <v>10199.65</v>
      </c>
      <c r="H12" s="5">
        <f t="shared" si="1"/>
        <v>1044187.4792908613</v>
      </c>
      <c r="I12" s="5">
        <v>5352753</v>
      </c>
      <c r="J12" s="6">
        <f t="shared" si="0"/>
        <v>19.507484826795881</v>
      </c>
    </row>
    <row r="13" spans="1:10" x14ac:dyDescent="0.2">
      <c r="A13" s="7" t="s">
        <v>15</v>
      </c>
      <c r="B13" s="8">
        <v>169186.5205479452</v>
      </c>
      <c r="C13" s="8">
        <v>453604.30684931506</v>
      </c>
      <c r="D13" s="5">
        <v>163983.59999999998</v>
      </c>
      <c r="E13" s="5">
        <v>120579</v>
      </c>
      <c r="F13" s="5">
        <v>82219.464904666762</v>
      </c>
      <c r="G13" s="5">
        <v>10154.799999999999</v>
      </c>
      <c r="H13" s="5">
        <f t="shared" si="1"/>
        <v>999727.69230192702</v>
      </c>
      <c r="I13" s="5">
        <v>5354659</v>
      </c>
      <c r="J13" s="6">
        <f t="shared" si="0"/>
        <v>18.6702401086965</v>
      </c>
    </row>
    <row r="14" spans="1:10" x14ac:dyDescent="0.2">
      <c r="A14" s="7" t="s">
        <v>16</v>
      </c>
      <c r="B14" s="8">
        <v>172890.27945205479</v>
      </c>
      <c r="C14" s="8">
        <v>452824.37260273972</v>
      </c>
      <c r="D14" s="5">
        <v>210601.54615384614</v>
      </c>
      <c r="E14" s="5">
        <v>130398</v>
      </c>
      <c r="F14" s="5">
        <v>77900.643840042205</v>
      </c>
      <c r="G14" s="5">
        <v>10078.459999999999</v>
      </c>
      <c r="H14" s="5">
        <f t="shared" si="1"/>
        <v>1054693.3020486827</v>
      </c>
      <c r="I14" s="5">
        <v>5357815</v>
      </c>
      <c r="J14" s="6">
        <f t="shared" si="0"/>
        <v>19.685138476201264</v>
      </c>
    </row>
    <row r="15" spans="1:10" x14ac:dyDescent="0.2">
      <c r="A15" s="7" t="s">
        <v>17</v>
      </c>
      <c r="B15" s="8">
        <v>165340.10958904109</v>
      </c>
      <c r="C15" s="8">
        <v>451528.701369863</v>
      </c>
      <c r="D15" s="5">
        <v>158484.57692307691</v>
      </c>
      <c r="E15" s="5">
        <v>138763</v>
      </c>
      <c r="F15" s="5">
        <v>72805.861043988276</v>
      </c>
      <c r="G15" s="5">
        <v>9971.61</v>
      </c>
      <c r="H15" s="5">
        <f t="shared" si="1"/>
        <v>996893.85892596922</v>
      </c>
      <c r="I15" s="5">
        <v>5359696</v>
      </c>
      <c r="J15" s="6">
        <f t="shared" si="0"/>
        <v>18.599820939955723</v>
      </c>
    </row>
    <row r="16" spans="1:10" x14ac:dyDescent="0.2">
      <c r="A16" s="7" t="s">
        <v>18</v>
      </c>
      <c r="B16" s="8">
        <v>169112.51506849314</v>
      </c>
      <c r="C16" s="8">
        <v>452167.298630137</v>
      </c>
      <c r="D16" s="5">
        <v>148240.52307692307</v>
      </c>
      <c r="E16" s="5">
        <v>148635</v>
      </c>
      <c r="F16" s="5">
        <v>76258.676050791313</v>
      </c>
      <c r="G16" s="5">
        <v>10610.3</v>
      </c>
      <c r="H16" s="5">
        <f t="shared" si="1"/>
        <v>1005024.3128263445</v>
      </c>
      <c r="I16" s="5">
        <v>5360642</v>
      </c>
      <c r="J16" s="6">
        <f t="shared" si="0"/>
        <v>18.748208009905241</v>
      </c>
    </row>
    <row r="17" spans="1:10" x14ac:dyDescent="0.2">
      <c r="A17" s="7" t="s">
        <v>19</v>
      </c>
      <c r="B17" s="8">
        <v>175754.26849315068</v>
      </c>
      <c r="C17" s="8">
        <v>452789.72054794518</v>
      </c>
      <c r="D17" s="5">
        <v>164729.67692307691</v>
      </c>
      <c r="E17" s="5">
        <v>143224</v>
      </c>
      <c r="F17" s="5">
        <v>74309.42827611434</v>
      </c>
      <c r="G17" s="5">
        <v>10922.77</v>
      </c>
      <c r="H17" s="5">
        <f t="shared" si="1"/>
        <v>1021729.8642402871</v>
      </c>
      <c r="I17" s="5">
        <v>5361741</v>
      </c>
      <c r="J17" s="6">
        <f t="shared" si="0"/>
        <v>19.055934709272364</v>
      </c>
    </row>
    <row r="18" spans="1:10" x14ac:dyDescent="0.2">
      <c r="A18" s="7" t="s">
        <v>20</v>
      </c>
      <c r="B18" s="8">
        <v>169008.13150684931</v>
      </c>
      <c r="C18" s="8">
        <v>452667.05753424653</v>
      </c>
      <c r="D18" s="5">
        <v>139799.21538461538</v>
      </c>
      <c r="E18" s="5">
        <v>117173</v>
      </c>
      <c r="F18" s="5">
        <v>78127.473705772863</v>
      </c>
      <c r="G18" s="5">
        <v>11735.93</v>
      </c>
      <c r="H18" s="5">
        <f t="shared" si="1"/>
        <v>968510.80813148408</v>
      </c>
      <c r="I18" s="5">
        <v>5362511</v>
      </c>
      <c r="J18" s="6">
        <f t="shared" si="0"/>
        <v>18.060770563109038</v>
      </c>
    </row>
    <row r="19" spans="1:10" x14ac:dyDescent="0.2">
      <c r="A19" s="7" t="s">
        <v>21</v>
      </c>
      <c r="B19" s="5">
        <v>175876.83287671232</v>
      </c>
      <c r="C19" s="5">
        <v>453962.25479452056</v>
      </c>
      <c r="D19" s="5">
        <v>178257.20961538461</v>
      </c>
      <c r="E19" s="5">
        <v>134136.33333333334</v>
      </c>
      <c r="F19" s="5">
        <v>79915.021843955401</v>
      </c>
      <c r="G19" s="5">
        <f>SUM(G7:G18)/12</f>
        <v>9530.7141666666666</v>
      </c>
      <c r="H19" s="5">
        <f t="shared" si="1"/>
        <v>1031678.3666305728</v>
      </c>
      <c r="I19" s="5">
        <v>5362511</v>
      </c>
      <c r="J19" s="6">
        <f t="shared" si="0"/>
        <v>19.238717955647509</v>
      </c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34"/>
  <sheetViews>
    <sheetView showGridLines="0" workbookViewId="0">
      <selection activeCell="P18" sqref="P18"/>
    </sheetView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168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179</v>
      </c>
      <c r="G4" s="78"/>
      <c r="H4" s="78" t="s">
        <v>211</v>
      </c>
      <c r="I4" s="78"/>
      <c r="J4" s="78" t="s">
        <v>213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79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160683.45205479499</v>
      </c>
      <c r="C6" s="8"/>
      <c r="D6" s="8">
        <v>290117.22410958982</v>
      </c>
      <c r="E6" s="8"/>
      <c r="F6" s="5">
        <v>101451.50769230768</v>
      </c>
      <c r="G6" s="5"/>
      <c r="H6" s="5">
        <v>174108</v>
      </c>
      <c r="I6" s="5"/>
      <c r="J6" s="5">
        <v>98479.188334350416</v>
      </c>
      <c r="K6" s="5"/>
      <c r="L6" s="12">
        <v>37647</v>
      </c>
      <c r="M6" s="5"/>
      <c r="N6" s="5">
        <f>SUM(B6:M6)</f>
        <v>862486.37219104287</v>
      </c>
      <c r="O6" s="5"/>
      <c r="P6" s="5">
        <v>5628841</v>
      </c>
      <c r="Q6" s="32"/>
      <c r="R6" s="6">
        <f>N6/P6*100</f>
        <v>15.322628089708751</v>
      </c>
      <c r="U6" s="5"/>
      <c r="V6" s="31"/>
    </row>
    <row r="7" spans="1:22" x14ac:dyDescent="0.2">
      <c r="A7" s="7" t="s">
        <v>10</v>
      </c>
      <c r="B7" s="8">
        <v>158430.19726027426</v>
      </c>
      <c r="C7" s="8"/>
      <c r="D7" s="8">
        <v>290119.51232876809</v>
      </c>
      <c r="E7" s="8"/>
      <c r="F7" s="5">
        <v>91375.107692307691</v>
      </c>
      <c r="G7" s="5"/>
      <c r="H7" s="5">
        <v>175739</v>
      </c>
      <c r="I7" s="5"/>
      <c r="J7" s="5">
        <v>98781.940266192149</v>
      </c>
      <c r="K7" s="5"/>
      <c r="L7" s="12">
        <v>38226</v>
      </c>
      <c r="M7" s="5"/>
      <c r="N7" s="5">
        <f t="shared" ref="N7:N17" si="0">SUM(B7:M7)</f>
        <v>852671.75754754222</v>
      </c>
      <c r="O7" s="5"/>
      <c r="P7" s="5">
        <v>5631562</v>
      </c>
      <c r="Q7" s="32"/>
      <c r="R7" s="6">
        <f t="shared" ref="R7:R18" si="1">N7/P7*100</f>
        <v>15.1409459320086</v>
      </c>
      <c r="U7" s="5"/>
      <c r="V7" s="31"/>
    </row>
    <row r="8" spans="1:22" x14ac:dyDescent="0.2">
      <c r="A8" s="7" t="s">
        <v>11</v>
      </c>
      <c r="B8" s="8">
        <v>156495.91232876762</v>
      </c>
      <c r="C8" s="8"/>
      <c r="D8" s="8">
        <v>290144.82082191861</v>
      </c>
      <c r="E8" s="8"/>
      <c r="F8" s="5">
        <v>85199.907692307694</v>
      </c>
      <c r="G8" s="5"/>
      <c r="H8" s="5">
        <v>176701</v>
      </c>
      <c r="I8" s="5"/>
      <c r="J8" s="5">
        <v>100669.75647187303</v>
      </c>
      <c r="K8" s="5"/>
      <c r="L8" s="12">
        <v>39326.5</v>
      </c>
      <c r="M8" s="5"/>
      <c r="N8" s="5">
        <f t="shared" si="0"/>
        <v>848537.897314867</v>
      </c>
      <c r="O8" s="5"/>
      <c r="P8" s="5">
        <v>5634307</v>
      </c>
      <c r="Q8" s="32"/>
      <c r="R8" s="6">
        <f t="shared" si="1"/>
        <v>15.060199902399123</v>
      </c>
      <c r="U8" s="5"/>
      <c r="V8" s="31"/>
    </row>
    <row r="9" spans="1:22" x14ac:dyDescent="0.2">
      <c r="A9" s="7" t="s">
        <v>12</v>
      </c>
      <c r="B9" s="8">
        <v>165817.66027397319</v>
      </c>
      <c r="C9" s="8"/>
      <c r="D9" s="8">
        <v>289995.3863013704</v>
      </c>
      <c r="E9" s="8"/>
      <c r="F9" s="5">
        <v>92521.753846153835</v>
      </c>
      <c r="G9" s="5"/>
      <c r="H9" s="5">
        <v>175915</v>
      </c>
      <c r="I9" s="5"/>
      <c r="J9" s="5">
        <v>100603.13277114397</v>
      </c>
      <c r="K9" s="5"/>
      <c r="L9" s="12">
        <v>40103.5</v>
      </c>
      <c r="M9" s="5"/>
      <c r="N9" s="5">
        <f t="shared" si="0"/>
        <v>864956.43319264136</v>
      </c>
      <c r="O9" s="5"/>
      <c r="P9" s="5">
        <v>5636892</v>
      </c>
      <c r="Q9" s="32"/>
      <c r="R9" s="6">
        <f t="shared" si="1"/>
        <v>15.344562805046493</v>
      </c>
      <c r="U9" s="5"/>
      <c r="V9" s="31"/>
    </row>
    <row r="10" spans="1:22" x14ac:dyDescent="0.2">
      <c r="A10" s="7" t="s">
        <v>13</v>
      </c>
      <c r="B10" s="8">
        <v>158184.35342465798</v>
      </c>
      <c r="C10" s="8"/>
      <c r="D10" s="8">
        <v>289653.54410958994</v>
      </c>
      <c r="E10" s="8"/>
      <c r="F10" s="5">
        <v>71056.24615384615</v>
      </c>
      <c r="G10" s="5"/>
      <c r="H10" s="5">
        <v>171345</v>
      </c>
      <c r="I10" s="5"/>
      <c r="J10" s="5">
        <v>100165.31545513311</v>
      </c>
      <c r="K10" s="5"/>
      <c r="L10" s="12">
        <v>40517.75</v>
      </c>
      <c r="M10" s="5"/>
      <c r="N10" s="5">
        <f t="shared" si="0"/>
        <v>830922.2091432272</v>
      </c>
      <c r="O10" s="5"/>
      <c r="P10" s="5">
        <v>5639578</v>
      </c>
      <c r="Q10" s="32"/>
      <c r="R10" s="6">
        <f t="shared" si="1"/>
        <v>14.733765702739232</v>
      </c>
      <c r="U10" s="5"/>
      <c r="V10" s="31"/>
    </row>
    <row r="11" spans="1:22" x14ac:dyDescent="0.2">
      <c r="A11" s="7" t="s">
        <v>14</v>
      </c>
      <c r="B11" s="8">
        <v>167248.02739726083</v>
      </c>
      <c r="C11" s="8"/>
      <c r="D11" s="8">
        <v>289331.6745205489</v>
      </c>
      <c r="E11" s="8"/>
      <c r="F11" s="5">
        <v>66942.923076923078</v>
      </c>
      <c r="G11" s="5"/>
      <c r="H11" s="5">
        <v>161078</v>
      </c>
      <c r="I11" s="5"/>
      <c r="J11" s="5">
        <v>100086.02238448187</v>
      </c>
      <c r="K11" s="5"/>
      <c r="L11" s="12">
        <v>41065</v>
      </c>
      <c r="M11" s="5"/>
      <c r="N11" s="5">
        <f t="shared" si="0"/>
        <v>825751.64737921464</v>
      </c>
      <c r="O11" s="5"/>
      <c r="P11" s="5">
        <v>5641925</v>
      </c>
      <c r="Q11" s="32"/>
      <c r="R11" s="6">
        <f t="shared" si="1"/>
        <v>14.635991215395713</v>
      </c>
      <c r="U11" s="5"/>
      <c r="V11" s="31"/>
    </row>
    <row r="12" spans="1:22" x14ac:dyDescent="0.2">
      <c r="A12" s="7" t="s">
        <v>15</v>
      </c>
      <c r="B12" s="8">
        <v>160667.6219178086</v>
      </c>
      <c r="C12" s="8"/>
      <c r="D12" s="8">
        <v>286804.35616438446</v>
      </c>
      <c r="E12" s="8"/>
      <c r="F12" s="5">
        <v>78932.492307691995</v>
      </c>
      <c r="G12" s="5"/>
      <c r="H12" s="5">
        <v>158618</v>
      </c>
      <c r="I12" s="5"/>
      <c r="J12" s="5">
        <v>96883.469147314579</v>
      </c>
      <c r="K12" s="5"/>
      <c r="L12" s="5">
        <v>40827.25</v>
      </c>
      <c r="M12" s="5"/>
      <c r="N12" s="5">
        <f t="shared" si="0"/>
        <v>822733.18953719956</v>
      </c>
      <c r="O12" s="5"/>
      <c r="P12" s="5">
        <v>5645347</v>
      </c>
      <c r="Q12" s="32"/>
      <c r="R12" s="6">
        <f t="shared" si="1"/>
        <v>14.573651354596972</v>
      </c>
      <c r="U12" s="5"/>
      <c r="V12" s="31"/>
    </row>
    <row r="13" spans="1:22" x14ac:dyDescent="0.2">
      <c r="A13" s="7" t="s">
        <v>16</v>
      </c>
      <c r="B13" s="8">
        <v>156719.10410958927</v>
      </c>
      <c r="C13" s="8"/>
      <c r="D13" s="8">
        <v>286738.76712328853</v>
      </c>
      <c r="E13" s="8"/>
      <c r="F13" s="5">
        <v>70490.261538461535</v>
      </c>
      <c r="G13" s="5"/>
      <c r="H13" s="5">
        <v>158849</v>
      </c>
      <c r="I13" s="5"/>
      <c r="J13" s="5">
        <v>97073.972025097362</v>
      </c>
      <c r="K13" s="5"/>
      <c r="L13" s="5">
        <v>42525.25</v>
      </c>
      <c r="M13" s="5"/>
      <c r="N13" s="5">
        <f t="shared" si="0"/>
        <v>812396.35479643673</v>
      </c>
      <c r="O13" s="5"/>
      <c r="P13" s="5">
        <v>5650883</v>
      </c>
      <c r="Q13" s="32"/>
      <c r="R13" s="6">
        <f t="shared" si="1"/>
        <v>14.376449747702027</v>
      </c>
      <c r="U13" s="5"/>
      <c r="V13" s="31"/>
    </row>
    <row r="14" spans="1:22" x14ac:dyDescent="0.2">
      <c r="A14" s="7" t="s">
        <v>17</v>
      </c>
      <c r="B14" s="8">
        <v>156191.178082192</v>
      </c>
      <c r="C14" s="8"/>
      <c r="D14" s="8">
        <v>286159.85753424698</v>
      </c>
      <c r="E14" s="8"/>
      <c r="F14" s="5">
        <v>72496.292307692303</v>
      </c>
      <c r="G14" s="5"/>
      <c r="H14" s="5">
        <v>163784</v>
      </c>
      <c r="I14" s="5"/>
      <c r="J14" s="5">
        <v>93581.580358616542</v>
      </c>
      <c r="K14" s="5"/>
      <c r="L14" s="5">
        <v>43987</v>
      </c>
      <c r="M14" s="5"/>
      <c r="N14" s="5">
        <f t="shared" si="0"/>
        <v>816199.90828274773</v>
      </c>
      <c r="O14" s="5"/>
      <c r="P14" s="5">
        <v>5656327</v>
      </c>
      <c r="Q14" s="32"/>
      <c r="R14" s="6">
        <f t="shared" si="1"/>
        <v>14.4298571897054</v>
      </c>
      <c r="U14" s="5"/>
      <c r="V14" s="31"/>
    </row>
    <row r="15" spans="1:22" x14ac:dyDescent="0.2">
      <c r="A15" s="7" t="s">
        <v>18</v>
      </c>
      <c r="B15" s="8">
        <v>159325.142465754</v>
      </c>
      <c r="C15" s="8"/>
      <c r="D15" s="8">
        <v>285707.41150684998</v>
      </c>
      <c r="E15" s="8"/>
      <c r="F15" s="5">
        <v>84910.707692307595</v>
      </c>
      <c r="G15" s="5"/>
      <c r="H15" s="5">
        <v>165843</v>
      </c>
      <c r="I15" s="5"/>
      <c r="J15" s="5">
        <v>94683.055585316033</v>
      </c>
      <c r="K15" s="5"/>
      <c r="L15" s="5">
        <v>45079</v>
      </c>
      <c r="M15" s="5"/>
      <c r="N15" s="5">
        <f t="shared" si="0"/>
        <v>835548.31725022767</v>
      </c>
      <c r="O15" s="5"/>
      <c r="P15" s="5">
        <v>5660048</v>
      </c>
      <c r="Q15" s="32"/>
      <c r="R15" s="6">
        <f t="shared" si="1"/>
        <v>14.76221256869602</v>
      </c>
      <c r="U15" s="5"/>
      <c r="V15" s="31"/>
    </row>
    <row r="16" spans="1:22" x14ac:dyDescent="0.2">
      <c r="A16" s="7" t="s">
        <v>19</v>
      </c>
      <c r="B16" s="8">
        <v>167120.753424658</v>
      </c>
      <c r="C16" s="8"/>
      <c r="D16" s="8">
        <v>285180.23342465801</v>
      </c>
      <c r="F16" s="5">
        <v>73002.092307692306</v>
      </c>
      <c r="G16" s="5"/>
      <c r="H16" s="5">
        <v>170091</v>
      </c>
      <c r="I16" s="5"/>
      <c r="J16" s="5">
        <v>94160.390376494863</v>
      </c>
      <c r="K16" s="5"/>
      <c r="L16" s="5">
        <v>46092.5</v>
      </c>
      <c r="M16" s="5"/>
      <c r="N16" s="5">
        <f t="shared" si="0"/>
        <v>835646.96953350317</v>
      </c>
      <c r="O16" s="5"/>
      <c r="P16" s="5">
        <v>5662221</v>
      </c>
      <c r="Q16" s="32"/>
      <c r="R16" s="6">
        <f t="shared" si="1"/>
        <v>14.75828953927272</v>
      </c>
      <c r="U16" s="5"/>
      <c r="V16" s="31"/>
    </row>
    <row r="17" spans="1:22" x14ac:dyDescent="0.2">
      <c r="A17" s="7" t="s">
        <v>20</v>
      </c>
      <c r="B17" s="8">
        <v>171536.350684932</v>
      </c>
      <c r="C17" s="8"/>
      <c r="D17" s="8">
        <v>284840.03835616499</v>
      </c>
      <c r="E17" s="8"/>
      <c r="F17" s="5">
        <v>76672.6615384615</v>
      </c>
      <c r="G17" s="5"/>
      <c r="H17" s="5">
        <v>170549</v>
      </c>
      <c r="I17" s="5"/>
      <c r="J17" s="5">
        <v>95300.422655668299</v>
      </c>
      <c r="K17" s="5"/>
      <c r="L17" s="8">
        <v>46726.5</v>
      </c>
      <c r="M17" s="5"/>
      <c r="N17" s="5">
        <f t="shared" si="0"/>
        <v>845624.97323522682</v>
      </c>
      <c r="O17" s="5"/>
      <c r="P17" s="5">
        <v>5664175</v>
      </c>
      <c r="Q17" s="5"/>
      <c r="R17" s="6">
        <f t="shared" si="1"/>
        <v>14.929358171935487</v>
      </c>
      <c r="U17" s="5"/>
      <c r="V17" s="31"/>
    </row>
    <row r="18" spans="1:22" x14ac:dyDescent="0.2">
      <c r="A18" s="7">
        <v>2015</v>
      </c>
      <c r="B18" s="5">
        <f>SUM(B6:B17)/12</f>
        <v>161534.97945205524</v>
      </c>
      <c r="C18" s="5"/>
      <c r="D18" s="5">
        <f>SUM(D6:D17)/12</f>
        <v>287899.4021917815</v>
      </c>
      <c r="E18" s="5"/>
      <c r="F18" s="5">
        <f>SUM(F6:F17)/12</f>
        <v>80420.996153846121</v>
      </c>
      <c r="G18" s="5"/>
      <c r="H18" s="5">
        <f>SUM(H6:H17)/12</f>
        <v>168551.66666666666</v>
      </c>
      <c r="I18" s="5"/>
      <c r="J18" s="5">
        <f>SUM(J6:J17)/12</f>
        <v>97539.020485973524</v>
      </c>
      <c r="K18" s="5"/>
      <c r="L18" s="5">
        <f>SUM(L6:L17)/12</f>
        <v>41843.604166666664</v>
      </c>
      <c r="M18" s="5"/>
      <c r="N18" s="5">
        <f>SUM(B18:M18)</f>
        <v>837789.66911698971</v>
      </c>
      <c r="O18" s="5"/>
      <c r="P18" s="5">
        <v>5664175</v>
      </c>
      <c r="Q18" s="5"/>
      <c r="R18" s="6">
        <f t="shared" si="1"/>
        <v>14.791027274351334</v>
      </c>
      <c r="U18" s="5"/>
      <c r="V18" s="31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180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212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214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170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2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2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  <c r="U34" s="22"/>
    </row>
    <row r="35" spans="1:2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2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2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2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2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2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2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2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2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2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2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2"/>
      <c r="M45" s="12"/>
      <c r="N45" s="2"/>
      <c r="O45" s="2"/>
      <c r="P45" s="2"/>
      <c r="Q45" s="2"/>
      <c r="R45" s="2"/>
    </row>
    <row r="46" spans="1:2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"/>
      <c r="M46" s="12"/>
      <c r="N46" s="2"/>
      <c r="O46" s="2"/>
      <c r="P46" s="2"/>
      <c r="Q46" s="2"/>
      <c r="R46" s="2"/>
    </row>
    <row r="47" spans="1:2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"/>
      <c r="M47" s="12"/>
      <c r="N47" s="2"/>
      <c r="O47" s="2"/>
      <c r="P47" s="2"/>
      <c r="Q47" s="2"/>
      <c r="R47" s="2"/>
    </row>
    <row r="48" spans="1:2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"/>
      <c r="M48" s="12"/>
      <c r="N48" s="2"/>
      <c r="O48" s="2"/>
      <c r="P48" s="2"/>
      <c r="Q48" s="2"/>
      <c r="R48" s="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34" spans="2:2" x14ac:dyDescent="0.2">
      <c r="B134" s="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7"/>
  <sheetViews>
    <sheetView showGridLines="0" workbookViewId="0"/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" customWidth="1"/>
    <col min="7" max="7" width="2.710937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</cols>
  <sheetData>
    <row r="1" spans="1:23" s="2" customFormat="1" ht="11.25" x14ac:dyDescent="0.2">
      <c r="A1" s="1" t="s">
        <v>0</v>
      </c>
    </row>
    <row r="2" spans="1:23" s="2" customFormat="1" ht="11.25" x14ac:dyDescent="0.2">
      <c r="A2" s="1" t="s">
        <v>181</v>
      </c>
    </row>
    <row r="3" spans="1:23" s="2" customFormat="1" ht="11.25" x14ac:dyDescent="0.2"/>
    <row r="4" spans="1:23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218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79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3" x14ac:dyDescent="0.2">
      <c r="A6" s="7" t="s">
        <v>9</v>
      </c>
      <c r="B6" s="8">
        <v>167755.54520548001</v>
      </c>
      <c r="C6" s="8"/>
      <c r="D6" s="8">
        <v>283800.05260274</v>
      </c>
      <c r="E6" s="8"/>
      <c r="F6" s="5">
        <v>82764.876923076896</v>
      </c>
      <c r="G6" s="5"/>
      <c r="H6" s="5">
        <v>170231</v>
      </c>
      <c r="I6" s="5"/>
      <c r="J6" s="5">
        <v>93876.019440051241</v>
      </c>
      <c r="K6" s="5"/>
      <c r="L6" s="12">
        <v>47450.75</v>
      </c>
      <c r="M6" s="5"/>
      <c r="N6" s="5">
        <f>SUM(B6:M6)</f>
        <v>845878.24417134817</v>
      </c>
      <c r="O6" s="5"/>
      <c r="P6" s="5">
        <v>5667794</v>
      </c>
      <c r="Q6" s="32"/>
      <c r="R6" s="6">
        <f>N6/P6*100</f>
        <v>14.924294075814121</v>
      </c>
      <c r="T6" s="22"/>
      <c r="V6" s="22"/>
      <c r="W6" s="31"/>
    </row>
    <row r="7" spans="1:23" x14ac:dyDescent="0.2">
      <c r="A7" s="7" t="s">
        <v>10</v>
      </c>
      <c r="B7" s="8">
        <v>169190.26027397299</v>
      </c>
      <c r="D7" s="8">
        <v>283245.987945206</v>
      </c>
      <c r="F7" s="8">
        <v>82399.753846153893</v>
      </c>
      <c r="H7" s="5">
        <v>171586</v>
      </c>
      <c r="J7" s="5">
        <v>98003.093660725266</v>
      </c>
      <c r="K7" s="5"/>
      <c r="L7" s="12">
        <v>45791</v>
      </c>
      <c r="M7" s="5"/>
      <c r="N7" s="5">
        <f t="shared" ref="N7:N17" si="0">SUM(B7:M7)</f>
        <v>850216.09572605812</v>
      </c>
      <c r="O7" s="5"/>
      <c r="P7" s="5">
        <v>5671149</v>
      </c>
      <c r="Q7" s="32"/>
      <c r="R7" s="6">
        <f t="shared" ref="R7:R18" si="1">N7/P7*100</f>
        <v>14.991954817728438</v>
      </c>
      <c r="V7" s="22"/>
      <c r="W7" s="31"/>
    </row>
    <row r="8" spans="1:23" x14ac:dyDescent="0.2">
      <c r="A8" s="7" t="s">
        <v>11</v>
      </c>
      <c r="B8" s="5">
        <v>165059.778082192</v>
      </c>
      <c r="C8" s="5"/>
      <c r="D8" s="5">
        <v>282833.13205479499</v>
      </c>
      <c r="E8" s="5"/>
      <c r="F8" s="5">
        <v>86140.3384615385</v>
      </c>
      <c r="G8" s="5"/>
      <c r="H8" s="5">
        <v>171205</v>
      </c>
      <c r="I8" s="5"/>
      <c r="J8" s="5">
        <v>97846.378108966848</v>
      </c>
      <c r="K8" s="5"/>
      <c r="L8" s="12">
        <v>46137.25</v>
      </c>
      <c r="M8" s="5"/>
      <c r="N8" s="5">
        <f t="shared" si="0"/>
        <v>849221.8767074924</v>
      </c>
      <c r="O8" s="5"/>
      <c r="P8" s="5">
        <v>5674575</v>
      </c>
      <c r="Q8" s="32"/>
      <c r="R8" s="6">
        <f t="shared" si="1"/>
        <v>14.965382900173008</v>
      </c>
      <c r="V8" s="22"/>
      <c r="W8" s="31"/>
    </row>
    <row r="9" spans="1:23" x14ac:dyDescent="0.2">
      <c r="A9" s="7" t="s">
        <v>12</v>
      </c>
      <c r="B9" s="5">
        <v>174912.287671233</v>
      </c>
      <c r="C9" s="5"/>
      <c r="D9" s="5">
        <v>281970.68054794602</v>
      </c>
      <c r="E9" s="5"/>
      <c r="F9" s="5">
        <v>72921.092307692306</v>
      </c>
      <c r="G9" s="5"/>
      <c r="H9" s="5">
        <v>169367</v>
      </c>
      <c r="I9" s="5"/>
      <c r="J9" s="5">
        <v>97990.164710486366</v>
      </c>
      <c r="K9" s="5"/>
      <c r="L9" s="12">
        <v>46227.25</v>
      </c>
      <c r="M9" s="5"/>
      <c r="N9" s="5">
        <f t="shared" si="0"/>
        <v>843388.47523735766</v>
      </c>
      <c r="O9" s="5"/>
      <c r="P9" s="5">
        <v>5677821</v>
      </c>
      <c r="Q9" s="32"/>
      <c r="R9" s="6">
        <f t="shared" si="1"/>
        <v>14.854087073850298</v>
      </c>
      <c r="V9" s="22"/>
      <c r="W9" s="31"/>
    </row>
    <row r="10" spans="1:23" x14ac:dyDescent="0.2">
      <c r="A10" s="7" t="s">
        <v>13</v>
      </c>
      <c r="B10" s="5">
        <v>169883.42465753501</v>
      </c>
      <c r="C10" s="5"/>
      <c r="D10" s="5">
        <v>280863.468493152</v>
      </c>
      <c r="E10" s="5"/>
      <c r="F10" s="5">
        <v>67186.707692307697</v>
      </c>
      <c r="G10" s="5"/>
      <c r="H10" s="5">
        <v>166197</v>
      </c>
      <c r="I10" s="5"/>
      <c r="J10" s="5">
        <v>97741.319000172836</v>
      </c>
      <c r="K10" s="5"/>
      <c r="L10" s="12">
        <v>46361.25</v>
      </c>
      <c r="M10" s="5"/>
      <c r="N10" s="5">
        <f t="shared" si="0"/>
        <v>828233.16984316753</v>
      </c>
      <c r="O10" s="5"/>
      <c r="P10" s="5">
        <v>5681463</v>
      </c>
      <c r="Q10" s="32"/>
      <c r="R10" s="6">
        <f t="shared" si="1"/>
        <v>14.577815077615879</v>
      </c>
      <c r="V10" s="22"/>
      <c r="W10" s="31"/>
    </row>
    <row r="11" spans="1:23" x14ac:dyDescent="0.2">
      <c r="A11" s="7" t="s">
        <v>14</v>
      </c>
      <c r="B11" s="8">
        <v>173710.816438357</v>
      </c>
      <c r="C11" s="8"/>
      <c r="D11" s="8">
        <v>280065.79726027499</v>
      </c>
      <c r="E11" s="8"/>
      <c r="F11" s="5">
        <v>68802.553846153794</v>
      </c>
      <c r="G11" s="5"/>
      <c r="H11" s="5">
        <v>157012</v>
      </c>
      <c r="I11" s="5"/>
      <c r="J11" s="5">
        <v>98034.021435259521</v>
      </c>
      <c r="K11" s="5"/>
      <c r="L11" s="12">
        <v>46421.25</v>
      </c>
      <c r="M11" s="5"/>
      <c r="N11" s="5">
        <f t="shared" si="0"/>
        <v>824046.43898004526</v>
      </c>
      <c r="O11" s="5"/>
      <c r="P11" s="5">
        <v>5685450</v>
      </c>
      <c r="Q11" s="32"/>
      <c r="R11" s="6">
        <f t="shared" si="1"/>
        <v>14.493952791424519</v>
      </c>
      <c r="V11" s="22"/>
      <c r="W11" s="31"/>
    </row>
    <row r="12" spans="1:23" x14ac:dyDescent="0.2">
      <c r="A12" s="7" t="s">
        <v>15</v>
      </c>
      <c r="B12" s="8">
        <v>165597.90410958999</v>
      </c>
      <c r="C12" s="8"/>
      <c r="D12" s="8">
        <v>277164.42410959001</v>
      </c>
      <c r="E12" s="8"/>
      <c r="F12" s="5">
        <v>58919.492307692301</v>
      </c>
      <c r="G12" s="5"/>
      <c r="H12" s="5">
        <v>153540</v>
      </c>
      <c r="I12" s="5"/>
      <c r="J12" s="5">
        <v>94251.416241584011</v>
      </c>
      <c r="K12" s="5"/>
      <c r="L12" s="5">
        <v>46204.75</v>
      </c>
      <c r="M12" s="5"/>
      <c r="N12" s="5">
        <f t="shared" si="0"/>
        <v>795677.98676845629</v>
      </c>
      <c r="O12" s="5"/>
      <c r="P12" s="5">
        <v>5691430</v>
      </c>
      <c r="Q12" s="32"/>
      <c r="R12" s="6">
        <f t="shared" si="1"/>
        <v>13.980282402989342</v>
      </c>
      <c r="V12" s="22"/>
      <c r="W12" s="31"/>
    </row>
    <row r="13" spans="1:23" x14ac:dyDescent="0.2">
      <c r="A13" s="7" t="s">
        <v>16</v>
      </c>
      <c r="B13" s="5">
        <v>166990.339726028</v>
      </c>
      <c r="C13" s="8"/>
      <c r="D13" s="5">
        <v>276529.15726027399</v>
      </c>
      <c r="E13" s="8"/>
      <c r="F13" s="5">
        <v>66419.538461538395</v>
      </c>
      <c r="G13" s="5"/>
      <c r="H13" s="5">
        <v>153349</v>
      </c>
      <c r="I13" s="5"/>
      <c r="J13" s="5">
        <v>96191.734652285682</v>
      </c>
      <c r="K13" s="5"/>
      <c r="L13" s="5">
        <v>49240</v>
      </c>
      <c r="M13" s="5"/>
      <c r="N13" s="5">
        <f t="shared" si="0"/>
        <v>808719.77010012604</v>
      </c>
      <c r="O13" s="5"/>
      <c r="P13" s="5">
        <v>5700544</v>
      </c>
      <c r="Q13" s="32"/>
      <c r="R13" s="6">
        <f t="shared" si="1"/>
        <v>14.18671218220798</v>
      </c>
      <c r="V13" s="22"/>
      <c r="W13" s="31"/>
    </row>
    <row r="14" spans="1:23" x14ac:dyDescent="0.2">
      <c r="A14" s="7" t="s">
        <v>17</v>
      </c>
      <c r="B14" s="5">
        <v>159705.81369862999</v>
      </c>
      <c r="C14" s="8"/>
      <c r="D14" s="5">
        <v>275848.60931506898</v>
      </c>
      <c r="E14" s="8"/>
      <c r="F14" s="5">
        <v>72679.846153846098</v>
      </c>
      <c r="G14" s="5"/>
      <c r="H14" s="5">
        <v>157298</v>
      </c>
      <c r="I14" s="5"/>
      <c r="J14" s="8">
        <v>93160.417103580548</v>
      </c>
      <c r="K14" s="5"/>
      <c r="L14" s="5">
        <v>51025.5</v>
      </c>
      <c r="M14" s="5"/>
      <c r="N14" s="5">
        <f t="shared" si="0"/>
        <v>809718.18627112568</v>
      </c>
      <c r="O14" s="5"/>
      <c r="P14" s="5">
        <v>5708128</v>
      </c>
      <c r="Q14" s="32"/>
      <c r="R14" s="6">
        <f t="shared" si="1"/>
        <v>14.185354397643602</v>
      </c>
      <c r="V14" s="22"/>
      <c r="W14" s="31"/>
    </row>
    <row r="15" spans="1:23" x14ac:dyDescent="0.2">
      <c r="A15" s="7" t="s">
        <v>18</v>
      </c>
      <c r="B15" s="5">
        <v>160511.30958904099</v>
      </c>
      <c r="C15" s="5"/>
      <c r="D15" s="5">
        <v>275368.03397260298</v>
      </c>
      <c r="E15" s="5"/>
      <c r="F15" s="5">
        <v>64081.938461538499</v>
      </c>
      <c r="G15" s="5"/>
      <c r="H15" s="5">
        <v>159843</v>
      </c>
      <c r="I15" s="5"/>
      <c r="J15" s="5">
        <v>93265.23850666637</v>
      </c>
      <c r="K15" s="5"/>
      <c r="L15" s="5">
        <v>52703.5</v>
      </c>
      <c r="M15" s="5"/>
      <c r="N15" s="5">
        <f t="shared" si="0"/>
        <v>805773.02052984887</v>
      </c>
      <c r="O15" s="5"/>
      <c r="P15" s="5">
        <v>5713905</v>
      </c>
      <c r="Q15" s="32"/>
      <c r="R15" s="6">
        <f t="shared" si="1"/>
        <v>14.101967402850571</v>
      </c>
      <c r="V15" s="22"/>
      <c r="W15" s="31"/>
    </row>
    <row r="16" spans="1:23" x14ac:dyDescent="0.2">
      <c r="A16" s="7" t="s">
        <v>19</v>
      </c>
      <c r="B16" s="8">
        <v>172368.17260274023</v>
      </c>
      <c r="C16" s="8"/>
      <c r="D16" s="8">
        <v>275069.18465753511</v>
      </c>
      <c r="F16" s="8">
        <v>61326.553846153904</v>
      </c>
      <c r="G16" s="8"/>
      <c r="H16" s="8">
        <v>162829</v>
      </c>
      <c r="I16" s="5"/>
      <c r="J16" s="5">
        <v>94153.123399150994</v>
      </c>
      <c r="L16" s="5">
        <v>54730</v>
      </c>
      <c r="M16" s="5"/>
      <c r="N16" s="5">
        <f t="shared" si="0"/>
        <v>820476.03450558032</v>
      </c>
      <c r="O16" s="5"/>
      <c r="P16" s="5">
        <v>5721034</v>
      </c>
      <c r="Q16" s="32"/>
      <c r="R16" s="6">
        <f t="shared" si="1"/>
        <v>14.341394134444583</v>
      </c>
      <c r="V16" s="22"/>
      <c r="W16" s="31"/>
    </row>
    <row r="17" spans="1:28" x14ac:dyDescent="0.2">
      <c r="A17" s="7" t="s">
        <v>20</v>
      </c>
      <c r="B17" s="8">
        <v>173872.29041095899</v>
      </c>
      <c r="C17" s="8"/>
      <c r="D17" s="8">
        <v>274766.79452054901</v>
      </c>
      <c r="F17" s="8">
        <v>74529.692307692298</v>
      </c>
      <c r="G17" s="8"/>
      <c r="H17" s="8">
        <v>163371</v>
      </c>
      <c r="J17" s="5">
        <v>99571.836382639012</v>
      </c>
      <c r="K17" s="5"/>
      <c r="L17" s="8">
        <v>57145.5</v>
      </c>
      <c r="M17" s="5"/>
      <c r="N17" s="5">
        <f t="shared" si="0"/>
        <v>843257.11362183932</v>
      </c>
      <c r="O17" s="5"/>
      <c r="P17" s="5">
        <v>5727690</v>
      </c>
      <c r="Q17" s="5"/>
      <c r="R17" s="6">
        <f t="shared" si="1"/>
        <v>14.722464267825936</v>
      </c>
      <c r="V17" s="22"/>
      <c r="W17" s="31"/>
      <c r="X17" s="22"/>
      <c r="Y17" s="22"/>
      <c r="Z17" s="22"/>
      <c r="AA17" s="22"/>
      <c r="AB17" s="22"/>
    </row>
    <row r="18" spans="1:28" x14ac:dyDescent="0.2">
      <c r="A18" s="7" t="s">
        <v>182</v>
      </c>
      <c r="B18" s="5">
        <f>SUM(B6:B17)/12</f>
        <v>168296.49520547985</v>
      </c>
      <c r="C18" s="5"/>
      <c r="D18" s="5">
        <f t="shared" ref="D18" si="2">SUM(D6:D17)/12</f>
        <v>278960.44356164447</v>
      </c>
      <c r="E18" s="5"/>
      <c r="F18" s="5">
        <f t="shared" ref="F18" si="3">SUM(F6:F17)/12</f>
        <v>71514.36538461539</v>
      </c>
      <c r="G18" s="5"/>
      <c r="H18" s="5">
        <f t="shared" ref="H18:J18" si="4">SUM(H6:H17)/12</f>
        <v>162985.66666666666</v>
      </c>
      <c r="I18" s="5"/>
      <c r="J18" s="5">
        <f t="shared" si="4"/>
        <v>96173.730220130717</v>
      </c>
      <c r="K18" s="5"/>
      <c r="L18" s="5">
        <f>SUM(L6:L17)/12</f>
        <v>49119.833333333336</v>
      </c>
      <c r="M18" s="5"/>
      <c r="N18" s="5">
        <f>SUM(B18:M18)</f>
        <v>827050.53437187045</v>
      </c>
      <c r="O18" s="5"/>
      <c r="P18" s="5">
        <v>5727690</v>
      </c>
      <c r="Q18" s="5"/>
      <c r="R18" s="6">
        <f t="shared" si="1"/>
        <v>14.439512864206522</v>
      </c>
      <c r="V18" s="5"/>
      <c r="W18" s="22"/>
    </row>
    <row r="19" spans="1:28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8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8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8" x14ac:dyDescent="0.2">
      <c r="A22" s="2" t="s">
        <v>219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8" x14ac:dyDescent="0.2">
      <c r="A23" s="2" t="s">
        <v>183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8" x14ac:dyDescent="0.2">
      <c r="A24" s="2" t="s">
        <v>199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showGridLines="0" workbookViewId="0">
      <selection activeCell="R18" sqref="R18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7" style="37" customWidth="1"/>
    <col min="7" max="7" width="2.7109375" style="37" customWidth="1"/>
    <col min="8" max="8" width="6.85546875" style="37" customWidth="1"/>
    <col min="9" max="9" width="2.7109375" style="37" customWidth="1"/>
    <col min="10" max="10" width="6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7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5.140625" style="37" customWidth="1"/>
    <col min="19" max="19" width="1.7109375" style="37" customWidth="1"/>
    <col min="20" max="16384" width="9.140625" style="37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187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218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80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172043.03835616499</v>
      </c>
      <c r="C6" s="8"/>
      <c r="D6" s="8">
        <v>273888.818630138</v>
      </c>
      <c r="E6" s="8"/>
      <c r="F6" s="5">
        <v>70840.1538461538</v>
      </c>
      <c r="G6" s="5"/>
      <c r="H6" s="5">
        <v>163821</v>
      </c>
      <c r="I6" s="5"/>
      <c r="J6" s="5">
        <v>91921.201005333889</v>
      </c>
      <c r="K6" s="5"/>
      <c r="L6" s="12">
        <v>59850.75</v>
      </c>
      <c r="M6" s="5"/>
      <c r="N6" s="5">
        <f>SUM(B6:M6)</f>
        <v>832364.96183779079</v>
      </c>
      <c r="O6" s="5"/>
      <c r="P6" s="5">
        <v>5729198</v>
      </c>
      <c r="Q6" s="32"/>
      <c r="R6" s="6">
        <f>N6/P6*100</f>
        <v>14.528472603631274</v>
      </c>
      <c r="T6" s="40"/>
      <c r="U6"/>
      <c r="V6" s="38"/>
    </row>
    <row r="7" spans="1:22" x14ac:dyDescent="0.2">
      <c r="A7" s="7" t="s">
        <v>10</v>
      </c>
      <c r="B7" s="8">
        <v>166026.6</v>
      </c>
      <c r="C7" s="8"/>
      <c r="D7" s="8">
        <v>273364.34301369899</v>
      </c>
      <c r="E7" s="8"/>
      <c r="F7" s="5">
        <v>73711.523076923098</v>
      </c>
      <c r="G7" s="5"/>
      <c r="H7" s="5">
        <v>166173</v>
      </c>
      <c r="I7" s="5"/>
      <c r="J7" s="5">
        <v>93891.365582898521</v>
      </c>
      <c r="K7" s="5"/>
      <c r="L7" s="12">
        <v>60603.25</v>
      </c>
      <c r="M7" s="5"/>
      <c r="N7" s="5">
        <f t="shared" ref="N7:N17" si="0">SUM(B7:M7)</f>
        <v>833770.08167352062</v>
      </c>
      <c r="O7" s="5"/>
      <c r="P7" s="5">
        <v>5733149</v>
      </c>
      <c r="Q7" s="32"/>
      <c r="R7" s="6">
        <f t="shared" ref="R7:R18" si="1">N7/P7*100</f>
        <v>14.542968997901863</v>
      </c>
      <c r="T7" s="40"/>
      <c r="U7"/>
      <c r="V7" s="38"/>
    </row>
    <row r="8" spans="1:22" x14ac:dyDescent="0.2">
      <c r="A8" s="7" t="s">
        <v>11</v>
      </c>
      <c r="B8" s="5">
        <v>160253.33424657601</v>
      </c>
      <c r="D8" s="5">
        <v>272449.05534246698</v>
      </c>
      <c r="F8" s="5">
        <v>83751.230769230795</v>
      </c>
      <c r="H8" s="5">
        <v>166590</v>
      </c>
      <c r="I8" s="5"/>
      <c r="J8" s="5">
        <v>94918.054266510793</v>
      </c>
      <c r="K8" s="5"/>
      <c r="L8" s="12">
        <v>62024.5</v>
      </c>
      <c r="M8" s="5"/>
      <c r="N8" s="5">
        <f t="shared" si="0"/>
        <v>839986.17462478462</v>
      </c>
      <c r="O8" s="5"/>
      <c r="P8" s="5">
        <v>5736652</v>
      </c>
      <c r="Q8" s="32"/>
      <c r="R8" s="6">
        <f t="shared" si="1"/>
        <v>14.642446057818823</v>
      </c>
      <c r="U8"/>
      <c r="V8" s="38"/>
    </row>
    <row r="9" spans="1:22" x14ac:dyDescent="0.2">
      <c r="A9" s="7" t="s">
        <v>12</v>
      </c>
      <c r="B9" s="5">
        <v>160062.64109589101</v>
      </c>
      <c r="D9" s="5">
        <v>271373.404931508</v>
      </c>
      <c r="F9" s="5">
        <v>66884.538461538497</v>
      </c>
      <c r="G9" s="5"/>
      <c r="H9" s="5">
        <v>164566</v>
      </c>
      <c r="I9" s="5"/>
      <c r="J9" s="5">
        <v>95581.079389463659</v>
      </c>
      <c r="K9" s="5"/>
      <c r="L9" s="12">
        <v>61940.5</v>
      </c>
      <c r="M9" s="5"/>
      <c r="N9" s="5">
        <f t="shared" si="0"/>
        <v>820408.16387840116</v>
      </c>
      <c r="O9" s="5"/>
      <c r="P9" s="5">
        <v>5739593</v>
      </c>
      <c r="Q9" s="32"/>
      <c r="R9" s="6">
        <f t="shared" si="1"/>
        <v>14.293838672505196</v>
      </c>
      <c r="U9"/>
      <c r="V9" s="38"/>
    </row>
    <row r="10" spans="1:22" x14ac:dyDescent="0.2">
      <c r="A10" s="7" t="s">
        <v>13</v>
      </c>
      <c r="B10" s="5">
        <v>162217.51232876701</v>
      </c>
      <c r="C10" s="5"/>
      <c r="D10" s="5">
        <v>270030.29917808302</v>
      </c>
      <c r="E10" s="5"/>
      <c r="F10" s="5">
        <v>60662.400000000001</v>
      </c>
      <c r="G10" s="5"/>
      <c r="H10" s="5">
        <v>161597</v>
      </c>
      <c r="I10" s="5"/>
      <c r="J10" s="5">
        <v>94621.42757965569</v>
      </c>
      <c r="K10" s="5"/>
      <c r="L10" s="12">
        <v>62328.5</v>
      </c>
      <c r="M10" s="5"/>
      <c r="N10" s="5">
        <f t="shared" si="0"/>
        <v>811457.13908650575</v>
      </c>
      <c r="O10" s="5"/>
      <c r="P10" s="5">
        <v>5743189</v>
      </c>
      <c r="Q10" s="32"/>
      <c r="R10" s="6">
        <f t="shared" si="1"/>
        <v>14.12903421925529</v>
      </c>
      <c r="U10"/>
      <c r="V10" s="38"/>
    </row>
    <row r="11" spans="1:22" x14ac:dyDescent="0.2">
      <c r="A11" s="7" t="s">
        <v>14</v>
      </c>
      <c r="B11" s="8">
        <v>162580.643835617</v>
      </c>
      <c r="C11" s="8"/>
      <c r="D11" s="8">
        <v>268923.91561643902</v>
      </c>
      <c r="E11" s="8"/>
      <c r="F11" s="5">
        <v>68387.307692307702</v>
      </c>
      <c r="G11" s="5"/>
      <c r="H11" s="5">
        <v>154221</v>
      </c>
      <c r="I11" s="5"/>
      <c r="J11" s="5">
        <v>94551.652103198125</v>
      </c>
      <c r="K11" s="5"/>
      <c r="L11" s="12">
        <v>61184.25</v>
      </c>
      <c r="M11" s="5"/>
      <c r="N11" s="5">
        <f t="shared" si="0"/>
        <v>809848.76924756181</v>
      </c>
      <c r="O11" s="5"/>
      <c r="P11" s="5">
        <v>5746150</v>
      </c>
      <c r="Q11" s="32"/>
      <c r="R11" s="6">
        <f t="shared" si="1"/>
        <v>14.093763115260858</v>
      </c>
      <c r="U11"/>
      <c r="V11" s="38"/>
    </row>
    <row r="12" spans="1:22" x14ac:dyDescent="0.2">
      <c r="A12" s="7" t="s">
        <v>15</v>
      </c>
      <c r="B12" s="8">
        <v>152767.841095891</v>
      </c>
      <c r="C12" s="8"/>
      <c r="D12" s="8">
        <v>265540.81315068598</v>
      </c>
      <c r="E12" s="8"/>
      <c r="F12" s="5">
        <v>57890.630769230796</v>
      </c>
      <c r="G12" s="5"/>
      <c r="H12" s="5">
        <v>151533</v>
      </c>
      <c r="I12" s="5"/>
      <c r="J12" s="5">
        <v>89845.759179045504</v>
      </c>
      <c r="K12" s="5"/>
      <c r="L12" s="5">
        <v>59310.75</v>
      </c>
      <c r="M12" s="5"/>
      <c r="N12" s="5">
        <f t="shared" si="0"/>
        <v>776888.79419485317</v>
      </c>
      <c r="O12" s="5"/>
      <c r="P12" s="5">
        <v>5750030</v>
      </c>
      <c r="Q12" s="32"/>
      <c r="R12" s="6">
        <f t="shared" si="1"/>
        <v>13.511038971881071</v>
      </c>
      <c r="U12"/>
      <c r="V12" s="38"/>
    </row>
    <row r="13" spans="1:22" x14ac:dyDescent="0.2">
      <c r="A13" s="7" t="s">
        <v>16</v>
      </c>
      <c r="B13" s="5">
        <v>154593.57534246601</v>
      </c>
      <c r="C13" s="8"/>
      <c r="D13" s="5">
        <v>264781.19342465798</v>
      </c>
      <c r="E13" s="8"/>
      <c r="F13" s="5">
        <v>77658.323076922999</v>
      </c>
      <c r="G13" s="5"/>
      <c r="H13" s="5">
        <v>150931</v>
      </c>
      <c r="I13" s="5"/>
      <c r="J13" s="5">
        <v>92114.885443199353</v>
      </c>
      <c r="K13" s="5"/>
      <c r="L13" s="5">
        <v>61568.25</v>
      </c>
      <c r="M13" s="5"/>
      <c r="N13" s="5">
        <f t="shared" si="0"/>
        <v>801647.22728724626</v>
      </c>
      <c r="O13" s="5"/>
      <c r="P13" s="5">
        <v>5758283</v>
      </c>
      <c r="Q13" s="32"/>
      <c r="R13" s="6">
        <f t="shared" si="1"/>
        <v>13.921636489336253</v>
      </c>
      <c r="U13"/>
      <c r="V13" s="38"/>
    </row>
    <row r="14" spans="1:22" x14ac:dyDescent="0.2">
      <c r="A14" s="7" t="s">
        <v>17</v>
      </c>
      <c r="B14" s="5">
        <v>145107.20547945201</v>
      </c>
      <c r="C14" s="8"/>
      <c r="D14" s="5">
        <v>263591.22082191898</v>
      </c>
      <c r="E14" s="8"/>
      <c r="F14" s="5">
        <v>62061.369230769204</v>
      </c>
      <c r="G14" s="5"/>
      <c r="H14" s="5">
        <v>154358</v>
      </c>
      <c r="I14" s="8"/>
      <c r="J14" s="5">
        <v>88772.100524775189</v>
      </c>
      <c r="K14" s="8"/>
      <c r="L14" s="5">
        <v>61905.25</v>
      </c>
      <c r="M14" s="5"/>
      <c r="N14" s="5">
        <f t="shared" si="0"/>
        <v>775795.1460569154</v>
      </c>
      <c r="O14" s="8"/>
      <c r="P14" s="5">
        <v>5763890</v>
      </c>
      <c r="Q14" s="32"/>
      <c r="R14" s="6">
        <f t="shared" si="1"/>
        <v>13.459575842996923</v>
      </c>
      <c r="U14"/>
      <c r="V14" s="38"/>
    </row>
    <row r="15" spans="1:22" x14ac:dyDescent="0.2">
      <c r="A15" s="7" t="s">
        <v>18</v>
      </c>
      <c r="B15" s="5">
        <v>145133.21917808201</v>
      </c>
      <c r="C15" s="5"/>
      <c r="D15" s="5">
        <v>262634.34082191897</v>
      </c>
      <c r="E15" s="5"/>
      <c r="F15" s="5">
        <v>64489.892307692302</v>
      </c>
      <c r="G15" s="5"/>
      <c r="H15" s="5">
        <v>158324</v>
      </c>
      <c r="I15" s="5"/>
      <c r="J15" s="5">
        <v>89690.222384941371</v>
      </c>
      <c r="K15" s="5"/>
      <c r="L15" s="5">
        <v>61908.25</v>
      </c>
      <c r="M15" s="5"/>
      <c r="N15" s="5">
        <f t="shared" si="0"/>
        <v>782179.92469263473</v>
      </c>
      <c r="O15" s="5"/>
      <c r="P15" s="5">
        <v>5767928</v>
      </c>
      <c r="Q15" s="32"/>
      <c r="R15" s="6">
        <f t="shared" si="1"/>
        <v>13.560847581534214</v>
      </c>
      <c r="U15"/>
      <c r="V15" s="38"/>
    </row>
    <row r="16" spans="1:22" x14ac:dyDescent="0.2">
      <c r="A16" s="7" t="s">
        <v>19</v>
      </c>
      <c r="B16" s="8">
        <v>156082.94794520599</v>
      </c>
      <c r="C16" s="8"/>
      <c r="D16" s="8">
        <v>261691.26904109601</v>
      </c>
      <c r="F16" s="8">
        <v>77100.646153846203</v>
      </c>
      <c r="G16" s="8"/>
      <c r="H16" s="8">
        <v>161519</v>
      </c>
      <c r="I16" s="5"/>
      <c r="J16" s="5">
        <v>90839.662621119889</v>
      </c>
      <c r="L16" s="5">
        <v>61351</v>
      </c>
      <c r="M16" s="5"/>
      <c r="N16" s="5">
        <f t="shared" si="0"/>
        <v>808584.5257612681</v>
      </c>
      <c r="O16" s="5"/>
      <c r="P16" s="5">
        <v>5771434</v>
      </c>
      <c r="Q16" s="32"/>
      <c r="R16" s="6">
        <f t="shared" si="1"/>
        <v>14.010114743775432</v>
      </c>
      <c r="U16"/>
      <c r="V16" s="38"/>
    </row>
    <row r="17" spans="1:22" x14ac:dyDescent="0.2">
      <c r="A17" s="7" t="s">
        <v>20</v>
      </c>
      <c r="B17" s="8">
        <v>158503.15068493201</v>
      </c>
      <c r="C17" s="8"/>
      <c r="D17" s="8">
        <v>260687.12547945301</v>
      </c>
      <c r="F17" s="8">
        <v>67407.092307692306</v>
      </c>
      <c r="G17" s="8"/>
      <c r="H17" s="8">
        <v>160499</v>
      </c>
      <c r="J17" s="5">
        <v>95197.368838827635</v>
      </c>
      <c r="K17" s="5"/>
      <c r="L17" s="8">
        <v>60162</v>
      </c>
      <c r="M17" s="5"/>
      <c r="N17" s="5">
        <f t="shared" si="0"/>
        <v>802455.73731090489</v>
      </c>
      <c r="O17" s="5"/>
      <c r="P17" s="5">
        <v>5774581</v>
      </c>
      <c r="Q17" s="5"/>
      <c r="R17" s="6">
        <f t="shared" si="1"/>
        <v>13.896345679641604</v>
      </c>
      <c r="U17"/>
      <c r="V17" s="38"/>
    </row>
    <row r="18" spans="1:22" x14ac:dyDescent="0.2">
      <c r="A18" s="7" t="s">
        <v>188</v>
      </c>
      <c r="B18" s="5">
        <f>SUM(B6:B17)/12</f>
        <v>157947.64246575374</v>
      </c>
      <c r="C18" s="5"/>
      <c r="D18" s="5">
        <f t="shared" ref="D18" si="2">SUM(D6:D17)/12</f>
        <v>267412.98328767205</v>
      </c>
      <c r="E18" s="5"/>
      <c r="F18" s="5">
        <f t="shared" ref="F18" si="3">SUM(F6:F17)/12</f>
        <v>69237.092307692306</v>
      </c>
      <c r="G18" s="5"/>
      <c r="H18" s="5">
        <f t="shared" ref="H18:J18" si="4">SUM(H6:H17)/12</f>
        <v>159511</v>
      </c>
      <c r="I18" s="5"/>
      <c r="J18" s="5">
        <f t="shared" si="4"/>
        <v>92662.064909914145</v>
      </c>
      <c r="K18" s="5"/>
      <c r="L18" s="5">
        <f>SUM(L6:L17)/12</f>
        <v>61178.104166666664</v>
      </c>
      <c r="M18" s="5"/>
      <c r="N18" s="5">
        <f>SUM(B18:M18)</f>
        <v>807948.88713769882</v>
      </c>
      <c r="O18" s="5"/>
      <c r="P18" s="5">
        <v>5774581</v>
      </c>
      <c r="Q18" s="5"/>
      <c r="R18" s="6">
        <f t="shared" si="1"/>
        <v>13.991472058971876</v>
      </c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customFormat="1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2" x14ac:dyDescent="0.2">
      <c r="A22" s="2" t="s">
        <v>220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183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199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57"/>
  <sheetViews>
    <sheetView showGridLines="0" workbookViewId="0">
      <selection activeCell="J18" sqref="J18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7" style="37" customWidth="1"/>
    <col min="7" max="7" width="2.7109375" style="37" customWidth="1"/>
    <col min="8" max="8" width="7.5703125" style="37" customWidth="1"/>
    <col min="9" max="9" width="2.7109375" style="37" customWidth="1"/>
    <col min="10" max="10" width="7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7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5.140625" style="37" customWidth="1"/>
    <col min="19" max="19" width="1.7109375" style="37" customWidth="1"/>
    <col min="20" max="16384" width="9.140625" style="37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197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218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80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161431.01917808299</v>
      </c>
      <c r="C6" s="8"/>
      <c r="D6" s="8">
        <v>258911.122191781</v>
      </c>
      <c r="E6" s="8"/>
      <c r="F6" s="8">
        <v>74095.407692307504</v>
      </c>
      <c r="G6" s="8"/>
      <c r="H6" s="8">
        <v>161288</v>
      </c>
      <c r="I6" s="8"/>
      <c r="J6" s="8">
        <v>91507.280119564457</v>
      </c>
      <c r="K6" s="8"/>
      <c r="L6" s="12">
        <v>59990.14</v>
      </c>
      <c r="M6" s="5"/>
      <c r="N6" s="8">
        <f>SUM(B6:M6)</f>
        <v>807222.969181736</v>
      </c>
      <c r="O6" s="8"/>
      <c r="P6" s="8">
        <v>5775373</v>
      </c>
      <c r="Q6" s="32"/>
      <c r="R6" s="6">
        <f>N6/P6*100</f>
        <v>13.976984156378055</v>
      </c>
      <c r="T6" s="40"/>
      <c r="U6" s="38"/>
      <c r="V6" s="47"/>
    </row>
    <row r="7" spans="1:22" x14ac:dyDescent="0.2">
      <c r="A7" s="7" t="s">
        <v>10</v>
      </c>
      <c r="B7" s="8">
        <v>157523.40821917899</v>
      </c>
      <c r="C7" s="8"/>
      <c r="D7" s="8">
        <v>257862.50630137001</v>
      </c>
      <c r="E7" s="8"/>
      <c r="F7" s="8">
        <v>70604.100000000093</v>
      </c>
      <c r="G7" s="8"/>
      <c r="H7" s="8">
        <v>161795</v>
      </c>
      <c r="I7" s="8"/>
      <c r="J7" s="8">
        <v>96729.880603151891</v>
      </c>
      <c r="K7" s="8"/>
      <c r="L7" s="12">
        <v>58582.6</v>
      </c>
      <c r="M7" s="5"/>
      <c r="N7" s="8">
        <f t="shared" ref="N7:N17" si="0">SUM(B7:M7)</f>
        <v>803097.49512370094</v>
      </c>
      <c r="O7" s="8"/>
      <c r="P7" s="8">
        <v>5778517</v>
      </c>
      <c r="Q7" s="32"/>
      <c r="R7" s="6">
        <f t="shared" ref="R7:R18" si="1">N7/P7*100</f>
        <v>13.89798619825296</v>
      </c>
      <c r="T7" s="40"/>
      <c r="U7" s="41"/>
      <c r="V7" s="47"/>
    </row>
    <row r="8" spans="1:22" x14ac:dyDescent="0.2">
      <c r="A8" s="7" t="s">
        <v>11</v>
      </c>
      <c r="B8" s="8">
        <v>150456.49315068501</v>
      </c>
      <c r="C8" s="8"/>
      <c r="D8" s="8">
        <v>256504.033972604</v>
      </c>
      <c r="E8" s="8"/>
      <c r="F8" s="8">
        <v>85469.353846153797</v>
      </c>
      <c r="G8" s="8"/>
      <c r="H8" s="8">
        <v>160427</v>
      </c>
      <c r="I8" s="8"/>
      <c r="J8" s="8">
        <v>95508.83101042801</v>
      </c>
      <c r="K8" s="8"/>
      <c r="L8" s="12">
        <v>57942.2</v>
      </c>
      <c r="M8" s="5"/>
      <c r="N8" s="8">
        <f t="shared" si="0"/>
        <v>806307.91197987075</v>
      </c>
      <c r="O8" s="8"/>
      <c r="P8" s="8">
        <v>5781578</v>
      </c>
      <c r="Q8" s="32"/>
      <c r="R8" s="6">
        <f t="shared" si="1"/>
        <v>13.946156429609196</v>
      </c>
      <c r="U8" s="41"/>
      <c r="V8" s="47"/>
    </row>
    <row r="9" spans="1:22" x14ac:dyDescent="0.2">
      <c r="A9" s="7" t="s">
        <v>12</v>
      </c>
      <c r="B9" s="8">
        <v>158387.78630137001</v>
      </c>
      <c r="C9" s="8"/>
      <c r="D9" s="8">
        <v>255162.49643835699</v>
      </c>
      <c r="E9" s="8"/>
      <c r="F9" s="8">
        <v>70518.923076923005</v>
      </c>
      <c r="G9" s="8"/>
      <c r="H9" s="8">
        <v>158985</v>
      </c>
      <c r="I9" s="8"/>
      <c r="J9" s="8">
        <v>96746.325173206627</v>
      </c>
      <c r="K9" s="8"/>
      <c r="L9" s="12">
        <v>56971.29</v>
      </c>
      <c r="M9" s="5"/>
      <c r="N9" s="8">
        <f t="shared" si="0"/>
        <v>796771.82098985673</v>
      </c>
      <c r="O9" s="8"/>
      <c r="P9" s="8">
        <v>5784673</v>
      </c>
      <c r="Q9" s="32"/>
      <c r="R9" s="6">
        <f t="shared" si="1"/>
        <v>13.773843759013808</v>
      </c>
      <c r="U9" s="41"/>
      <c r="V9" s="47"/>
    </row>
    <row r="10" spans="1:22" x14ac:dyDescent="0.2">
      <c r="A10" s="7" t="s">
        <v>13</v>
      </c>
      <c r="B10" s="8">
        <v>157362.73150684999</v>
      </c>
      <c r="C10" s="8"/>
      <c r="D10" s="8">
        <v>254082.82191780899</v>
      </c>
      <c r="E10" s="8"/>
      <c r="F10" s="8">
        <v>76445.815384615606</v>
      </c>
      <c r="G10" s="8"/>
      <c r="H10" s="8">
        <v>154875</v>
      </c>
      <c r="I10" s="8"/>
      <c r="J10" s="8">
        <v>95043.739675018965</v>
      </c>
      <c r="K10" s="8"/>
      <c r="L10" s="12">
        <v>55605.06</v>
      </c>
      <c r="M10" s="5"/>
      <c r="N10" s="8">
        <f t="shared" si="0"/>
        <v>793415.16848429362</v>
      </c>
      <c r="O10" s="8"/>
      <c r="P10" s="8">
        <v>5787876</v>
      </c>
      <c r="Q10" s="32"/>
      <c r="R10" s="6">
        <f t="shared" si="1"/>
        <v>13.708226791387613</v>
      </c>
      <c r="U10" s="41"/>
      <c r="V10" s="47"/>
    </row>
    <row r="11" spans="1:22" x14ac:dyDescent="0.2">
      <c r="A11" s="7" t="s">
        <v>14</v>
      </c>
      <c r="B11" s="8">
        <v>153725.12054794599</v>
      </c>
      <c r="C11" s="8"/>
      <c r="D11" s="8">
        <v>252853.15068493201</v>
      </c>
      <c r="E11" s="8"/>
      <c r="F11" s="8">
        <v>60474.415384615299</v>
      </c>
      <c r="G11" s="8"/>
      <c r="H11" s="8">
        <v>146666</v>
      </c>
      <c r="I11" s="8"/>
      <c r="J11" s="8">
        <v>95680.555128671986</v>
      </c>
      <c r="K11" s="8"/>
      <c r="L11" s="12">
        <v>53625.55</v>
      </c>
      <c r="M11" s="5"/>
      <c r="N11" s="8">
        <f t="shared" si="0"/>
        <v>763024.79174616537</v>
      </c>
      <c r="O11" s="8"/>
      <c r="P11" s="5">
        <v>5790710</v>
      </c>
      <c r="Q11" s="32"/>
      <c r="R11" s="6">
        <f t="shared" si="1"/>
        <v>13.176705304637348</v>
      </c>
      <c r="U11" s="41"/>
      <c r="V11" s="47"/>
    </row>
    <row r="12" spans="1:22" x14ac:dyDescent="0.2">
      <c r="A12" s="7" t="s">
        <v>15</v>
      </c>
      <c r="B12" s="8">
        <v>148490.73698630201</v>
      </c>
      <c r="C12" s="8"/>
      <c r="D12" s="8">
        <v>248840.294794521</v>
      </c>
      <c r="E12" s="8"/>
      <c r="F12" s="8">
        <v>65215.476923076902</v>
      </c>
      <c r="G12" s="8"/>
      <c r="H12" s="8">
        <v>143745</v>
      </c>
      <c r="I12" s="8"/>
      <c r="J12" s="8">
        <v>90007.966060035542</v>
      </c>
      <c r="K12" s="8"/>
      <c r="L12" s="5">
        <v>51485.55</v>
      </c>
      <c r="M12" s="5"/>
      <c r="N12" s="8">
        <f t="shared" si="0"/>
        <v>747785.02476393548</v>
      </c>
      <c r="O12" s="8"/>
      <c r="P12" s="5">
        <v>5794346</v>
      </c>
      <c r="Q12" s="32"/>
      <c r="R12" s="6">
        <f t="shared" si="1"/>
        <v>12.905425819651354</v>
      </c>
      <c r="V12" s="47"/>
    </row>
    <row r="13" spans="1:22" x14ac:dyDescent="0.2">
      <c r="A13" s="7" t="s">
        <v>16</v>
      </c>
      <c r="B13" s="8">
        <v>151258.504109589</v>
      </c>
      <c r="D13" s="8">
        <v>248140.51397260299</v>
      </c>
      <c r="F13" s="8">
        <v>80690.884615384595</v>
      </c>
      <c r="G13" s="8"/>
      <c r="H13" s="8">
        <v>143074</v>
      </c>
      <c r="I13" s="8"/>
      <c r="J13" s="8">
        <v>92884.715346748591</v>
      </c>
      <c r="K13" s="8"/>
      <c r="L13" s="5">
        <v>52374.94</v>
      </c>
      <c r="M13" s="5"/>
      <c r="N13" s="8">
        <f t="shared" si="0"/>
        <v>768423.55804432509</v>
      </c>
      <c r="O13" s="8"/>
      <c r="P13" s="5">
        <v>5801254</v>
      </c>
      <c r="Q13" s="32"/>
      <c r="R13" s="6">
        <f t="shared" si="1"/>
        <v>13.245818198002107</v>
      </c>
      <c r="V13" s="47"/>
    </row>
    <row r="14" spans="1:22" x14ac:dyDescent="0.2">
      <c r="A14" s="7" t="s">
        <v>17</v>
      </c>
      <c r="B14" s="8">
        <v>142410.69863013699</v>
      </c>
      <c r="C14" s="8"/>
      <c r="D14" s="8">
        <v>246981.688767124</v>
      </c>
      <c r="E14" s="8"/>
      <c r="F14" s="8">
        <v>70736.769230769307</v>
      </c>
      <c r="G14" s="8"/>
      <c r="H14" s="8">
        <v>144038</v>
      </c>
      <c r="I14" s="8"/>
      <c r="J14" s="8">
        <v>90318.993962623281</v>
      </c>
      <c r="K14" s="8"/>
      <c r="L14" s="5">
        <v>51562.29</v>
      </c>
      <c r="M14" s="5"/>
      <c r="N14" s="8">
        <f t="shared" si="0"/>
        <v>746048.44059065368</v>
      </c>
      <c r="O14" s="8"/>
      <c r="P14" s="5">
        <v>5806422</v>
      </c>
      <c r="Q14" s="32"/>
      <c r="R14" s="6">
        <f t="shared" si="1"/>
        <v>12.848677560650151</v>
      </c>
      <c r="V14" s="47"/>
    </row>
    <row r="15" spans="1:22" x14ac:dyDescent="0.2">
      <c r="A15" s="7" t="s">
        <v>18</v>
      </c>
      <c r="B15" s="5">
        <v>150647.465753425</v>
      </c>
      <c r="C15" s="5"/>
      <c r="D15" s="5">
        <v>245949.03123287699</v>
      </c>
      <c r="E15" s="5"/>
      <c r="F15" s="5">
        <v>66451.199999999895</v>
      </c>
      <c r="G15" s="5"/>
      <c r="H15" s="5">
        <v>146670</v>
      </c>
      <c r="I15" s="5"/>
      <c r="J15" s="5">
        <v>89082.443849388161</v>
      </c>
      <c r="K15" s="5"/>
      <c r="L15" s="5">
        <v>50794.629999999903</v>
      </c>
      <c r="M15" s="5"/>
      <c r="N15" s="8">
        <f t="shared" si="0"/>
        <v>749594.77083568985</v>
      </c>
      <c r="O15" s="5"/>
      <c r="P15" s="5">
        <v>5809617</v>
      </c>
      <c r="Q15" s="32"/>
      <c r="R15" s="6">
        <f t="shared" si="1"/>
        <v>12.902653838208092</v>
      </c>
      <c r="V15" s="47"/>
    </row>
    <row r="16" spans="1:22" x14ac:dyDescent="0.2">
      <c r="A16" s="7" t="s">
        <v>19</v>
      </c>
      <c r="B16" s="8">
        <v>159094.52876712399</v>
      </c>
      <c r="D16" s="8">
        <v>245056.18191780901</v>
      </c>
      <c r="F16" s="8">
        <v>82408.453846153905</v>
      </c>
      <c r="H16" s="5">
        <v>148950</v>
      </c>
      <c r="I16" s="5"/>
      <c r="J16" s="5">
        <v>90238.816640034333</v>
      </c>
      <c r="L16" s="5">
        <v>48990.269999999902</v>
      </c>
      <c r="M16" s="5"/>
      <c r="N16" s="8">
        <f t="shared" si="0"/>
        <v>774738.25117112114</v>
      </c>
      <c r="O16" s="5"/>
      <c r="P16" s="5">
        <v>5812822</v>
      </c>
      <c r="Q16" s="32"/>
      <c r="R16" s="6">
        <f t="shared" si="1"/>
        <v>13.32809178005315</v>
      </c>
      <c r="V16" s="47"/>
    </row>
    <row r="17" spans="1:27" x14ac:dyDescent="0.2">
      <c r="A17" s="7" t="s">
        <v>20</v>
      </c>
      <c r="B17" s="8">
        <v>152248.48767123299</v>
      </c>
      <c r="C17" s="8"/>
      <c r="D17" s="8">
        <v>244352.45589041201</v>
      </c>
      <c r="F17" s="8">
        <v>61555.730769230599</v>
      </c>
      <c r="G17" s="8"/>
      <c r="H17" s="8">
        <v>149155</v>
      </c>
      <c r="J17" s="5">
        <v>93211.54709182863</v>
      </c>
      <c r="K17" s="5"/>
      <c r="L17" s="8">
        <v>46998.52</v>
      </c>
      <c r="M17" s="5"/>
      <c r="N17" s="8">
        <f t="shared" si="0"/>
        <v>747521.74142270419</v>
      </c>
      <c r="O17" s="5"/>
      <c r="P17" s="5">
        <v>5815232</v>
      </c>
      <c r="Q17" s="5"/>
      <c r="R17" s="6">
        <f t="shared" si="1"/>
        <v>12.854547186126094</v>
      </c>
      <c r="U17" s="38"/>
      <c r="V17" s="47"/>
      <c r="W17" s="38"/>
      <c r="X17" s="38"/>
      <c r="Y17" s="38"/>
      <c r="Z17" s="38"/>
      <c r="AA17" s="38"/>
    </row>
    <row r="18" spans="1:27" x14ac:dyDescent="0.2">
      <c r="A18" s="7" t="s">
        <v>198</v>
      </c>
      <c r="B18" s="5">
        <f>SUM(B6:B17)/12</f>
        <v>153586.41506849354</v>
      </c>
      <c r="C18" s="5"/>
      <c r="D18" s="5">
        <f t="shared" ref="D18" si="2">SUM(D6:D17)/12</f>
        <v>251224.69150684995</v>
      </c>
      <c r="E18" s="5"/>
      <c r="F18" s="5">
        <f t="shared" ref="F18" si="3">SUM(F6:F17)/12</f>
        <v>72055.544230769214</v>
      </c>
      <c r="G18" s="5"/>
      <c r="H18" s="5">
        <f t="shared" ref="H18:J18" si="4">SUM(H6:H17)/12</f>
        <v>151639</v>
      </c>
      <c r="I18" s="5"/>
      <c r="J18" s="5">
        <f t="shared" si="4"/>
        <v>93080.091221725044</v>
      </c>
      <c r="K18" s="5"/>
      <c r="L18" s="5">
        <f>SUM(L6:L17)/12</f>
        <v>53743.586666666648</v>
      </c>
      <c r="M18" s="5"/>
      <c r="N18" s="5">
        <f>SUM(B18:M18)</f>
        <v>775329.32869450445</v>
      </c>
      <c r="O18" s="5"/>
      <c r="P18" s="5">
        <v>5815232</v>
      </c>
      <c r="Q18" s="5"/>
      <c r="R18" s="6">
        <f t="shared" si="1"/>
        <v>13.332732532330688</v>
      </c>
      <c r="V18" s="47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7" x14ac:dyDescent="0.2">
      <c r="A22" s="2" t="s">
        <v>217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183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199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187"/>
  <sheetViews>
    <sheetView showGridLines="0" workbookViewId="0">
      <selection activeCell="R27" sqref="R27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6.28515625" style="37" customWidth="1"/>
    <col min="7" max="7" width="2.7109375" style="37" customWidth="1"/>
    <col min="8" max="8" width="7.5703125" style="37" customWidth="1"/>
    <col min="9" max="9" width="2.7109375" style="37" customWidth="1"/>
    <col min="10" max="10" width="7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8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6.7109375" style="37" customWidth="1"/>
    <col min="19" max="19" width="1.7109375" style="37" customWidth="1"/>
    <col min="20" max="20" width="9.140625" style="37"/>
    <col min="21" max="21" width="11.7109375" style="38" bestFit="1" customWidth="1"/>
    <col min="22" max="16384" width="9.140625" style="37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245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262</v>
      </c>
      <c r="K4" s="78"/>
      <c r="L4" s="78" t="s">
        <v>263</v>
      </c>
      <c r="M4" s="78"/>
      <c r="N4" s="78" t="s">
        <v>265</v>
      </c>
      <c r="O4" s="78"/>
      <c r="P4" s="78" t="s">
        <v>185</v>
      </c>
      <c r="Q4" s="78"/>
      <c r="R4" s="78" t="s">
        <v>264</v>
      </c>
      <c r="S4" s="80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155428.249315069</v>
      </c>
      <c r="C6" s="8"/>
      <c r="D6" s="8">
        <v>230342.74520547999</v>
      </c>
      <c r="E6" s="8"/>
      <c r="F6" s="8">
        <v>119377.569230769</v>
      </c>
      <c r="G6" s="8"/>
      <c r="H6" s="8">
        <v>147213</v>
      </c>
      <c r="I6" s="8"/>
      <c r="J6" s="8">
        <v>93406.667552662999</v>
      </c>
      <c r="K6" s="8"/>
      <c r="L6" s="5">
        <v>28821.03</v>
      </c>
      <c r="M6" s="5"/>
      <c r="N6" s="8">
        <f>SUM(B6:M6)</f>
        <v>774589.26130398107</v>
      </c>
      <c r="O6" s="8"/>
      <c r="P6" s="8">
        <v>5862609</v>
      </c>
      <c r="Q6" s="32"/>
      <c r="R6" s="6">
        <f>N6/P6*100</f>
        <v>13.212364346726535</v>
      </c>
      <c r="T6" s="40"/>
      <c r="U6" s="50"/>
      <c r="V6" s="22"/>
      <c r="W6"/>
    </row>
    <row r="7" spans="1:23" x14ac:dyDescent="0.2">
      <c r="A7" s="7" t="s">
        <v>10</v>
      </c>
      <c r="B7" s="8">
        <v>149930.31780821999</v>
      </c>
      <c r="C7" s="8"/>
      <c r="D7" s="8">
        <v>229673.12547945301</v>
      </c>
      <c r="E7" s="8"/>
      <c r="F7" s="8">
        <v>92935.153846153902</v>
      </c>
      <c r="G7" s="8"/>
      <c r="H7" s="8">
        <v>148518</v>
      </c>
      <c r="I7" s="8"/>
      <c r="J7" s="8">
        <v>100818.143937321</v>
      </c>
      <c r="K7" s="8"/>
      <c r="L7" s="5">
        <v>27525.4</v>
      </c>
      <c r="M7" s="5"/>
      <c r="N7" s="8">
        <f>SUM(B7:M7)</f>
        <v>749400.14107114798</v>
      </c>
      <c r="O7" s="8"/>
      <c r="P7" s="8">
        <v>5864375</v>
      </c>
      <c r="Q7" s="32"/>
      <c r="R7" s="6">
        <f>N7/P7*100</f>
        <v>12.778857782306691</v>
      </c>
      <c r="T7" s="40"/>
      <c r="U7" s="50"/>
      <c r="V7" s="22"/>
      <c r="W7"/>
    </row>
    <row r="8" spans="1:23" x14ac:dyDescent="0.2">
      <c r="A8" s="7" t="s">
        <v>11</v>
      </c>
      <c r="B8" s="8">
        <v>148157.884931507</v>
      </c>
      <c r="C8" s="8"/>
      <c r="D8" s="8">
        <v>228957.994520548</v>
      </c>
      <c r="E8" s="8"/>
      <c r="F8" s="8">
        <v>88238.053846153794</v>
      </c>
      <c r="G8" s="8"/>
      <c r="H8" s="8">
        <v>151230</v>
      </c>
      <c r="I8" s="8"/>
      <c r="J8" s="8">
        <v>99101.110229851198</v>
      </c>
      <c r="K8" s="8"/>
      <c r="L8" s="5">
        <v>26683.7</v>
      </c>
      <c r="M8" s="5"/>
      <c r="N8" s="8">
        <f>SUM(B8:M8)</f>
        <v>742368.74352805992</v>
      </c>
      <c r="O8" s="8"/>
      <c r="P8" s="8">
        <v>5866294</v>
      </c>
      <c r="Q8" s="32"/>
      <c r="R8" s="6">
        <f>N8/P8*100</f>
        <v>12.654816542233647</v>
      </c>
      <c r="U8" s="50"/>
      <c r="V8" s="22"/>
      <c r="W8"/>
    </row>
    <row r="9" spans="1:23" x14ac:dyDescent="0.2">
      <c r="A9" s="7" t="s">
        <v>12</v>
      </c>
      <c r="B9" s="8">
        <v>169441.21643835699</v>
      </c>
      <c r="C9" s="8"/>
      <c r="D9" s="8">
        <v>228249.72493150801</v>
      </c>
      <c r="E9" s="8"/>
      <c r="F9" s="8">
        <v>112657.384615385</v>
      </c>
      <c r="G9" s="8"/>
      <c r="H9" s="8">
        <v>155149</v>
      </c>
      <c r="I9" s="8"/>
      <c r="J9" s="8">
        <v>101194.298366862</v>
      </c>
      <c r="K9" s="8"/>
      <c r="L9" s="5">
        <v>25618.080000000002</v>
      </c>
      <c r="M9" s="5"/>
      <c r="N9" s="8">
        <f>SUM(B9:M9)</f>
        <v>792309.7043521119</v>
      </c>
      <c r="O9" s="8"/>
      <c r="P9" s="8">
        <v>5867361</v>
      </c>
      <c r="Q9" s="32"/>
      <c r="R9" s="6">
        <f>N9/P9*100</f>
        <v>13.503680860136472</v>
      </c>
      <c r="U9" s="50"/>
      <c r="V9" s="22"/>
      <c r="W9"/>
    </row>
    <row r="10" spans="1:23" x14ac:dyDescent="0.2">
      <c r="A10" s="7" t="s">
        <v>13</v>
      </c>
      <c r="B10" s="8">
        <v>165238.849315069</v>
      </c>
      <c r="C10" s="8"/>
      <c r="D10" s="8">
        <v>227644.461369864</v>
      </c>
      <c r="E10" s="8"/>
      <c r="F10" s="8">
        <v>109884.876923077</v>
      </c>
      <c r="G10" s="8"/>
      <c r="H10" s="8">
        <v>159136</v>
      </c>
      <c r="I10" s="8"/>
      <c r="J10" s="8">
        <v>94173.034247920805</v>
      </c>
      <c r="K10" s="8"/>
      <c r="L10" s="5">
        <v>24624.36</v>
      </c>
      <c r="M10" s="5"/>
      <c r="N10" s="8">
        <f t="shared" ref="N10:N17" si="0">SUM(B10:M10)</f>
        <v>780701.58185593074</v>
      </c>
      <c r="O10" s="8"/>
      <c r="P10" s="8">
        <v>5867800</v>
      </c>
      <c r="Q10" s="32"/>
      <c r="R10" s="6">
        <f t="shared" ref="R10:R17" si="1">N10/P10*100</f>
        <v>13.304843073314201</v>
      </c>
      <c r="U10" s="50"/>
      <c r="V10" s="22"/>
      <c r="W10"/>
    </row>
    <row r="11" spans="1:23" x14ac:dyDescent="0.2">
      <c r="A11" s="7" t="s">
        <v>14</v>
      </c>
      <c r="B11" s="8">
        <v>161534.56438356201</v>
      </c>
      <c r="C11" s="8"/>
      <c r="D11" s="8">
        <v>226835.773150686</v>
      </c>
      <c r="E11" s="8"/>
      <c r="F11" s="8">
        <v>121955.72307692299</v>
      </c>
      <c r="G11" s="8"/>
      <c r="H11" s="8">
        <v>164276</v>
      </c>
      <c r="I11" s="8"/>
      <c r="J11" s="8">
        <v>98744.290490470099</v>
      </c>
      <c r="K11" s="8"/>
      <c r="L11" s="5">
        <v>23581.9</v>
      </c>
      <c r="M11" s="5"/>
      <c r="N11" s="8">
        <f t="shared" si="0"/>
        <v>796928.2511016411</v>
      </c>
      <c r="O11" s="8"/>
      <c r="P11" s="8">
        <v>5867700</v>
      </c>
      <c r="Q11" s="32"/>
      <c r="R11" s="6">
        <f t="shared" si="1"/>
        <v>13.58161206438027</v>
      </c>
      <c r="U11" s="50"/>
      <c r="V11" s="22"/>
    </row>
    <row r="12" spans="1:23" x14ac:dyDescent="0.2">
      <c r="A12" s="7" t="s">
        <v>15</v>
      </c>
      <c r="B12" s="8">
        <v>143104.339726028</v>
      </c>
      <c r="C12" s="8"/>
      <c r="D12" s="8">
        <v>224328.841643836</v>
      </c>
      <c r="E12" s="8"/>
      <c r="F12" s="8">
        <v>157915.33846153799</v>
      </c>
      <c r="G12" s="8"/>
      <c r="H12" s="8">
        <v>170888</v>
      </c>
      <c r="I12" s="8"/>
      <c r="J12" s="8">
        <v>99129.274399091097</v>
      </c>
      <c r="K12" s="8"/>
      <c r="L12" s="5">
        <v>22308.400000000001</v>
      </c>
      <c r="M12" s="5"/>
      <c r="N12" s="8">
        <f t="shared" si="0"/>
        <v>817674.19423049316</v>
      </c>
      <c r="O12" s="8"/>
      <c r="P12" s="5">
        <v>5868713</v>
      </c>
      <c r="Q12" s="32"/>
      <c r="R12" s="6">
        <f t="shared" si="1"/>
        <v>13.932768466109916</v>
      </c>
      <c r="U12" s="50"/>
    </row>
    <row r="13" spans="1:23" x14ac:dyDescent="0.2">
      <c r="A13" s="7" t="s">
        <v>16</v>
      </c>
      <c r="B13" s="8">
        <v>137846.128767124</v>
      </c>
      <c r="D13" s="8">
        <v>223921.499178083</v>
      </c>
      <c r="F13" s="8">
        <v>135222.646153846</v>
      </c>
      <c r="G13" s="8"/>
      <c r="H13" s="8">
        <v>195567</v>
      </c>
      <c r="I13" s="8"/>
      <c r="J13" s="8">
        <v>100911.49305085299</v>
      </c>
      <c r="K13" s="8"/>
      <c r="L13" s="5">
        <v>21685.69</v>
      </c>
      <c r="M13" s="5"/>
      <c r="N13" s="8">
        <f t="shared" si="0"/>
        <v>815154.45714990597</v>
      </c>
      <c r="O13" s="8"/>
      <c r="P13" s="5">
        <v>5872151</v>
      </c>
      <c r="Q13" s="32"/>
      <c r="R13" s="6">
        <f t="shared" si="1"/>
        <v>13.881701222429498</v>
      </c>
      <c r="U13" s="50"/>
    </row>
    <row r="14" spans="1:23" x14ac:dyDescent="0.2">
      <c r="A14" s="7" t="s">
        <v>17</v>
      </c>
      <c r="B14" s="8">
        <v>136652.42465753501</v>
      </c>
      <c r="C14" s="8"/>
      <c r="D14" s="8">
        <v>223198.86575342499</v>
      </c>
      <c r="E14" s="8"/>
      <c r="F14" s="8">
        <v>133771.061538462</v>
      </c>
      <c r="G14" s="8"/>
      <c r="H14" s="8">
        <v>179983</v>
      </c>
      <c r="I14" s="8"/>
      <c r="J14" s="8">
        <v>95991.323419263106</v>
      </c>
      <c r="K14" s="8"/>
      <c r="L14" s="5">
        <v>20726.919999999998</v>
      </c>
      <c r="M14" s="5"/>
      <c r="N14" s="8">
        <f t="shared" si="0"/>
        <v>790323.59536868508</v>
      </c>
      <c r="O14" s="8"/>
      <c r="P14" s="5">
        <v>5874099</v>
      </c>
      <c r="Q14" s="32"/>
      <c r="R14" s="6">
        <f t="shared" si="1"/>
        <v>13.454379903516864</v>
      </c>
      <c r="U14" s="50"/>
    </row>
    <row r="15" spans="1:23" x14ac:dyDescent="0.2">
      <c r="A15" s="7" t="s">
        <v>18</v>
      </c>
      <c r="B15" s="5">
        <v>138716.095890411</v>
      </c>
      <c r="C15" s="5"/>
      <c r="D15" s="5">
        <v>222712.126027397</v>
      </c>
      <c r="E15" s="5"/>
      <c r="F15" s="8">
        <v>158638.13076923101</v>
      </c>
      <c r="G15" s="5"/>
      <c r="H15" s="5">
        <v>187367</v>
      </c>
      <c r="I15" s="5"/>
      <c r="J15" s="5">
        <v>95443.497890231301</v>
      </c>
      <c r="K15" s="5"/>
      <c r="L15" s="5">
        <v>19420.25</v>
      </c>
      <c r="M15" s="5"/>
      <c r="N15" s="8">
        <f t="shared" si="0"/>
        <v>822297.10057727026</v>
      </c>
      <c r="O15" s="5"/>
      <c r="P15" s="5">
        <v>5875437</v>
      </c>
      <c r="Q15" s="32"/>
      <c r="R15" s="6">
        <f t="shared" si="1"/>
        <v>13.99550536542678</v>
      </c>
      <c r="U15" s="50"/>
    </row>
    <row r="16" spans="1:23" x14ac:dyDescent="0.2">
      <c r="A16" s="7" t="s">
        <v>19</v>
      </c>
      <c r="B16" s="8">
        <v>145012.052054795</v>
      </c>
      <c r="D16" s="8">
        <v>222366.25972602799</v>
      </c>
      <c r="F16" s="8">
        <v>128853.36923076901</v>
      </c>
      <c r="H16" s="5">
        <v>198637</v>
      </c>
      <c r="I16" s="5"/>
      <c r="J16" s="5">
        <v>92995.279257549497</v>
      </c>
      <c r="L16" s="5">
        <v>18184.21</v>
      </c>
      <c r="M16" s="5"/>
      <c r="N16" s="8">
        <f t="shared" si="0"/>
        <v>806048.17026914144</v>
      </c>
      <c r="O16" s="5"/>
      <c r="P16" s="5">
        <v>5876655</v>
      </c>
      <c r="Q16" s="32"/>
      <c r="R16" s="6">
        <f t="shared" si="1"/>
        <v>13.716104999683349</v>
      </c>
      <c r="U16" s="50"/>
    </row>
    <row r="17" spans="1:27" x14ac:dyDescent="0.2">
      <c r="A17" s="7" t="s">
        <v>20</v>
      </c>
      <c r="B17" s="8">
        <v>150811.46301369899</v>
      </c>
      <c r="C17" s="8"/>
      <c r="D17" s="8">
        <v>221859.05424657601</v>
      </c>
      <c r="F17" s="8">
        <v>130736.769230769</v>
      </c>
      <c r="G17" s="8"/>
      <c r="H17" s="8">
        <v>211697</v>
      </c>
      <c r="J17" s="5">
        <v>98370.284836823295</v>
      </c>
      <c r="K17" s="5"/>
      <c r="L17" s="8">
        <v>17255.810000000001</v>
      </c>
      <c r="M17" s="5"/>
      <c r="N17" s="8">
        <f t="shared" si="0"/>
        <v>830730.38132786728</v>
      </c>
      <c r="O17" s="5"/>
      <c r="P17" s="5">
        <v>5876835</v>
      </c>
      <c r="Q17" s="5"/>
      <c r="R17" s="6">
        <f t="shared" si="1"/>
        <v>14.135676453871298</v>
      </c>
      <c r="U17" s="50"/>
      <c r="V17" s="38"/>
      <c r="W17" s="38"/>
      <c r="X17" s="38"/>
      <c r="Y17" s="38"/>
      <c r="Z17" s="38"/>
      <c r="AA17" s="38"/>
    </row>
    <row r="18" spans="1:27" x14ac:dyDescent="0.2">
      <c r="A18" s="7" t="s">
        <v>247</v>
      </c>
      <c r="B18" s="5">
        <f>SUM(B6:B17)/12</f>
        <v>150156.13219178133</v>
      </c>
      <c r="C18" s="5"/>
      <c r="D18" s="5">
        <f>SUM(D6:D17)/12</f>
        <v>225840.8726027403</v>
      </c>
      <c r="E18" s="5"/>
      <c r="F18" s="5">
        <f>SUM(F6:F17)/12</f>
        <v>124182.17307692308</v>
      </c>
      <c r="G18" s="5"/>
      <c r="H18" s="5">
        <f>SUM(H6:H17)/12</f>
        <v>172471.75</v>
      </c>
      <c r="I18" s="5"/>
      <c r="J18" s="5">
        <f>SUM(J6:J17)/12</f>
        <v>97523.224806574974</v>
      </c>
      <c r="K18" s="5"/>
      <c r="L18" s="5">
        <f>SUM(L6:L17)/12</f>
        <v>23036.3125</v>
      </c>
      <c r="M18" s="5"/>
      <c r="N18" s="5">
        <f>SUM(N6:N17)/12</f>
        <v>793210.46517801972</v>
      </c>
      <c r="O18" s="5"/>
      <c r="P18" s="5">
        <v>5876835</v>
      </c>
      <c r="Q18" s="5"/>
      <c r="R18" s="6">
        <f>SUM(R6:R17)/12</f>
        <v>13.512692590011293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22"/>
    </row>
    <row r="22" spans="1:27" x14ac:dyDescent="0.2">
      <c r="A22" s="2" t="s">
        <v>246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238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270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188"/>
  <sheetViews>
    <sheetView showGridLines="0" workbookViewId="0">
      <selection activeCell="H35" sqref="H35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6.28515625" style="37" customWidth="1"/>
    <col min="7" max="7" width="2.7109375" style="37" customWidth="1"/>
    <col min="8" max="8" width="7.5703125" style="37" customWidth="1"/>
    <col min="9" max="9" width="2.7109375" style="37" customWidth="1"/>
    <col min="10" max="10" width="7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8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5.140625" style="37" customWidth="1"/>
    <col min="19" max="19" width="1.7109375" style="37" customWidth="1"/>
    <col min="20" max="16384" width="9.140625" style="37"/>
  </cols>
  <sheetData>
    <row r="1" spans="1:20" s="2" customFormat="1" ht="11.25" x14ac:dyDescent="0.2">
      <c r="A1" s="1" t="s">
        <v>0</v>
      </c>
    </row>
    <row r="2" spans="1:20" s="2" customFormat="1" ht="11.25" x14ac:dyDescent="0.2">
      <c r="A2" s="1" t="s">
        <v>223</v>
      </c>
    </row>
    <row r="3" spans="1:20" s="2" customFormat="1" ht="11.25" x14ac:dyDescent="0.2"/>
    <row r="4" spans="1:20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179</v>
      </c>
      <c r="G4" s="78"/>
      <c r="H4" s="78" t="s">
        <v>249</v>
      </c>
      <c r="I4" s="78"/>
      <c r="J4" s="78" t="s">
        <v>250</v>
      </c>
      <c r="K4" s="78"/>
      <c r="L4" s="78" t="s">
        <v>251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80"/>
    </row>
    <row r="5" spans="1:20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x14ac:dyDescent="0.2">
      <c r="A6" s="7" t="s">
        <v>9</v>
      </c>
      <c r="B6" s="8">
        <v>161052.04109589101</v>
      </c>
      <c r="C6" s="8"/>
      <c r="D6" s="8">
        <v>242649.85315068599</v>
      </c>
      <c r="E6" s="8"/>
      <c r="F6" s="52">
        <v>103816.98461538499</v>
      </c>
      <c r="G6" s="52"/>
      <c r="H6" s="52">
        <v>151706</v>
      </c>
      <c r="I6" s="52"/>
      <c r="J6" s="52">
        <v>90262.403634335205</v>
      </c>
      <c r="K6" s="52"/>
      <c r="L6" s="53">
        <v>45909.59</v>
      </c>
      <c r="M6" s="54"/>
      <c r="N6" s="52">
        <f>SUM(B6:M6)</f>
        <v>795396.87249629723</v>
      </c>
      <c r="O6" s="52"/>
      <c r="P6" s="52">
        <v>5823364</v>
      </c>
      <c r="Q6" s="32"/>
      <c r="R6" s="6">
        <f>N6/P6*100</f>
        <v>13.658718096555484</v>
      </c>
      <c r="T6" s="40"/>
    </row>
    <row r="7" spans="1:20" x14ac:dyDescent="0.2">
      <c r="A7" s="7" t="s">
        <v>10</v>
      </c>
      <c r="B7" s="8">
        <v>156794.046575343</v>
      </c>
      <c r="C7" s="8"/>
      <c r="D7" s="8">
        <v>241798.91178082299</v>
      </c>
      <c r="E7" s="8"/>
      <c r="F7" s="52">
        <v>78258.853846153899</v>
      </c>
      <c r="G7" s="52"/>
      <c r="H7" s="52">
        <v>152940</v>
      </c>
      <c r="I7" s="52"/>
      <c r="J7" s="52">
        <v>95493.436123624895</v>
      </c>
      <c r="K7" s="52"/>
      <c r="L7" s="53">
        <v>43751.65</v>
      </c>
      <c r="M7" s="54"/>
      <c r="N7" s="52">
        <f t="shared" ref="N7:N17" si="0">SUM(B7:M7)</f>
        <v>769036.8983259449</v>
      </c>
      <c r="O7" s="52"/>
      <c r="P7" s="52">
        <v>5827303</v>
      </c>
      <c r="Q7" s="32"/>
      <c r="R7" s="6">
        <f t="shared" ref="R7:R18" si="1">N7/P7*100</f>
        <v>13.197132504109446</v>
      </c>
      <c r="T7" s="40"/>
    </row>
    <row r="8" spans="1:20" x14ac:dyDescent="0.2">
      <c r="A8" s="7" t="s">
        <v>11</v>
      </c>
      <c r="B8" s="8">
        <v>149251.47945205501</v>
      </c>
      <c r="C8" s="8"/>
      <c r="D8" s="8">
        <v>240985.29205479499</v>
      </c>
      <c r="E8" s="8"/>
      <c r="F8" s="52">
        <v>77913.992307692301</v>
      </c>
      <c r="G8" s="52"/>
      <c r="H8" s="52">
        <v>152542</v>
      </c>
      <c r="I8" s="52"/>
      <c r="J8" s="52">
        <v>94671.851336343898</v>
      </c>
      <c r="K8" s="52"/>
      <c r="L8" s="53">
        <v>42243.62</v>
      </c>
      <c r="M8" s="54"/>
      <c r="N8" s="52">
        <f t="shared" si="0"/>
        <v>757608.23515088623</v>
      </c>
      <c r="O8" s="52"/>
      <c r="P8" s="52">
        <v>5830641</v>
      </c>
      <c r="Q8" s="32"/>
      <c r="R8" s="6">
        <f t="shared" si="1"/>
        <v>12.993566833404529</v>
      </c>
      <c r="T8" s="40"/>
    </row>
    <row r="9" spans="1:20" x14ac:dyDescent="0.2">
      <c r="A9" s="7" t="s">
        <v>12</v>
      </c>
      <c r="B9" s="8">
        <v>156008.28493150699</v>
      </c>
      <c r="C9" s="8"/>
      <c r="D9" s="8">
        <v>239758.57972602799</v>
      </c>
      <c r="E9" s="8"/>
      <c r="F9" s="52">
        <v>73192.084615384694</v>
      </c>
      <c r="G9" s="52"/>
      <c r="H9" s="52">
        <v>150927</v>
      </c>
      <c r="I9" s="52"/>
      <c r="J9" s="52">
        <v>96853.885837670503</v>
      </c>
      <c r="K9" s="52"/>
      <c r="L9" s="53">
        <v>40270.78</v>
      </c>
      <c r="M9" s="54"/>
      <c r="N9" s="52">
        <f t="shared" si="0"/>
        <v>757010.61511059024</v>
      </c>
      <c r="O9" s="52"/>
      <c r="P9" s="52">
        <v>5833627</v>
      </c>
      <c r="Q9" s="32"/>
      <c r="R9" s="6">
        <f t="shared" si="1"/>
        <v>12.976671547745344</v>
      </c>
      <c r="T9" s="40"/>
    </row>
    <row r="10" spans="1:20" x14ac:dyDescent="0.2">
      <c r="A10" s="7" t="s">
        <v>13</v>
      </c>
      <c r="B10" s="8">
        <v>154572.51780822</v>
      </c>
      <c r="C10" s="8"/>
      <c r="D10" s="8">
        <v>238870.16876712401</v>
      </c>
      <c r="E10" s="8"/>
      <c r="F10" s="52">
        <v>87307.338461538398</v>
      </c>
      <c r="G10" s="52"/>
      <c r="H10" s="52">
        <v>147663</v>
      </c>
      <c r="I10" s="52"/>
      <c r="J10" s="52">
        <v>93969.332881468406</v>
      </c>
      <c r="K10" s="52"/>
      <c r="L10" s="53">
        <v>38706.99</v>
      </c>
      <c r="M10" s="54"/>
      <c r="N10" s="52">
        <f t="shared" si="0"/>
        <v>761089.34791835072</v>
      </c>
      <c r="O10" s="52"/>
      <c r="P10" s="52">
        <v>5836715</v>
      </c>
      <c r="Q10" s="32"/>
      <c r="R10" s="6">
        <f t="shared" si="1"/>
        <v>13.039686671669779</v>
      </c>
      <c r="T10" s="40"/>
    </row>
    <row r="11" spans="1:20" x14ac:dyDescent="0.2">
      <c r="A11" s="7" t="s">
        <v>14</v>
      </c>
      <c r="B11" s="8">
        <v>149110.96438356201</v>
      </c>
      <c r="C11" s="8"/>
      <c r="D11" s="8">
        <v>237749.31616438401</v>
      </c>
      <c r="E11" s="8"/>
      <c r="F11" s="52">
        <v>66826.407692307694</v>
      </c>
      <c r="G11" s="52"/>
      <c r="H11" s="52">
        <v>142042</v>
      </c>
      <c r="I11" s="52"/>
      <c r="J11" s="52">
        <v>95580.831220831897</v>
      </c>
      <c r="K11" s="52"/>
      <c r="L11" s="53">
        <v>36763.03</v>
      </c>
      <c r="M11" s="54"/>
      <c r="N11" s="52">
        <f t="shared" si="0"/>
        <v>728072.54946108558</v>
      </c>
      <c r="O11" s="52"/>
      <c r="P11" s="52">
        <v>5839137</v>
      </c>
      <c r="Q11" s="32"/>
      <c r="R11" s="6">
        <f t="shared" si="1"/>
        <v>12.468838279716431</v>
      </c>
      <c r="T11" s="40"/>
    </row>
    <row r="12" spans="1:20" x14ac:dyDescent="0.2">
      <c r="A12" s="7" t="s">
        <v>15</v>
      </c>
      <c r="B12" s="8">
        <v>149281.17534246601</v>
      </c>
      <c r="C12" s="8"/>
      <c r="D12" s="8">
        <v>233984.357260274</v>
      </c>
      <c r="E12" s="8"/>
      <c r="F12" s="52">
        <v>71818.638461538503</v>
      </c>
      <c r="G12" s="52"/>
      <c r="H12" s="52">
        <v>140535</v>
      </c>
      <c r="I12" s="52"/>
      <c r="J12" s="52">
        <v>94400.903142705894</v>
      </c>
      <c r="K12" s="52"/>
      <c r="L12" s="54">
        <v>34910.54</v>
      </c>
      <c r="M12" s="54"/>
      <c r="N12" s="52">
        <f t="shared" si="0"/>
        <v>724930.61420698441</v>
      </c>
      <c r="O12" s="52"/>
      <c r="P12" s="54">
        <v>5841971</v>
      </c>
      <c r="Q12" s="32"/>
      <c r="R12" s="6">
        <f t="shared" si="1"/>
        <v>12.409007408749281</v>
      </c>
    </row>
    <row r="13" spans="1:20" x14ac:dyDescent="0.2">
      <c r="A13" s="7" t="s">
        <v>16</v>
      </c>
      <c r="B13" s="8">
        <v>146830.35616438399</v>
      </c>
      <c r="D13" s="8">
        <v>233483.31616438401</v>
      </c>
      <c r="F13" s="52">
        <v>89127.553846153896</v>
      </c>
      <c r="G13" s="52"/>
      <c r="H13" s="52">
        <v>139924</v>
      </c>
      <c r="I13" s="52"/>
      <c r="J13" s="52">
        <v>98635.739591079706</v>
      </c>
      <c r="K13" s="52"/>
      <c r="L13" s="54">
        <v>35049.32</v>
      </c>
      <c r="M13" s="54"/>
      <c r="N13" s="52">
        <f t="shared" si="0"/>
        <v>743050.28576600167</v>
      </c>
      <c r="O13" s="52"/>
      <c r="P13" s="54">
        <v>5848139</v>
      </c>
      <c r="Q13" s="32"/>
      <c r="R13" s="6">
        <f t="shared" si="1"/>
        <v>12.705756237428723</v>
      </c>
    </row>
    <row r="14" spans="1:20" x14ac:dyDescent="0.2">
      <c r="A14" s="7" t="s">
        <v>17</v>
      </c>
      <c r="B14" s="8">
        <v>138144.263013699</v>
      </c>
      <c r="C14" s="8"/>
      <c r="D14" s="8">
        <v>232697.55945205499</v>
      </c>
      <c r="E14" s="8"/>
      <c r="F14" s="52">
        <v>77526.484615384601</v>
      </c>
      <c r="G14" s="52"/>
      <c r="H14" s="52">
        <v>140958</v>
      </c>
      <c r="I14" s="52"/>
      <c r="J14" s="52">
        <v>94922.534627197703</v>
      </c>
      <c r="K14" s="52"/>
      <c r="L14" s="54">
        <v>34200.71</v>
      </c>
      <c r="M14" s="54"/>
      <c r="N14" s="52">
        <f t="shared" si="0"/>
        <v>718449.55170833622</v>
      </c>
      <c r="O14" s="52"/>
      <c r="P14" s="54">
        <v>5853374</v>
      </c>
      <c r="Q14" s="32"/>
      <c r="R14" s="6">
        <f t="shared" si="1"/>
        <v>12.274109799037893</v>
      </c>
    </row>
    <row r="15" spans="1:20" x14ac:dyDescent="0.2">
      <c r="A15" s="7" t="s">
        <v>18</v>
      </c>
      <c r="B15" s="5">
        <v>145037.441095891</v>
      </c>
      <c r="C15" s="5"/>
      <c r="D15" s="5">
        <v>232228.23780822</v>
      </c>
      <c r="E15" s="5"/>
      <c r="F15" s="54">
        <v>89351.469230769304</v>
      </c>
      <c r="G15" s="54"/>
      <c r="H15" s="54">
        <v>142298</v>
      </c>
      <c r="I15" s="54"/>
      <c r="J15" s="54">
        <v>93828.391663737595</v>
      </c>
      <c r="K15" s="54"/>
      <c r="L15" s="54">
        <v>33093.379999999997</v>
      </c>
      <c r="M15" s="54"/>
      <c r="N15" s="52">
        <f t="shared" si="0"/>
        <v>735836.91979861795</v>
      </c>
      <c r="O15" s="54"/>
      <c r="P15" s="54">
        <v>5855559</v>
      </c>
      <c r="Q15" s="32"/>
      <c r="R15" s="6">
        <f t="shared" si="1"/>
        <v>12.566467519132127</v>
      </c>
    </row>
    <row r="16" spans="1:20" x14ac:dyDescent="0.2">
      <c r="A16" s="7" t="s">
        <v>19</v>
      </c>
      <c r="B16" s="8">
        <v>151224.706849315</v>
      </c>
      <c r="D16" s="8">
        <v>231824.25863013801</v>
      </c>
      <c r="F16" s="52">
        <v>77484.646153846101</v>
      </c>
      <c r="G16" s="55"/>
      <c r="H16" s="54">
        <v>143730</v>
      </c>
      <c r="I16" s="54"/>
      <c r="J16" s="54">
        <v>92821.086409172494</v>
      </c>
      <c r="K16" s="55"/>
      <c r="L16" s="54">
        <v>31496.35</v>
      </c>
      <c r="M16" s="54"/>
      <c r="N16" s="52">
        <f t="shared" si="0"/>
        <v>728581.04804247164</v>
      </c>
      <c r="O16" s="54"/>
      <c r="P16" s="54">
        <v>5856996</v>
      </c>
      <c r="Q16" s="32"/>
      <c r="R16" s="6">
        <f t="shared" si="1"/>
        <v>12.439500522835797</v>
      </c>
    </row>
    <row r="17" spans="1:24" x14ac:dyDescent="0.2">
      <c r="A17" s="7" t="s">
        <v>20</v>
      </c>
      <c r="B17" s="8">
        <v>150087.912328768</v>
      </c>
      <c r="C17" s="8"/>
      <c r="D17" s="8">
        <v>231485.957260275</v>
      </c>
      <c r="F17" s="52">
        <v>68586.415384615306</v>
      </c>
      <c r="G17" s="52"/>
      <c r="H17" s="52">
        <v>144924</v>
      </c>
      <c r="I17" s="55"/>
      <c r="J17" s="54">
        <v>100818.272363304</v>
      </c>
      <c r="K17" s="54"/>
      <c r="L17" s="52">
        <v>28302.560000000001</v>
      </c>
      <c r="M17" s="54"/>
      <c r="N17" s="52">
        <f t="shared" si="0"/>
        <v>724205.11733696237</v>
      </c>
      <c r="O17" s="54"/>
      <c r="P17" s="54">
        <v>5858492</v>
      </c>
      <c r="Q17" s="5"/>
      <c r="R17" s="6">
        <f t="shared" si="1"/>
        <v>12.361630217075698</v>
      </c>
      <c r="U17" s="38"/>
      <c r="V17" s="38"/>
      <c r="W17" s="38"/>
      <c r="X17" s="38"/>
    </row>
    <row r="18" spans="1:24" x14ac:dyDescent="0.2">
      <c r="A18" s="7" t="s">
        <v>239</v>
      </c>
      <c r="B18" s="5">
        <f>SUM(B6:B17)/12</f>
        <v>150616.2657534251</v>
      </c>
      <c r="C18" s="5"/>
      <c r="D18" s="5">
        <f t="shared" ref="D18" si="2">SUM(D6:D17)/12</f>
        <v>236459.65068493213</v>
      </c>
      <c r="E18" s="5"/>
      <c r="F18" s="5">
        <f>SUM(F6:F17)/12</f>
        <v>80100.905769230812</v>
      </c>
      <c r="G18" s="5"/>
      <c r="H18" s="5">
        <f t="shared" ref="H18:J18" si="3">SUM(H6:H17)/12</f>
        <v>145849.08333333334</v>
      </c>
      <c r="I18" s="5"/>
      <c r="J18" s="5">
        <f t="shared" si="3"/>
        <v>95188.22240262269</v>
      </c>
      <c r="K18" s="5"/>
      <c r="L18" s="5">
        <f>SUM(L6:L17)/12</f>
        <v>37058.21</v>
      </c>
      <c r="M18" s="5"/>
      <c r="N18" s="5">
        <f>SUM(B18:M18)</f>
        <v>745272.33794354403</v>
      </c>
      <c r="O18" s="5"/>
      <c r="P18" s="5">
        <v>5858492</v>
      </c>
      <c r="Q18" s="5"/>
      <c r="R18" s="6">
        <f t="shared" si="1"/>
        <v>12.721231640216358</v>
      </c>
      <c r="S18" s="5"/>
    </row>
    <row r="19" spans="1:2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4" x14ac:dyDescent="0.2">
      <c r="A21" s="10" t="s">
        <v>248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4" customFormat="1" x14ac:dyDescent="0.2">
      <c r="A22" s="2" t="s">
        <v>212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4" x14ac:dyDescent="0.2">
      <c r="A23" s="2" t="s">
        <v>252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4" x14ac:dyDescent="0.2">
      <c r="A24" s="2" t="s">
        <v>238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4" x14ac:dyDescent="0.2">
      <c r="A25" s="2" t="s">
        <v>270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4" x14ac:dyDescent="0.2">
      <c r="A26" s="2" t="s">
        <v>253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  <c r="N44" s="2"/>
      <c r="O44" s="2"/>
      <c r="P44" s="2"/>
      <c r="Q44" s="2"/>
      <c r="R44" s="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58" spans="12:13" x14ac:dyDescent="0.2">
      <c r="L58" s="12"/>
      <c r="M58" s="12"/>
    </row>
    <row r="188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187"/>
  <sheetViews>
    <sheetView showGridLines="0" workbookViewId="0">
      <selection activeCell="U38" sqref="U38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6.28515625" style="37" customWidth="1"/>
    <col min="7" max="7" width="2.7109375" style="37" customWidth="1"/>
    <col min="8" max="8" width="7.5703125" style="37" customWidth="1"/>
    <col min="9" max="9" width="2.7109375" style="37" customWidth="1"/>
    <col min="10" max="10" width="7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8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6.7109375" style="37" customWidth="1"/>
    <col min="19" max="19" width="1.7109375" style="37" customWidth="1"/>
    <col min="20" max="20" width="9.140625" style="37"/>
    <col min="21" max="21" width="11.7109375" style="38" bestFit="1" customWidth="1"/>
    <col min="22" max="16384" width="9.140625" style="37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273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262</v>
      </c>
      <c r="K4" s="78"/>
      <c r="L4" s="78" t="s">
        <v>263</v>
      </c>
      <c r="M4" s="78"/>
      <c r="N4" s="78" t="s">
        <v>265</v>
      </c>
      <c r="O4" s="78"/>
      <c r="P4" s="78" t="s">
        <v>185</v>
      </c>
      <c r="Q4" s="78"/>
      <c r="R4" s="78" t="s">
        <v>264</v>
      </c>
      <c r="S4" s="80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149750.84383561701</v>
      </c>
      <c r="C6" s="8"/>
      <c r="D6" s="8">
        <v>220792.61589041099</v>
      </c>
      <c r="E6" s="8"/>
      <c r="F6" s="8">
        <v>135474.66923076901</v>
      </c>
      <c r="G6" s="8"/>
      <c r="H6" s="8">
        <v>215758</v>
      </c>
      <c r="I6" s="8"/>
      <c r="J6" s="52">
        <v>90541.802533708105</v>
      </c>
      <c r="K6" s="8"/>
      <c r="L6" s="5">
        <v>17207.29</v>
      </c>
      <c r="M6" s="5"/>
      <c r="N6" s="8">
        <f>SUM(B6:L6)</f>
        <v>829525.22149050515</v>
      </c>
      <c r="O6" s="8"/>
      <c r="P6" s="8">
        <v>5875779</v>
      </c>
      <c r="Q6" s="32"/>
      <c r="R6" s="6">
        <f>N6/P6*100</f>
        <v>14.117706290357502</v>
      </c>
      <c r="T6" s="40"/>
      <c r="U6" s="50"/>
      <c r="V6" s="22"/>
      <c r="W6"/>
    </row>
    <row r="7" spans="1:23" x14ac:dyDescent="0.2">
      <c r="A7" s="7" t="s">
        <v>10</v>
      </c>
      <c r="B7" s="8">
        <v>151033.09315068499</v>
      </c>
      <c r="C7" s="8"/>
      <c r="D7" s="8">
        <v>220118.55780822001</v>
      </c>
      <c r="E7" s="8"/>
      <c r="F7" s="8">
        <v>125033.51538461501</v>
      </c>
      <c r="G7" s="8"/>
      <c r="H7" s="8">
        <v>221738</v>
      </c>
      <c r="I7" s="8"/>
      <c r="J7" s="52">
        <v>96854.628490636198</v>
      </c>
      <c r="K7" s="8"/>
      <c r="L7" s="5">
        <v>16476.740000000002</v>
      </c>
      <c r="M7" s="5"/>
      <c r="N7" s="8">
        <f t="shared" ref="N7:N18" si="0">SUM(B7:L7)</f>
        <v>831254.53483415616</v>
      </c>
      <c r="O7" s="8"/>
      <c r="P7" s="8">
        <v>5877699</v>
      </c>
      <c r="Q7" s="32"/>
      <c r="R7" s="6">
        <f t="shared" ref="R7:R18" si="1">N7/P7*100</f>
        <v>14.142516226743767</v>
      </c>
      <c r="T7" s="40"/>
      <c r="U7" s="50"/>
      <c r="V7" s="22"/>
      <c r="W7"/>
    </row>
    <row r="8" spans="1:23" x14ac:dyDescent="0.2">
      <c r="A8" s="7" t="s">
        <v>11</v>
      </c>
      <c r="B8" s="8">
        <v>146701.85753424701</v>
      </c>
      <c r="C8" s="8"/>
      <c r="D8" s="8">
        <v>219560.22246575399</v>
      </c>
      <c r="E8" s="8"/>
      <c r="F8" s="8">
        <v>117420.3</v>
      </c>
      <c r="G8" s="8"/>
      <c r="H8" s="8">
        <v>229060</v>
      </c>
      <c r="I8" s="8"/>
      <c r="J8" s="52">
        <v>97343.631010627098</v>
      </c>
      <c r="K8" s="8"/>
      <c r="L8" s="5">
        <v>15931.57</v>
      </c>
      <c r="M8" s="5"/>
      <c r="N8" s="8">
        <f t="shared" si="0"/>
        <v>826017.58101062814</v>
      </c>
      <c r="O8" s="8"/>
      <c r="P8" s="8">
        <v>5878620</v>
      </c>
      <c r="Q8" s="32"/>
      <c r="R8" s="6">
        <f t="shared" si="1"/>
        <v>14.05121577871385</v>
      </c>
      <c r="U8" s="50"/>
      <c r="V8" s="22"/>
      <c r="W8"/>
    </row>
    <row r="9" spans="1:23" x14ac:dyDescent="0.2">
      <c r="A9" s="7" t="s">
        <v>12</v>
      </c>
      <c r="B9" s="8">
        <v>153693.00000000099</v>
      </c>
      <c r="C9" s="8"/>
      <c r="D9" s="8">
        <v>218977.397260275</v>
      </c>
      <c r="E9" s="8"/>
      <c r="F9" s="8">
        <v>126089.976923077</v>
      </c>
      <c r="G9" s="8"/>
      <c r="H9" s="8">
        <v>231485</v>
      </c>
      <c r="I9" s="8"/>
      <c r="J9" s="52">
        <v>98844.4507822327</v>
      </c>
      <c r="K9" s="8"/>
      <c r="L9" s="5">
        <v>15263.26</v>
      </c>
      <c r="M9" s="5"/>
      <c r="N9" s="8">
        <f t="shared" si="0"/>
        <v>844353.08496558573</v>
      </c>
      <c r="O9" s="8"/>
      <c r="P9" s="8">
        <v>5879908</v>
      </c>
      <c r="Q9" s="32"/>
      <c r="R9" s="6">
        <f t="shared" si="1"/>
        <v>14.359971022770862</v>
      </c>
      <c r="U9" s="50"/>
      <c r="V9" s="22"/>
      <c r="W9"/>
    </row>
    <row r="10" spans="1:23" x14ac:dyDescent="0.2">
      <c r="A10" s="7" t="s">
        <v>13</v>
      </c>
      <c r="B10" s="8">
        <v>149014.46301369899</v>
      </c>
      <c r="C10" s="8"/>
      <c r="D10" s="8">
        <v>218329.47616438399</v>
      </c>
      <c r="E10" s="8"/>
      <c r="F10" s="8">
        <v>95509.869230769196</v>
      </c>
      <c r="G10" s="8"/>
      <c r="H10" s="8">
        <v>227058</v>
      </c>
      <c r="I10" s="8"/>
      <c r="J10" s="52">
        <v>92345.5088441025</v>
      </c>
      <c r="K10" s="8"/>
      <c r="L10" s="5">
        <v>14555.31</v>
      </c>
      <c r="M10" s="5"/>
      <c r="N10" s="8">
        <f t="shared" si="0"/>
        <v>796812.62725295476</v>
      </c>
      <c r="O10" s="8"/>
      <c r="P10" s="8">
        <v>5881945</v>
      </c>
      <c r="Q10" s="32"/>
      <c r="R10" s="6">
        <f t="shared" si="1"/>
        <v>13.546754130699195</v>
      </c>
      <c r="U10" s="50"/>
      <c r="V10" s="22"/>
      <c r="W10"/>
    </row>
    <row r="11" spans="1:23" x14ac:dyDescent="0.2">
      <c r="A11" s="7" t="s">
        <v>14</v>
      </c>
      <c r="B11" s="8">
        <v>154410.47671232899</v>
      </c>
      <c r="C11" s="8"/>
      <c r="D11" s="8">
        <v>217769.99671232901</v>
      </c>
      <c r="E11" s="8"/>
      <c r="F11" s="8">
        <v>82545.092307692306</v>
      </c>
      <c r="G11" s="8"/>
      <c r="H11" s="8">
        <v>216255</v>
      </c>
      <c r="I11" s="8"/>
      <c r="J11" s="52">
        <v>96617.524808341506</v>
      </c>
      <c r="K11" s="8"/>
      <c r="L11" s="5">
        <v>14079.49</v>
      </c>
      <c r="M11" s="5"/>
      <c r="N11" s="8">
        <f t="shared" si="0"/>
        <v>781677.58054069185</v>
      </c>
      <c r="O11" s="8"/>
      <c r="P11" s="8">
        <v>5883651</v>
      </c>
      <c r="Q11" s="32"/>
      <c r="R11" s="6">
        <f t="shared" si="1"/>
        <v>13.285587138677871</v>
      </c>
      <c r="U11" s="50"/>
      <c r="V11" s="22"/>
    </row>
    <row r="12" spans="1:23" x14ac:dyDescent="0.2">
      <c r="A12" s="7" t="s">
        <v>15</v>
      </c>
      <c r="B12" s="8">
        <v>143900.58904109601</v>
      </c>
      <c r="C12" s="8"/>
      <c r="D12" s="8">
        <v>215103.530958905</v>
      </c>
      <c r="E12" s="8"/>
      <c r="F12" s="8">
        <v>98507.815384615402</v>
      </c>
      <c r="G12" s="8"/>
      <c r="H12" s="8">
        <v>209689</v>
      </c>
      <c r="I12" s="8"/>
      <c r="J12" s="52">
        <v>94908.248005715795</v>
      </c>
      <c r="K12" s="8"/>
      <c r="L12" s="5">
        <v>13405.31</v>
      </c>
      <c r="M12" s="5"/>
      <c r="N12" s="8">
        <f t="shared" si="0"/>
        <v>775514.49339033233</v>
      </c>
      <c r="O12" s="8"/>
      <c r="P12" s="5">
        <v>5885437</v>
      </c>
      <c r="Q12" s="32"/>
      <c r="R12" s="6">
        <f t="shared" si="1"/>
        <v>13.176837903291332</v>
      </c>
      <c r="U12" s="50"/>
    </row>
    <row r="13" spans="1:23" x14ac:dyDescent="0.2">
      <c r="A13" s="7" t="s">
        <v>16</v>
      </c>
      <c r="B13" s="8">
        <v>144981.55890410999</v>
      </c>
      <c r="D13" s="8">
        <v>214633.96273972699</v>
      </c>
      <c r="F13" s="8">
        <v>89750.6538461538</v>
      </c>
      <c r="G13" s="8"/>
      <c r="H13" s="8">
        <v>202385</v>
      </c>
      <c r="I13" s="8"/>
      <c r="J13" s="52">
        <v>94638.481434151501</v>
      </c>
      <c r="K13" s="8"/>
      <c r="L13" s="5">
        <v>13326.68</v>
      </c>
      <c r="M13" s="5"/>
      <c r="N13" s="8">
        <f t="shared" si="0"/>
        <v>759716.33692414232</v>
      </c>
      <c r="O13" s="8"/>
      <c r="P13" s="5">
        <v>5890937</v>
      </c>
      <c r="Q13" s="32"/>
      <c r="R13" s="6">
        <f t="shared" si="1"/>
        <v>12.896358201151061</v>
      </c>
      <c r="U13" s="50"/>
    </row>
    <row r="14" spans="1:23" x14ac:dyDescent="0.2">
      <c r="A14" s="7" t="s">
        <v>17</v>
      </c>
      <c r="B14" s="8">
        <v>144518.62191780901</v>
      </c>
      <c r="C14" s="8"/>
      <c r="D14" s="8">
        <v>213983.00383561701</v>
      </c>
      <c r="E14" s="8"/>
      <c r="F14" s="8">
        <v>96969.784615384604</v>
      </c>
      <c r="G14" s="8"/>
      <c r="H14" s="8">
        <v>198479</v>
      </c>
      <c r="I14" s="8"/>
      <c r="J14" s="52">
        <v>91175.069612750201</v>
      </c>
      <c r="K14" s="8"/>
      <c r="L14" s="5">
        <v>12985.78</v>
      </c>
      <c r="M14" s="5"/>
      <c r="N14" s="8">
        <f t="shared" si="0"/>
        <v>758111.25998156087</v>
      </c>
      <c r="O14" s="8"/>
      <c r="P14" s="5">
        <v>5895040</v>
      </c>
      <c r="Q14" s="32"/>
      <c r="R14" s="6">
        <f t="shared" si="1"/>
        <v>12.860154638162946</v>
      </c>
      <c r="U14" s="50"/>
    </row>
    <row r="15" spans="1:23" x14ac:dyDescent="0.2">
      <c r="A15" s="7" t="s">
        <v>18</v>
      </c>
      <c r="B15" s="5">
        <v>145963.619178083</v>
      </c>
      <c r="C15" s="5"/>
      <c r="D15" s="5">
        <v>213478.510684932</v>
      </c>
      <c r="E15" s="5"/>
      <c r="F15" s="8">
        <v>77162.884615384595</v>
      </c>
      <c r="G15" s="5"/>
      <c r="H15" s="5">
        <v>193918</v>
      </c>
      <c r="I15" s="5"/>
      <c r="J15" s="54">
        <v>88729.0858476719</v>
      </c>
      <c r="K15" s="5"/>
      <c r="L15" s="5">
        <v>12578.12</v>
      </c>
      <c r="M15" s="5"/>
      <c r="N15" s="8">
        <f t="shared" si="0"/>
        <v>731830.22032607149</v>
      </c>
      <c r="O15" s="5"/>
      <c r="P15" s="5">
        <v>5898660</v>
      </c>
      <c r="Q15" s="32"/>
      <c r="R15" s="6">
        <f t="shared" si="1"/>
        <v>12.406719836811606</v>
      </c>
      <c r="U15" s="50"/>
    </row>
    <row r="16" spans="1:23" x14ac:dyDescent="0.2">
      <c r="A16" s="7" t="s">
        <v>19</v>
      </c>
      <c r="B16" s="8">
        <v>159928.00273972601</v>
      </c>
      <c r="D16" s="8">
        <v>213022.592876713</v>
      </c>
      <c r="F16" s="8">
        <v>78459.530769230798</v>
      </c>
      <c r="H16" s="5">
        <v>192817</v>
      </c>
      <c r="I16" s="5"/>
      <c r="J16" s="54">
        <v>86927.661332238902</v>
      </c>
      <c r="L16" s="5">
        <v>12086.71</v>
      </c>
      <c r="M16" s="5"/>
      <c r="N16" s="8">
        <f t="shared" si="0"/>
        <v>743241.4977179087</v>
      </c>
      <c r="O16" s="5"/>
      <c r="P16" s="5">
        <v>5901811</v>
      </c>
      <c r="Q16" s="32"/>
      <c r="R16" s="6">
        <f t="shared" si="1"/>
        <v>12.593447972459787</v>
      </c>
      <c r="U16" s="50"/>
    </row>
    <row r="17" spans="1:27" x14ac:dyDescent="0.2">
      <c r="A17" s="7" t="s">
        <v>20</v>
      </c>
      <c r="B17" s="8">
        <v>161363.25205479501</v>
      </c>
      <c r="C17" s="8"/>
      <c r="D17" s="8">
        <v>212692.75397260301</v>
      </c>
      <c r="F17" s="8">
        <v>88392.669230769199</v>
      </c>
      <c r="G17" s="8"/>
      <c r="H17" s="8">
        <v>192173</v>
      </c>
      <c r="J17" s="54">
        <v>93579.299727961697</v>
      </c>
      <c r="K17" s="5"/>
      <c r="L17" s="5">
        <v>11047.77</v>
      </c>
      <c r="M17" s="5"/>
      <c r="N17" s="8">
        <f t="shared" si="0"/>
        <v>759248.74498612899</v>
      </c>
      <c r="O17" s="5"/>
      <c r="P17" s="5">
        <v>5903486</v>
      </c>
      <c r="Q17" s="5"/>
      <c r="R17" s="6">
        <f t="shared" si="1"/>
        <v>12.861023893105344</v>
      </c>
      <c r="U17" s="50"/>
      <c r="V17" s="38"/>
      <c r="W17" s="38"/>
      <c r="X17" s="38"/>
      <c r="Y17" s="38"/>
      <c r="Z17" s="38"/>
      <c r="AA17" s="38"/>
    </row>
    <row r="18" spans="1:27" x14ac:dyDescent="0.2">
      <c r="A18" s="7" t="s">
        <v>161</v>
      </c>
      <c r="B18" s="5">
        <f>SUM(B6:B17)/12</f>
        <v>150438.28150684977</v>
      </c>
      <c r="C18" s="5"/>
      <c r="D18" s="5">
        <f>SUM(D6:D17)/12</f>
        <v>216538.55178082248</v>
      </c>
      <c r="E18" s="5"/>
      <c r="F18" s="5">
        <f>SUM(F6:F17)/12</f>
        <v>100943.06346153842</v>
      </c>
      <c r="G18" s="5"/>
      <c r="H18" s="5">
        <f>SUM(H6:H17)/12</f>
        <v>210901.25</v>
      </c>
      <c r="I18" s="5"/>
      <c r="J18" s="5">
        <f t="shared" ref="J18" si="2">SUM(J6:J17)/12</f>
        <v>93542.11603584484</v>
      </c>
      <c r="K18" s="5"/>
      <c r="L18" s="5">
        <f>SUM(L6:L17)/12</f>
        <v>14078.669166666665</v>
      </c>
      <c r="M18" s="5"/>
      <c r="N18" s="8">
        <f t="shared" si="0"/>
        <v>786441.93195172213</v>
      </c>
      <c r="O18" s="5"/>
      <c r="P18" s="5">
        <v>5903486</v>
      </c>
      <c r="Q18" s="5"/>
      <c r="R18" s="6">
        <f t="shared" si="1"/>
        <v>13.321653205440349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22"/>
    </row>
    <row r="22" spans="1:27" x14ac:dyDescent="0.2">
      <c r="A22" s="2" t="s">
        <v>274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238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270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 t="s">
        <v>267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 t="s">
        <v>266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0DB0-6D31-4CD9-A206-E2CB43FF807C}">
  <dimension ref="A1:AA187"/>
  <sheetViews>
    <sheetView showGridLines="0" workbookViewId="0">
      <selection activeCell="T39" sqref="T39"/>
    </sheetView>
  </sheetViews>
  <sheetFormatPr defaultColWidth="9.140625" defaultRowHeight="12.75" x14ac:dyDescent="0.2"/>
  <cols>
    <col min="1" max="1" width="7.42578125" style="37" customWidth="1"/>
    <col min="2" max="2" width="7.5703125" style="37" customWidth="1"/>
    <col min="3" max="3" width="2.28515625" style="37" customWidth="1"/>
    <col min="4" max="4" width="7.5703125" style="37" customWidth="1"/>
    <col min="5" max="5" width="2.140625" style="37" customWidth="1"/>
    <col min="6" max="6" width="6.28515625" style="37" customWidth="1"/>
    <col min="7" max="7" width="2.7109375" style="37" customWidth="1"/>
    <col min="8" max="8" width="7.5703125" style="37" customWidth="1"/>
    <col min="9" max="9" width="2.7109375" style="37" customWidth="1"/>
    <col min="10" max="10" width="7.5703125" style="37" customWidth="1"/>
    <col min="11" max="11" width="3" style="37" customWidth="1"/>
    <col min="12" max="12" width="6.85546875" style="2" customWidth="1"/>
    <col min="13" max="13" width="2.42578125" style="2" customWidth="1"/>
    <col min="14" max="14" width="8.7109375" style="37" customWidth="1"/>
    <col min="15" max="15" width="2.42578125" style="37" customWidth="1"/>
    <col min="16" max="16" width="7.5703125" style="37" customWidth="1"/>
    <col min="17" max="17" width="2.140625" style="37" customWidth="1"/>
    <col min="18" max="18" width="6.7109375" style="37" customWidth="1"/>
    <col min="19" max="19" width="1.7109375" style="37" customWidth="1"/>
    <col min="20" max="20" width="9.140625" style="37"/>
    <col min="21" max="21" width="11.7109375" style="38" bestFit="1" customWidth="1"/>
    <col min="22" max="16384" width="9.140625" style="37"/>
  </cols>
  <sheetData>
    <row r="1" spans="1:23" s="2" customFormat="1" ht="11.25" x14ac:dyDescent="0.2">
      <c r="A1" s="1" t="s">
        <v>0</v>
      </c>
      <c r="U1" s="12"/>
    </row>
    <row r="2" spans="1:23" s="2" customFormat="1" ht="11.25" x14ac:dyDescent="0.2">
      <c r="A2" s="1" t="s">
        <v>280</v>
      </c>
      <c r="U2" s="12"/>
    </row>
    <row r="3" spans="1:23" s="2" customFormat="1" ht="11.25" x14ac:dyDescent="0.2">
      <c r="U3" s="12"/>
    </row>
    <row r="4" spans="1:23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184</v>
      </c>
      <c r="G4" s="78"/>
      <c r="H4" s="78" t="s">
        <v>215</v>
      </c>
      <c r="I4" s="78"/>
      <c r="J4" s="78" t="s">
        <v>262</v>
      </c>
      <c r="K4" s="78"/>
      <c r="L4" s="78" t="s">
        <v>263</v>
      </c>
      <c r="M4" s="78"/>
      <c r="N4" s="78" t="s">
        <v>265</v>
      </c>
      <c r="O4" s="78"/>
      <c r="P4" s="78" t="s">
        <v>185</v>
      </c>
      <c r="Q4" s="78"/>
      <c r="R4" s="78" t="s">
        <v>264</v>
      </c>
      <c r="S4" s="80"/>
    </row>
    <row r="5" spans="1:23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W5"/>
    </row>
    <row r="6" spans="1:23" x14ac:dyDescent="0.2">
      <c r="A6" s="7" t="s">
        <v>9</v>
      </c>
      <c r="B6" s="8">
        <v>162882.47671232891</v>
      </c>
      <c r="C6" s="8"/>
      <c r="D6" s="8">
        <v>211712.97534246565</v>
      </c>
      <c r="E6" s="8"/>
      <c r="F6" s="8">
        <v>81523.22307692311</v>
      </c>
      <c r="G6" s="8"/>
      <c r="H6" s="8">
        <v>190303</v>
      </c>
      <c r="I6" s="8"/>
      <c r="J6" s="8">
        <v>80012.119889723632</v>
      </c>
      <c r="K6" s="8"/>
      <c r="L6" s="5">
        <v>11004.37</v>
      </c>
      <c r="M6" s="5"/>
      <c r="N6" s="8">
        <v>737438.16502144129</v>
      </c>
      <c r="O6" s="8"/>
      <c r="P6" s="8">
        <v>5908352</v>
      </c>
      <c r="Q6" s="32"/>
      <c r="R6" s="6">
        <v>12.481283529170931</v>
      </c>
      <c r="T6" s="40"/>
      <c r="U6" s="50"/>
      <c r="V6" s="22"/>
      <c r="W6"/>
    </row>
    <row r="7" spans="1:23" x14ac:dyDescent="0.2">
      <c r="A7" s="7" t="s">
        <v>10</v>
      </c>
      <c r="B7" s="8">
        <v>164202.14794520597</v>
      </c>
      <c r="C7" s="8"/>
      <c r="D7" s="8">
        <v>211370.86027397221</v>
      </c>
      <c r="E7" s="8"/>
      <c r="F7" s="8">
        <v>75614.44615384606</v>
      </c>
      <c r="G7" s="8"/>
      <c r="H7" s="8">
        <v>190640</v>
      </c>
      <c r="I7" s="8"/>
      <c r="J7" s="8">
        <v>85993.708218343105</v>
      </c>
      <c r="K7" s="8"/>
      <c r="L7" s="5">
        <v>10879.22</v>
      </c>
      <c r="M7" s="5"/>
      <c r="N7" s="8">
        <v>738700.38259136723</v>
      </c>
      <c r="O7" s="8"/>
      <c r="P7" s="8">
        <v>5911330</v>
      </c>
      <c r="Q7" s="32"/>
      <c r="R7" s="6">
        <v>12.496348242973532</v>
      </c>
      <c r="T7" s="40"/>
      <c r="U7" s="50"/>
      <c r="V7" s="22"/>
      <c r="W7"/>
    </row>
    <row r="8" spans="1:23" x14ac:dyDescent="0.2">
      <c r="A8" s="7" t="s">
        <v>11</v>
      </c>
      <c r="B8" s="8">
        <v>156373.34794520578</v>
      </c>
      <c r="C8" s="8"/>
      <c r="D8" s="8">
        <v>210877.7753424659</v>
      </c>
      <c r="E8" s="8"/>
      <c r="F8" s="8">
        <v>87101.607692307472</v>
      </c>
      <c r="G8" s="8"/>
      <c r="H8" s="8">
        <v>190507</v>
      </c>
      <c r="I8" s="8"/>
      <c r="J8" s="8">
        <v>87221.306890733831</v>
      </c>
      <c r="K8" s="8"/>
      <c r="L8" s="5">
        <v>10770.629999999997</v>
      </c>
      <c r="M8" s="5"/>
      <c r="N8" s="8">
        <v>742851.66787071305</v>
      </c>
      <c r="O8" s="8"/>
      <c r="P8" s="8">
        <v>5914415</v>
      </c>
      <c r="Q8" s="32"/>
      <c r="R8" s="6">
        <v>12.560019340386377</v>
      </c>
      <c r="U8" s="50"/>
      <c r="V8" s="22"/>
      <c r="W8"/>
    </row>
    <row r="9" spans="1:23" x14ac:dyDescent="0.2">
      <c r="A9" s="7" t="s">
        <v>12</v>
      </c>
      <c r="B9" s="8">
        <v>157067.30958904143</v>
      </c>
      <c r="C9" s="8"/>
      <c r="D9" s="8">
        <v>210531.74794520572</v>
      </c>
      <c r="E9" s="8"/>
      <c r="F9" s="8">
        <v>64577.284615384662</v>
      </c>
      <c r="G9" s="8"/>
      <c r="H9" s="8">
        <v>187349</v>
      </c>
      <c r="I9" s="8"/>
      <c r="J9" s="8">
        <v>86723.700839913305</v>
      </c>
      <c r="K9" s="8"/>
      <c r="L9" s="5">
        <v>10835.73</v>
      </c>
      <c r="M9" s="5"/>
      <c r="N9" s="8">
        <v>717084.77298954513</v>
      </c>
      <c r="O9" s="8"/>
      <c r="P9" s="8">
        <v>5917627</v>
      </c>
      <c r="Q9" s="32"/>
      <c r="R9" s="6">
        <v>12.117775807592219</v>
      </c>
      <c r="U9" s="50"/>
      <c r="V9" s="22"/>
      <c r="W9"/>
    </row>
    <row r="10" spans="1:23" x14ac:dyDescent="0.2">
      <c r="A10" s="7" t="s">
        <v>13</v>
      </c>
      <c r="B10" s="8">
        <v>160289.8849315063</v>
      </c>
      <c r="C10" s="8"/>
      <c r="D10" s="8">
        <v>210214.61917808201</v>
      </c>
      <c r="E10" s="8"/>
      <c r="F10" s="8">
        <v>61927.199999999866</v>
      </c>
      <c r="G10" s="8"/>
      <c r="H10" s="8">
        <v>183033</v>
      </c>
      <c r="I10" s="8"/>
      <c r="J10" s="8">
        <v>80774.610224059259</v>
      </c>
      <c r="K10" s="8"/>
      <c r="L10" s="5">
        <v>10377.120000000001</v>
      </c>
      <c r="M10" s="5"/>
      <c r="N10" s="8">
        <v>706616.43433364748</v>
      </c>
      <c r="O10" s="8"/>
      <c r="P10" s="8">
        <v>5920345</v>
      </c>
      <c r="Q10" s="32"/>
      <c r="R10" s="6">
        <v>11.935392858585901</v>
      </c>
      <c r="U10" s="50"/>
      <c r="V10" s="22"/>
      <c r="W10"/>
    </row>
    <row r="11" spans="1:23" x14ac:dyDescent="0.2">
      <c r="A11" s="7" t="s">
        <v>14</v>
      </c>
      <c r="B11" s="8">
        <v>162748.01095890408</v>
      </c>
      <c r="C11" s="8"/>
      <c r="D11" s="8">
        <v>209831.2438356161</v>
      </c>
      <c r="E11" s="8"/>
      <c r="F11" s="8">
        <v>65929.130769230745</v>
      </c>
      <c r="G11" s="8"/>
      <c r="H11" s="8">
        <v>176213</v>
      </c>
      <c r="I11" s="8"/>
      <c r="J11" s="8">
        <v>84002.673714297562</v>
      </c>
      <c r="K11" s="8"/>
      <c r="L11" s="5">
        <v>10124.660000000002</v>
      </c>
      <c r="M11" s="5"/>
      <c r="N11" s="8">
        <v>708848.71927804861</v>
      </c>
      <c r="O11" s="8"/>
      <c r="P11" s="8">
        <v>5922045</v>
      </c>
      <c r="Q11" s="32"/>
      <c r="R11" s="6">
        <v>11.969661143710468</v>
      </c>
      <c r="U11" s="50"/>
      <c r="V11" s="22"/>
    </row>
    <row r="12" spans="1:23" x14ac:dyDescent="0.2">
      <c r="A12" s="7" t="s">
        <v>15</v>
      </c>
      <c r="B12" s="8">
        <v>149974.69315068514</v>
      </c>
      <c r="C12" s="8"/>
      <c r="D12" s="8">
        <v>206754.22356164403</v>
      </c>
      <c r="E12" s="8"/>
      <c r="F12" s="8">
        <v>57179.930769230705</v>
      </c>
      <c r="G12" s="8"/>
      <c r="H12" s="8">
        <v>173511</v>
      </c>
      <c r="I12" s="8"/>
      <c r="J12" s="8">
        <v>80556.114761448145</v>
      </c>
      <c r="K12" s="8"/>
      <c r="L12" s="5">
        <v>9878.9800000000014</v>
      </c>
      <c r="M12" s="5"/>
      <c r="N12" s="8">
        <v>677854.94224300794</v>
      </c>
      <c r="O12" s="8"/>
      <c r="P12" s="5">
        <v>5923979</v>
      </c>
      <c r="Q12" s="32"/>
      <c r="R12" s="6">
        <v>11.442561532426227</v>
      </c>
      <c r="U12" s="50"/>
    </row>
    <row r="13" spans="1:23" x14ac:dyDescent="0.2">
      <c r="A13" s="7" t="s">
        <v>16</v>
      </c>
      <c r="B13" s="8">
        <v>157533.2301369865</v>
      </c>
      <c r="D13" s="8">
        <v>206603.64493150628</v>
      </c>
      <c r="F13" s="8">
        <v>63570.553846153853</v>
      </c>
      <c r="G13" s="8"/>
      <c r="H13" s="8">
        <v>170060</v>
      </c>
      <c r="I13" s="8"/>
      <c r="J13" s="8">
        <v>81717.345258531917</v>
      </c>
      <c r="K13" s="8"/>
      <c r="L13" s="5">
        <v>9390.6400000000012</v>
      </c>
      <c r="M13" s="5"/>
      <c r="N13" s="8">
        <v>688875.41417317849</v>
      </c>
      <c r="O13" s="8"/>
      <c r="P13" s="5">
        <v>5930150</v>
      </c>
      <c r="Q13" s="32"/>
      <c r="R13" s="6">
        <v>11.616492233302337</v>
      </c>
      <c r="U13" s="50"/>
    </row>
    <row r="14" spans="1:23" x14ac:dyDescent="0.2">
      <c r="A14" s="7" t="s">
        <v>17</v>
      </c>
      <c r="B14" s="8">
        <v>157486.4712328772</v>
      </c>
      <c r="C14" s="8"/>
      <c r="D14" s="8">
        <v>206421.75123287633</v>
      </c>
      <c r="E14" s="8"/>
      <c r="F14" s="8">
        <v>69734.930769230632</v>
      </c>
      <c r="G14" s="8"/>
      <c r="H14" s="8">
        <v>180446</v>
      </c>
      <c r="I14" s="8"/>
      <c r="J14" s="8">
        <v>79229.285823121638</v>
      </c>
      <c r="K14" s="8"/>
      <c r="L14" s="5">
        <v>9745.8599999999988</v>
      </c>
      <c r="M14" s="5"/>
      <c r="N14" s="8">
        <v>703064.29905810591</v>
      </c>
      <c r="O14" s="8"/>
      <c r="P14" s="5">
        <v>5933541</v>
      </c>
      <c r="Q14" s="32"/>
      <c r="R14" s="6">
        <v>11.848983584306671</v>
      </c>
      <c r="U14" s="50"/>
    </row>
    <row r="15" spans="1:23" x14ac:dyDescent="0.2">
      <c r="A15" s="7" t="s">
        <v>18</v>
      </c>
      <c r="B15" s="5">
        <v>154185.87945205494</v>
      </c>
      <c r="C15" s="5"/>
      <c r="D15" s="5">
        <v>206369.72383561599</v>
      </c>
      <c r="E15" s="5"/>
      <c r="F15" s="8">
        <v>58450.523076923091</v>
      </c>
      <c r="G15" s="5"/>
      <c r="H15" s="5">
        <v>182311</v>
      </c>
      <c r="I15" s="5"/>
      <c r="J15" s="8">
        <v>77025.338531908288</v>
      </c>
      <c r="K15" s="5"/>
      <c r="L15" s="5">
        <v>9885.9599999999991</v>
      </c>
      <c r="M15" s="5"/>
      <c r="N15" s="8">
        <v>688228.4248965024</v>
      </c>
      <c r="O15" s="5"/>
      <c r="P15" s="5">
        <v>5937052</v>
      </c>
      <c r="Q15" s="32"/>
      <c r="R15" s="6">
        <v>11.592090230917675</v>
      </c>
      <c r="U15" s="50"/>
    </row>
    <row r="16" spans="1:23" x14ac:dyDescent="0.2">
      <c r="A16" s="7" t="s">
        <v>19</v>
      </c>
      <c r="B16" s="8">
        <v>168582.92054794548</v>
      </c>
      <c r="D16" s="8">
        <v>206306.35397260275</v>
      </c>
      <c r="F16" s="8">
        <v>54055.153846153837</v>
      </c>
      <c r="H16" s="5">
        <v>184742</v>
      </c>
      <c r="I16" s="5"/>
      <c r="J16" s="8">
        <v>75296.363362342279</v>
      </c>
      <c r="L16" s="5">
        <v>9869.5</v>
      </c>
      <c r="M16" s="5"/>
      <c r="N16" s="8">
        <v>698852.29172904429</v>
      </c>
      <c r="O16" s="5"/>
      <c r="P16" s="5">
        <v>5940860</v>
      </c>
      <c r="Q16" s="32"/>
      <c r="R16" s="6">
        <v>11.763486965339096</v>
      </c>
      <c r="U16" s="50"/>
    </row>
    <row r="17" spans="1:27" x14ac:dyDescent="0.2">
      <c r="A17" s="7" t="s">
        <v>20</v>
      </c>
      <c r="B17" s="8">
        <v>166905.20547945218</v>
      </c>
      <c r="C17" s="8"/>
      <c r="D17" s="8">
        <v>206373.33369862949</v>
      </c>
      <c r="F17" s="8">
        <v>66336.161538461572</v>
      </c>
      <c r="G17" s="8"/>
      <c r="H17" s="8">
        <v>185617</v>
      </c>
      <c r="J17" s="8">
        <v>79753.498738672366</v>
      </c>
      <c r="K17" s="5"/>
      <c r="L17" s="8">
        <v>9948.6299999999992</v>
      </c>
      <c r="M17" s="5"/>
      <c r="N17" s="8">
        <v>714933.8294552156</v>
      </c>
      <c r="O17" s="5"/>
      <c r="P17" s="5">
        <v>5942479</v>
      </c>
      <c r="Q17" s="5"/>
      <c r="R17" s="6">
        <v>12.030902077318499</v>
      </c>
      <c r="U17" s="50"/>
      <c r="V17" s="38"/>
      <c r="W17" s="38"/>
      <c r="X17" s="38"/>
      <c r="Y17" s="38"/>
      <c r="Z17" s="38"/>
      <c r="AA17" s="38"/>
    </row>
    <row r="18" spans="1:27" x14ac:dyDescent="0.2">
      <c r="A18" s="7" t="s">
        <v>283</v>
      </c>
      <c r="B18" s="5">
        <v>159852.63150684955</v>
      </c>
      <c r="C18" s="5" t="s">
        <v>336</v>
      </c>
      <c r="D18" s="5">
        <v>208614.02109589055</v>
      </c>
      <c r="E18" s="5" t="s">
        <v>336</v>
      </c>
      <c r="F18" s="5">
        <v>67166.678846153867</v>
      </c>
      <c r="G18" s="5" t="s">
        <v>336</v>
      </c>
      <c r="H18" s="5">
        <v>182894.33333333337</v>
      </c>
      <c r="I18" s="5" t="s">
        <v>336</v>
      </c>
      <c r="J18" s="5">
        <v>81525.505521091269</v>
      </c>
      <c r="K18" s="5" t="s">
        <v>336</v>
      </c>
      <c r="L18" s="5">
        <v>10227.316666666666</v>
      </c>
      <c r="M18" s="5" t="s">
        <v>336</v>
      </c>
      <c r="N18" s="5">
        <v>710280.48696998507</v>
      </c>
      <c r="O18" s="5" t="s">
        <v>336</v>
      </c>
      <c r="P18" s="5">
        <v>5942479</v>
      </c>
      <c r="Q18" s="5" t="s">
        <v>336</v>
      </c>
      <c r="R18" s="6">
        <v>11.952595658646587</v>
      </c>
      <c r="S18" s="5"/>
    </row>
    <row r="19" spans="1:2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9"/>
    </row>
    <row r="20" spans="1:2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7" customFormat="1" x14ac:dyDescent="0.2">
      <c r="A21" s="2" t="s">
        <v>216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U21" s="22"/>
    </row>
    <row r="22" spans="1:27" x14ac:dyDescent="0.2">
      <c r="A22" s="2" t="s">
        <v>281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7" x14ac:dyDescent="0.2">
      <c r="A23" s="2" t="s">
        <v>238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7" x14ac:dyDescent="0.2">
      <c r="A24" s="2" t="s">
        <v>344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7" x14ac:dyDescent="0.2">
      <c r="A25" s="2" t="s">
        <v>267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7" x14ac:dyDescent="0.2">
      <c r="A26" s="2" t="s">
        <v>345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  <c r="N43" s="2"/>
      <c r="O43" s="2"/>
      <c r="P43" s="2"/>
      <c r="Q43" s="2"/>
      <c r="R43" s="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  <row r="57" spans="12:13" x14ac:dyDescent="0.2">
      <c r="L57" s="12"/>
      <c r="M57" s="12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2796-3710-40C1-82F8-9C05547C6447}">
  <dimension ref="A1:AA187"/>
  <sheetViews>
    <sheetView tabSelected="1" workbookViewId="0">
      <selection activeCell="U37" sqref="U37"/>
    </sheetView>
  </sheetViews>
  <sheetFormatPr defaultColWidth="9.140625" defaultRowHeight="12.75" x14ac:dyDescent="0.2"/>
  <cols>
    <col min="1" max="1" width="7.42578125" style="67" customWidth="1"/>
    <col min="2" max="2" width="7.5703125" style="67" customWidth="1"/>
    <col min="3" max="3" width="2.28515625" style="67" customWidth="1"/>
    <col min="4" max="4" width="7.5703125" style="67" customWidth="1"/>
    <col min="5" max="5" width="2.140625" style="67" customWidth="1"/>
    <col min="6" max="6" width="6.28515625" style="67" customWidth="1"/>
    <col min="7" max="7" width="2.7109375" style="67" customWidth="1"/>
    <col min="8" max="8" width="7.5703125" style="67" customWidth="1"/>
    <col min="9" max="9" width="2.7109375" style="67" customWidth="1"/>
    <col min="10" max="10" width="7.5703125" style="67" customWidth="1"/>
    <col min="11" max="11" width="3" style="67" customWidth="1"/>
    <col min="12" max="12" width="6.85546875" style="63" customWidth="1"/>
    <col min="13" max="13" width="2.42578125" style="63" customWidth="1"/>
    <col min="14" max="14" width="8.7109375" style="67" customWidth="1"/>
    <col min="15" max="15" width="2.42578125" style="67" customWidth="1"/>
    <col min="16" max="16" width="7.5703125" style="67" customWidth="1"/>
    <col min="17" max="17" width="2.140625" style="67" customWidth="1"/>
    <col min="18" max="18" width="6.7109375" style="67" customWidth="1"/>
    <col min="19" max="19" width="1.7109375" style="67" customWidth="1"/>
    <col min="20" max="20" width="9.140625" style="67"/>
    <col min="21" max="21" width="11.7109375" style="68" bestFit="1" customWidth="1"/>
    <col min="22" max="16384" width="9.140625" style="67"/>
  </cols>
  <sheetData>
    <row r="1" spans="1:23" s="63" customFormat="1" ht="11.25" x14ac:dyDescent="0.2">
      <c r="A1" s="62" t="s">
        <v>0</v>
      </c>
      <c r="U1" s="64"/>
    </row>
    <row r="2" spans="1:23" s="63" customFormat="1" ht="11.25" x14ac:dyDescent="0.2">
      <c r="A2" s="62" t="s">
        <v>296</v>
      </c>
      <c r="U2" s="64"/>
    </row>
    <row r="3" spans="1:23" s="63" customFormat="1" ht="11.25" x14ac:dyDescent="0.2">
      <c r="U3" s="64"/>
    </row>
    <row r="4" spans="1:23" ht="36.75" customHeight="1" x14ac:dyDescent="0.2">
      <c r="A4" s="65" t="s">
        <v>2</v>
      </c>
      <c r="B4" s="66" t="s">
        <v>324</v>
      </c>
      <c r="C4" s="66"/>
      <c r="D4" s="81" t="s">
        <v>325</v>
      </c>
      <c r="E4" s="81"/>
      <c r="F4" s="81" t="s">
        <v>184</v>
      </c>
      <c r="G4" s="81"/>
      <c r="H4" s="81" t="s">
        <v>215</v>
      </c>
      <c r="I4" s="81"/>
      <c r="J4" s="81" t="s">
        <v>262</v>
      </c>
      <c r="K4" s="81"/>
      <c r="L4" s="81" t="s">
        <v>263</v>
      </c>
      <c r="M4" s="81"/>
      <c r="N4" s="81" t="s">
        <v>265</v>
      </c>
      <c r="O4" s="81"/>
      <c r="P4" s="81" t="s">
        <v>185</v>
      </c>
      <c r="Q4" s="81"/>
      <c r="R4" s="81" t="s">
        <v>264</v>
      </c>
      <c r="S4" s="82"/>
    </row>
    <row r="5" spans="1:23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W5" s="56"/>
    </row>
    <row r="6" spans="1:23" x14ac:dyDescent="0.2">
      <c r="A6" s="70" t="s">
        <v>9</v>
      </c>
      <c r="B6" s="60">
        <v>169869.44383561591</v>
      </c>
      <c r="C6" s="60"/>
      <c r="D6" s="60">
        <v>206024.87671232808</v>
      </c>
      <c r="E6" s="60"/>
      <c r="F6" s="60">
        <v>60768.046153846299</v>
      </c>
      <c r="G6" s="60"/>
      <c r="H6" s="60">
        <v>185261</v>
      </c>
      <c r="I6" s="60"/>
      <c r="J6" s="60">
        <v>73774.896821537302</v>
      </c>
      <c r="K6" s="60"/>
      <c r="L6" s="69">
        <v>9742.08</v>
      </c>
      <c r="M6" s="69"/>
      <c r="N6" s="60">
        <f>SUM(B6:L6)</f>
        <v>705440.34352332761</v>
      </c>
      <c r="O6" s="60"/>
      <c r="P6" s="60">
        <v>5950503</v>
      </c>
      <c r="Q6" s="71"/>
      <c r="R6" s="72">
        <f>N6/P6*100</f>
        <v>11.855138019816604</v>
      </c>
      <c r="T6" s="73"/>
      <c r="U6" s="60"/>
      <c r="V6" s="59"/>
      <c r="W6" s="56"/>
    </row>
    <row r="7" spans="1:23" x14ac:dyDescent="0.2">
      <c r="A7" s="70" t="s">
        <v>10</v>
      </c>
      <c r="B7" s="60">
        <v>169427.78630136987</v>
      </c>
      <c r="C7" s="60"/>
      <c r="D7" s="60">
        <v>206245.56164383551</v>
      </c>
      <c r="E7" s="60"/>
      <c r="F7" s="60">
        <v>63354.715384615396</v>
      </c>
      <c r="G7" s="60"/>
      <c r="H7" s="60">
        <v>187462</v>
      </c>
      <c r="I7" s="60"/>
      <c r="J7" s="60">
        <v>77326.418831126735</v>
      </c>
      <c r="K7" s="60"/>
      <c r="L7" s="69">
        <v>10092.380000000001</v>
      </c>
      <c r="M7" s="69"/>
      <c r="N7" s="60">
        <f t="shared" ref="N7:N17" si="0">SUM(B7:L7)</f>
        <v>713908.86216094752</v>
      </c>
      <c r="O7" s="60"/>
      <c r="P7" s="60">
        <v>5953144</v>
      </c>
      <c r="Q7" s="71"/>
      <c r="R7" s="72">
        <f t="shared" ref="R7:R17" si="1">N7/P7*100</f>
        <v>11.992131588971265</v>
      </c>
      <c r="T7" s="73"/>
      <c r="U7" s="60"/>
      <c r="V7" s="59"/>
      <c r="W7" s="56"/>
    </row>
    <row r="8" spans="1:23" x14ac:dyDescent="0.2">
      <c r="A8" s="70" t="s">
        <v>11</v>
      </c>
      <c r="B8" s="60">
        <v>164664.24657534229</v>
      </c>
      <c r="C8" s="60"/>
      <c r="D8" s="60">
        <v>206327.67123287628</v>
      </c>
      <c r="E8" s="60"/>
      <c r="F8" s="60">
        <v>76806.692307692341</v>
      </c>
      <c r="G8" s="60"/>
      <c r="H8" s="60">
        <v>187542</v>
      </c>
      <c r="I8" s="60"/>
      <c r="J8" s="60">
        <v>77220.375829810073</v>
      </c>
      <c r="K8" s="60"/>
      <c r="L8" s="69">
        <v>10210.820000000002</v>
      </c>
      <c r="M8" s="69"/>
      <c r="N8" s="60">
        <f t="shared" si="0"/>
        <v>722771.80594572087</v>
      </c>
      <c r="O8" s="60"/>
      <c r="P8" s="60">
        <v>5955807</v>
      </c>
      <c r="Q8" s="71"/>
      <c r="R8" s="72">
        <f t="shared" si="1"/>
        <v>12.135581390493696</v>
      </c>
      <c r="U8" s="60"/>
      <c r="V8" s="59"/>
      <c r="W8" s="56"/>
    </row>
    <row r="9" spans="1:23" x14ac:dyDescent="0.2">
      <c r="A9" s="70" t="s">
        <v>12</v>
      </c>
      <c r="B9" s="60">
        <v>166024.30684931579</v>
      </c>
      <c r="C9" s="60"/>
      <c r="D9" s="60">
        <v>206456.71232876656</v>
      </c>
      <c r="E9" s="60"/>
      <c r="F9" s="60">
        <v>60931.130769230876</v>
      </c>
      <c r="G9" s="60"/>
      <c r="H9" s="60">
        <v>185690</v>
      </c>
      <c r="I9" s="60"/>
      <c r="J9" s="60">
        <v>71707.845693322393</v>
      </c>
      <c r="K9" s="60"/>
      <c r="L9" s="69">
        <v>10257.92</v>
      </c>
      <c r="M9" s="69"/>
      <c r="N9" s="60">
        <f t="shared" si="0"/>
        <v>701067.91564063565</v>
      </c>
      <c r="O9" s="60"/>
      <c r="P9" s="60">
        <v>5958161</v>
      </c>
      <c r="Q9" s="71"/>
      <c r="R9" s="72">
        <f t="shared" si="1"/>
        <v>11.766515131776996</v>
      </c>
      <c r="U9" s="60"/>
      <c r="V9" s="59"/>
      <c r="W9" s="56"/>
    </row>
    <row r="10" spans="1:23" x14ac:dyDescent="0.2">
      <c r="A10" s="70" t="s">
        <v>13</v>
      </c>
      <c r="B10" s="60">
        <v>172006.72602739677</v>
      </c>
      <c r="C10" s="60"/>
      <c r="D10" s="60">
        <v>206362.02739725963</v>
      </c>
      <c r="E10" s="60"/>
      <c r="F10" s="60">
        <v>57936.692307692188</v>
      </c>
      <c r="G10" s="60"/>
      <c r="H10" s="60">
        <v>182724</v>
      </c>
      <c r="I10" s="60"/>
      <c r="J10" s="60">
        <v>70337.792274394946</v>
      </c>
      <c r="K10" s="60"/>
      <c r="L10" s="69">
        <v>10101.68</v>
      </c>
      <c r="M10" s="69"/>
      <c r="N10" s="60">
        <f t="shared" si="0"/>
        <v>699468.91800674365</v>
      </c>
      <c r="O10" s="60"/>
      <c r="P10" s="60">
        <v>5958228</v>
      </c>
      <c r="Q10" s="71"/>
      <c r="R10" s="72">
        <f t="shared" si="1"/>
        <v>11.739546019500155</v>
      </c>
      <c r="U10" s="60"/>
      <c r="V10" s="59"/>
      <c r="W10" s="56"/>
    </row>
    <row r="11" spans="1:23" x14ac:dyDescent="0.2">
      <c r="A11" s="70" t="s">
        <v>14</v>
      </c>
      <c r="B11" s="60">
        <v>171075.52602739711</v>
      </c>
      <c r="C11" s="60"/>
      <c r="D11" s="60">
        <v>206759.01369862928</v>
      </c>
      <c r="E11" s="60"/>
      <c r="F11" s="60">
        <v>69015.299999999988</v>
      </c>
      <c r="G11" s="60"/>
      <c r="H11" s="60">
        <v>176631</v>
      </c>
      <c r="I11" s="60"/>
      <c r="J11" s="60">
        <v>72953.649780978216</v>
      </c>
      <c r="K11" s="60"/>
      <c r="L11" s="69">
        <v>10052.93</v>
      </c>
      <c r="M11" s="69"/>
      <c r="N11" s="60">
        <f t="shared" si="0"/>
        <v>706487.41950700467</v>
      </c>
      <c r="O11" s="60"/>
      <c r="P11" s="60">
        <v>5959195</v>
      </c>
      <c r="Q11" s="71"/>
      <c r="R11" s="72">
        <f t="shared" si="1"/>
        <v>11.855417040506389</v>
      </c>
      <c r="U11" s="60"/>
      <c r="V11" s="59"/>
    </row>
    <row r="12" spans="1:23" x14ac:dyDescent="0.2">
      <c r="A12" s="70" t="s">
        <v>15</v>
      </c>
      <c r="B12" s="60">
        <v>159585.09863013742</v>
      </c>
      <c r="C12" s="60"/>
      <c r="D12" s="60">
        <v>204677.50684931449</v>
      </c>
      <c r="E12" s="60"/>
      <c r="F12" s="60">
        <v>59367.438461538477</v>
      </c>
      <c r="G12" s="60"/>
      <c r="H12" s="60">
        <v>173262</v>
      </c>
      <c r="I12" s="60"/>
      <c r="J12" s="60">
        <v>69030.935230220144</v>
      </c>
      <c r="K12" s="60"/>
      <c r="L12" s="69">
        <v>9832.65</v>
      </c>
      <c r="M12" s="69"/>
      <c r="N12" s="60">
        <f t="shared" si="0"/>
        <v>675755.62917121069</v>
      </c>
      <c r="O12" s="60"/>
      <c r="P12" s="69">
        <v>5958839</v>
      </c>
      <c r="Q12" s="71"/>
      <c r="R12" s="72">
        <f t="shared" si="1"/>
        <v>11.340390790407504</v>
      </c>
      <c r="U12" s="60"/>
      <c r="V12" s="59"/>
    </row>
    <row r="13" spans="1:23" x14ac:dyDescent="0.2">
      <c r="A13" s="70" t="s">
        <v>16</v>
      </c>
      <c r="B13" s="60">
        <v>168563.34246575338</v>
      </c>
      <c r="D13" s="60">
        <v>204722.21917808198</v>
      </c>
      <c r="F13" s="60">
        <v>78640.684615384569</v>
      </c>
      <c r="G13" s="60"/>
      <c r="H13" s="60">
        <v>169381</v>
      </c>
      <c r="I13" s="60"/>
      <c r="J13" s="60">
        <v>71115.43936692235</v>
      </c>
      <c r="K13" s="60"/>
      <c r="L13" s="69">
        <v>9482.83</v>
      </c>
      <c r="M13" s="69"/>
      <c r="N13" s="60">
        <f t="shared" si="0"/>
        <v>701905.51562614227</v>
      </c>
      <c r="O13" s="60"/>
      <c r="P13" s="69">
        <v>5962781</v>
      </c>
      <c r="Q13" s="71"/>
      <c r="R13" s="72">
        <f t="shared" si="1"/>
        <v>11.771445498772172</v>
      </c>
      <c r="U13" s="60"/>
      <c r="V13" s="59"/>
    </row>
    <row r="14" spans="1:23" x14ac:dyDescent="0.2">
      <c r="A14" s="70" t="s">
        <v>17</v>
      </c>
      <c r="B14" s="60">
        <v>163729.29041095878</v>
      </c>
      <c r="C14" s="60"/>
      <c r="D14" s="60">
        <v>204740.21917808196</v>
      </c>
      <c r="E14" s="60"/>
      <c r="F14" s="60">
        <v>70008.27692307689</v>
      </c>
      <c r="G14" s="60"/>
      <c r="H14" s="60">
        <v>168732</v>
      </c>
      <c r="I14" s="60"/>
      <c r="J14" s="60">
        <v>69416.937358193405</v>
      </c>
      <c r="K14" s="60"/>
      <c r="L14" s="69">
        <v>9728.9999999999982</v>
      </c>
      <c r="M14" s="69"/>
      <c r="N14" s="60">
        <f t="shared" si="0"/>
        <v>686355.72387031105</v>
      </c>
      <c r="O14" s="60"/>
      <c r="P14" s="69">
        <v>5964053</v>
      </c>
      <c r="Q14" s="71"/>
      <c r="R14" s="72">
        <f t="shared" si="1"/>
        <v>11.508209666653046</v>
      </c>
      <c r="U14" s="60"/>
      <c r="V14" s="59"/>
    </row>
    <row r="15" spans="1:23" x14ac:dyDescent="0.2">
      <c r="A15" s="70" t="s">
        <v>18</v>
      </c>
      <c r="B15" s="69">
        <v>164744.14520547941</v>
      </c>
      <c r="C15" s="69"/>
      <c r="D15" s="69">
        <v>205435.06849315026</v>
      </c>
      <c r="E15" s="69"/>
      <c r="F15" s="60">
        <v>72008.584615384403</v>
      </c>
      <c r="G15" s="69"/>
      <c r="H15" s="69">
        <v>170437</v>
      </c>
      <c r="I15" s="69"/>
      <c r="J15" s="60">
        <v>66812.979677752621</v>
      </c>
      <c r="K15" s="69"/>
      <c r="L15" s="69">
        <v>9769.9100000000017</v>
      </c>
      <c r="M15" s="69"/>
      <c r="N15" s="60">
        <f t="shared" si="0"/>
        <v>689207.68799176661</v>
      </c>
      <c r="O15" s="69"/>
      <c r="P15" s="69">
        <v>5963613</v>
      </c>
      <c r="Q15" s="71"/>
      <c r="R15" s="72">
        <f t="shared" si="1"/>
        <v>11.556881507766628</v>
      </c>
      <c r="U15" s="60"/>
      <c r="V15" s="59"/>
    </row>
    <row r="16" spans="1:23" x14ac:dyDescent="0.2">
      <c r="A16" s="70" t="s">
        <v>19</v>
      </c>
      <c r="B16" s="60">
        <v>172705.64383561673</v>
      </c>
      <c r="D16" s="60">
        <v>205890.98630136991</v>
      </c>
      <c r="F16" s="60">
        <v>87963.646153846101</v>
      </c>
      <c r="H16" s="69">
        <v>172943</v>
      </c>
      <c r="I16" s="69"/>
      <c r="J16" s="60">
        <v>66388.666319675162</v>
      </c>
      <c r="L16" s="69">
        <v>9773.8200000000015</v>
      </c>
      <c r="M16" s="69"/>
      <c r="N16" s="60">
        <f t="shared" si="0"/>
        <v>715665.7626105079</v>
      </c>
      <c r="O16" s="69"/>
      <c r="P16" s="69">
        <v>5962308</v>
      </c>
      <c r="Q16" s="71"/>
      <c r="R16" s="72">
        <f t="shared" si="1"/>
        <v>12.003166602773756</v>
      </c>
      <c r="U16" s="60"/>
      <c r="V16" s="59"/>
    </row>
    <row r="17" spans="1:27" x14ac:dyDescent="0.2">
      <c r="A17" s="70" t="s">
        <v>20</v>
      </c>
      <c r="B17" s="60">
        <v>167635.61917808189</v>
      </c>
      <c r="C17" s="60"/>
      <c r="D17" s="60">
        <v>206037.20547945157</v>
      </c>
      <c r="F17" s="60">
        <v>76129.800000000017</v>
      </c>
      <c r="G17" s="60"/>
      <c r="H17" s="60">
        <v>174007</v>
      </c>
      <c r="J17" s="60">
        <v>71937.786954050054</v>
      </c>
      <c r="K17" s="69"/>
      <c r="L17" s="60">
        <v>9613.4300000000021</v>
      </c>
      <c r="M17" s="69"/>
      <c r="N17" s="60">
        <f t="shared" si="0"/>
        <v>705360.8416115836</v>
      </c>
      <c r="O17" s="69"/>
      <c r="P17" s="69">
        <v>5960696</v>
      </c>
      <c r="Q17" s="69"/>
      <c r="R17" s="72">
        <f t="shared" si="1"/>
        <v>11.833531547516994</v>
      </c>
      <c r="U17" s="60"/>
      <c r="V17" s="59"/>
      <c r="W17" s="68"/>
      <c r="X17" s="68"/>
      <c r="Y17" s="68"/>
      <c r="Z17" s="68"/>
      <c r="AA17" s="68"/>
    </row>
    <row r="18" spans="1:27" x14ac:dyDescent="0.2">
      <c r="A18" s="70" t="s">
        <v>299</v>
      </c>
      <c r="B18" s="60">
        <v>167502.59794520555</v>
      </c>
      <c r="C18" s="60" t="s">
        <v>336</v>
      </c>
      <c r="D18" s="60">
        <v>205806.5890410959</v>
      </c>
      <c r="E18" s="67" t="s">
        <v>336</v>
      </c>
      <c r="F18" s="60">
        <v>69410.917307692303</v>
      </c>
      <c r="G18" s="60" t="s">
        <v>336</v>
      </c>
      <c r="H18" s="60">
        <v>177839.33333333334</v>
      </c>
      <c r="I18" s="67" t="s">
        <v>336</v>
      </c>
      <c r="J18" s="60">
        <v>71501.977011498631</v>
      </c>
      <c r="K18" s="69" t="s">
        <v>336</v>
      </c>
      <c r="L18" s="60">
        <v>9891.7875000000022</v>
      </c>
      <c r="M18" s="69" t="s">
        <v>336</v>
      </c>
      <c r="N18" s="60">
        <v>701953.20213882544</v>
      </c>
      <c r="O18" s="69" t="s">
        <v>336</v>
      </c>
      <c r="P18" s="69">
        <v>5960696</v>
      </c>
      <c r="Q18" s="69" t="s">
        <v>336</v>
      </c>
      <c r="R18" s="6">
        <v>11.776363064629122</v>
      </c>
      <c r="S18" s="69"/>
    </row>
    <row r="19" spans="1:27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</row>
    <row r="20" spans="1:27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27" s="56" customFormat="1" x14ac:dyDescent="0.2">
      <c r="A21" s="63" t="s">
        <v>216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U21" s="59"/>
    </row>
    <row r="22" spans="1:27" x14ac:dyDescent="0.2">
      <c r="A22" s="63" t="s">
        <v>297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N22" s="63"/>
      <c r="O22" s="63"/>
      <c r="P22" s="63"/>
      <c r="Q22" s="63"/>
      <c r="R22" s="63"/>
    </row>
    <row r="23" spans="1:27" x14ac:dyDescent="0.2">
      <c r="A23" s="63" t="s">
        <v>238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N23" s="63"/>
      <c r="O23" s="63"/>
      <c r="P23" s="63"/>
      <c r="Q23" s="63"/>
      <c r="R23" s="63"/>
    </row>
    <row r="24" spans="1:27" x14ac:dyDescent="0.2">
      <c r="A24" s="63" t="s">
        <v>282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N24" s="63"/>
      <c r="O24" s="63"/>
      <c r="P24" s="63"/>
      <c r="Q24" s="63"/>
      <c r="R24" s="63"/>
    </row>
    <row r="25" spans="1:27" x14ac:dyDescent="0.2">
      <c r="A25" s="63" t="s">
        <v>267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N25" s="63"/>
      <c r="O25" s="63"/>
      <c r="P25" s="63"/>
      <c r="Q25" s="63"/>
      <c r="R25" s="63"/>
    </row>
    <row r="26" spans="1:27" x14ac:dyDescent="0.2">
      <c r="A26" s="63" t="s">
        <v>266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N26" s="63"/>
      <c r="O26" s="63"/>
      <c r="P26" s="63"/>
      <c r="Q26" s="63"/>
      <c r="R26" s="63"/>
    </row>
    <row r="27" spans="1:27" x14ac:dyDescent="0.2">
      <c r="A27" s="63" t="s">
        <v>323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N27" s="63"/>
      <c r="O27" s="63"/>
      <c r="P27" s="63"/>
      <c r="Q27" s="63"/>
      <c r="R27" s="63"/>
    </row>
    <row r="28" spans="1:27" x14ac:dyDescent="0.2">
      <c r="A28" s="63" t="s">
        <v>337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N28" s="63"/>
      <c r="O28" s="63"/>
      <c r="P28" s="63"/>
      <c r="Q28" s="63"/>
      <c r="R28" s="63"/>
    </row>
    <row r="29" spans="1:27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N29" s="63"/>
      <c r="O29" s="63"/>
      <c r="P29" s="63"/>
      <c r="Q29" s="63"/>
      <c r="R29" s="63"/>
    </row>
    <row r="30" spans="1:27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N30" s="63"/>
      <c r="O30" s="63"/>
      <c r="P30" s="63"/>
      <c r="Q30" s="63"/>
      <c r="R30" s="63"/>
    </row>
    <row r="31" spans="1:27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N31" s="63"/>
      <c r="O31" s="63"/>
      <c r="P31" s="63"/>
      <c r="Q31" s="63"/>
      <c r="R31" s="63"/>
    </row>
    <row r="32" spans="1:27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N32" s="63"/>
      <c r="O32" s="63"/>
      <c r="P32" s="63"/>
      <c r="Q32" s="63"/>
      <c r="R32" s="63"/>
    </row>
    <row r="33" spans="1:18" x14ac:dyDescent="0.2">
      <c r="A33" s="63"/>
      <c r="B33" s="56"/>
      <c r="C33" s="63"/>
      <c r="D33" s="63"/>
      <c r="E33" s="63"/>
      <c r="F33" s="63"/>
      <c r="G33" s="63"/>
      <c r="H33" s="63"/>
      <c r="I33" s="63"/>
      <c r="J33" s="63"/>
      <c r="K33" s="63"/>
      <c r="N33" s="63"/>
      <c r="O33" s="63"/>
      <c r="P33" s="63"/>
      <c r="Q33" s="63"/>
      <c r="R33" s="63"/>
    </row>
    <row r="34" spans="1:18" x14ac:dyDescent="0.2">
      <c r="A34" s="63"/>
      <c r="B34" s="56"/>
      <c r="C34" s="63"/>
      <c r="D34" s="63"/>
      <c r="E34" s="63"/>
      <c r="F34" s="63"/>
      <c r="G34" s="63"/>
      <c r="H34" s="63"/>
      <c r="I34" s="63"/>
      <c r="J34" s="63"/>
      <c r="K34" s="63"/>
      <c r="N34" s="63"/>
      <c r="O34" s="63"/>
      <c r="P34" s="63"/>
      <c r="Q34" s="63"/>
      <c r="R34" s="63"/>
    </row>
    <row r="35" spans="1:18" x14ac:dyDescent="0.2">
      <c r="A35" s="63"/>
      <c r="B35" s="56"/>
      <c r="C35" s="63"/>
      <c r="D35" s="63"/>
      <c r="E35" s="63"/>
      <c r="F35" s="63"/>
      <c r="G35" s="63"/>
      <c r="H35" s="63"/>
      <c r="I35" s="63"/>
      <c r="J35" s="63"/>
      <c r="K35" s="63"/>
      <c r="N35" s="63"/>
      <c r="O35" s="63"/>
      <c r="P35" s="63"/>
      <c r="Q35" s="63"/>
      <c r="R35" s="63"/>
    </row>
    <row r="36" spans="1:18" x14ac:dyDescent="0.2">
      <c r="A36" s="63"/>
      <c r="B36" s="56"/>
      <c r="C36" s="63"/>
      <c r="D36" s="63"/>
      <c r="E36" s="63"/>
      <c r="F36" s="63"/>
      <c r="G36" s="63"/>
      <c r="H36" s="63"/>
      <c r="I36" s="63"/>
      <c r="J36" s="63"/>
      <c r="K36" s="63"/>
      <c r="N36" s="63"/>
      <c r="O36" s="63"/>
      <c r="P36" s="63"/>
      <c r="Q36" s="63"/>
      <c r="R36" s="63"/>
    </row>
    <row r="37" spans="1:18" x14ac:dyDescent="0.2">
      <c r="A37" s="63"/>
      <c r="B37" s="56"/>
      <c r="C37" s="63"/>
      <c r="D37" s="63"/>
      <c r="E37" s="63"/>
      <c r="F37" s="63"/>
      <c r="G37" s="63"/>
      <c r="H37" s="63"/>
      <c r="I37" s="63"/>
      <c r="J37" s="63"/>
      <c r="K37" s="63"/>
      <c r="N37" s="63"/>
      <c r="O37" s="63"/>
      <c r="P37" s="63"/>
      <c r="Q37" s="63"/>
      <c r="R37" s="63"/>
    </row>
    <row r="38" spans="1:18" x14ac:dyDescent="0.2">
      <c r="A38" s="63"/>
      <c r="B38" s="56"/>
      <c r="C38" s="63"/>
      <c r="D38" s="63"/>
      <c r="E38" s="63"/>
      <c r="F38" s="63"/>
      <c r="G38" s="63"/>
      <c r="H38" s="63"/>
      <c r="I38" s="63"/>
      <c r="J38" s="63"/>
      <c r="K38" s="63"/>
      <c r="N38" s="63"/>
      <c r="O38" s="63"/>
      <c r="P38" s="63"/>
      <c r="Q38" s="63"/>
      <c r="R38" s="63"/>
    </row>
    <row r="39" spans="1:18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N39" s="63"/>
      <c r="O39" s="63"/>
      <c r="P39" s="63"/>
      <c r="Q39" s="63"/>
      <c r="R39" s="63"/>
    </row>
    <row r="40" spans="1:18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N40" s="63"/>
      <c r="O40" s="63"/>
      <c r="P40" s="63"/>
      <c r="Q40" s="63"/>
      <c r="R40" s="63"/>
    </row>
    <row r="41" spans="1:18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N41" s="63"/>
      <c r="O41" s="63"/>
      <c r="P41" s="63"/>
      <c r="Q41" s="63"/>
      <c r="R41" s="63"/>
    </row>
    <row r="42" spans="1:18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N42" s="63"/>
      <c r="O42" s="63"/>
      <c r="P42" s="63"/>
      <c r="Q42" s="63"/>
      <c r="R42" s="63"/>
    </row>
    <row r="43" spans="1:18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4"/>
      <c r="M43" s="64"/>
      <c r="N43" s="63"/>
      <c r="O43" s="63"/>
      <c r="P43" s="63"/>
      <c r="Q43" s="63"/>
      <c r="R43" s="63"/>
    </row>
    <row r="44" spans="1:18" x14ac:dyDescent="0.2">
      <c r="L44" s="64"/>
      <c r="M44" s="64"/>
    </row>
    <row r="45" spans="1:18" x14ac:dyDescent="0.2">
      <c r="L45" s="64"/>
      <c r="M45" s="64"/>
    </row>
    <row r="46" spans="1:18" x14ac:dyDescent="0.2">
      <c r="L46" s="64"/>
      <c r="M46" s="64"/>
    </row>
    <row r="47" spans="1:18" x14ac:dyDescent="0.2">
      <c r="L47" s="64"/>
      <c r="M47" s="64"/>
    </row>
    <row r="48" spans="1:18" x14ac:dyDescent="0.2">
      <c r="L48" s="64"/>
      <c r="M48" s="64"/>
    </row>
    <row r="49" spans="12:13" x14ac:dyDescent="0.2">
      <c r="L49" s="64"/>
      <c r="M49" s="64"/>
    </row>
    <row r="50" spans="12:13" x14ac:dyDescent="0.2">
      <c r="L50" s="64"/>
      <c r="M50" s="64"/>
    </row>
    <row r="51" spans="12:13" x14ac:dyDescent="0.2">
      <c r="L51" s="64"/>
      <c r="M51" s="64"/>
    </row>
    <row r="52" spans="12:13" x14ac:dyDescent="0.2">
      <c r="L52" s="64"/>
      <c r="M52" s="64"/>
    </row>
    <row r="53" spans="12:13" x14ac:dyDescent="0.2">
      <c r="L53" s="64"/>
      <c r="M53" s="64"/>
    </row>
    <row r="54" spans="12:13" x14ac:dyDescent="0.2">
      <c r="L54" s="64"/>
      <c r="M54" s="64"/>
    </row>
    <row r="55" spans="12:13" x14ac:dyDescent="0.2">
      <c r="L55" s="64"/>
      <c r="M55" s="64"/>
    </row>
    <row r="56" spans="12:13" x14ac:dyDescent="0.2">
      <c r="L56" s="64"/>
      <c r="M56" s="64"/>
    </row>
    <row r="57" spans="12:13" x14ac:dyDescent="0.2">
      <c r="L57" s="64"/>
      <c r="M57" s="64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9132-9A17-4C3A-9C5A-9FFAD10DF6FC}">
  <dimension ref="A1:AA187"/>
  <sheetViews>
    <sheetView workbookViewId="0">
      <selection activeCell="T40" sqref="T40"/>
    </sheetView>
  </sheetViews>
  <sheetFormatPr defaultColWidth="9.140625" defaultRowHeight="12.75" x14ac:dyDescent="0.2"/>
  <cols>
    <col min="1" max="1" width="7.42578125" style="67" customWidth="1"/>
    <col min="2" max="2" width="7.5703125" style="67" customWidth="1"/>
    <col min="3" max="3" width="2.28515625" style="67" customWidth="1"/>
    <col min="4" max="4" width="7.5703125" style="67" customWidth="1"/>
    <col min="5" max="5" width="2.140625" style="67" customWidth="1"/>
    <col min="6" max="6" width="6.28515625" style="67" customWidth="1"/>
    <col min="7" max="7" width="2.7109375" style="67" customWidth="1"/>
    <col min="8" max="8" width="7.5703125" style="67" customWidth="1"/>
    <col min="9" max="9" width="2.7109375" style="67" customWidth="1"/>
    <col min="10" max="10" width="7.5703125" style="67" customWidth="1"/>
    <col min="11" max="11" width="3" style="67" customWidth="1"/>
    <col min="12" max="12" width="6.85546875" style="63" customWidth="1"/>
    <col min="13" max="13" width="2.42578125" style="63" customWidth="1"/>
    <col min="14" max="14" width="8.7109375" style="67" customWidth="1"/>
    <col min="15" max="15" width="2.42578125" style="67" customWidth="1"/>
    <col min="16" max="16" width="7.5703125" style="67" customWidth="1"/>
    <col min="17" max="17" width="2.140625" style="67" customWidth="1"/>
    <col min="18" max="18" width="6.7109375" style="67" customWidth="1"/>
    <col min="19" max="19" width="1.7109375" style="67" customWidth="1"/>
    <col min="20" max="20" width="9.140625" style="67"/>
    <col min="21" max="21" width="11.7109375" style="68" bestFit="1" customWidth="1"/>
    <col min="22" max="16384" width="9.140625" style="67"/>
  </cols>
  <sheetData>
    <row r="1" spans="1:23" s="63" customFormat="1" ht="11.25" x14ac:dyDescent="0.2">
      <c r="A1" s="62" t="s">
        <v>298</v>
      </c>
      <c r="U1" s="64"/>
    </row>
    <row r="2" spans="1:23" s="63" customFormat="1" ht="11.25" x14ac:dyDescent="0.2">
      <c r="A2" s="62" t="s">
        <v>296</v>
      </c>
      <c r="U2" s="64"/>
    </row>
    <row r="3" spans="1:23" s="63" customFormat="1" ht="11.25" x14ac:dyDescent="0.2">
      <c r="U3" s="64"/>
    </row>
    <row r="4" spans="1:23" ht="36.75" customHeight="1" x14ac:dyDescent="0.2">
      <c r="A4" s="65" t="s">
        <v>2</v>
      </c>
      <c r="B4" s="66" t="s">
        <v>324</v>
      </c>
      <c r="C4" s="66"/>
      <c r="D4" s="81" t="s">
        <v>325</v>
      </c>
      <c r="E4" s="81"/>
      <c r="F4" s="81" t="s">
        <v>184</v>
      </c>
      <c r="G4" s="81"/>
      <c r="H4" s="81" t="s">
        <v>215</v>
      </c>
      <c r="I4" s="81"/>
      <c r="J4" s="81" t="s">
        <v>262</v>
      </c>
      <c r="K4" s="81"/>
      <c r="L4" s="81" t="s">
        <v>263</v>
      </c>
      <c r="M4" s="81"/>
      <c r="N4" s="81" t="s">
        <v>265</v>
      </c>
      <c r="O4" s="81"/>
      <c r="P4" s="81" t="s">
        <v>317</v>
      </c>
      <c r="Q4" s="81"/>
      <c r="R4" s="81" t="s">
        <v>264</v>
      </c>
      <c r="S4" s="82"/>
    </row>
    <row r="5" spans="1:23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W5" s="56"/>
    </row>
    <row r="6" spans="1:23" x14ac:dyDescent="0.2">
      <c r="A6" s="70" t="s">
        <v>9</v>
      </c>
      <c r="B6" s="60">
        <v>171103.33972602687</v>
      </c>
      <c r="C6" s="60"/>
      <c r="D6" s="60">
        <v>207121.15068492971</v>
      </c>
      <c r="E6" s="60"/>
      <c r="F6" s="60">
        <v>60771.000000000146</v>
      </c>
      <c r="G6" s="60"/>
      <c r="H6" s="60">
        <v>185563</v>
      </c>
      <c r="I6" s="60"/>
      <c r="J6" s="60">
        <v>75187.329268079236</v>
      </c>
      <c r="K6" s="60"/>
      <c r="L6" s="69">
        <v>9748.58</v>
      </c>
      <c r="M6" s="69"/>
      <c r="N6" s="60">
        <f>SUM(B6:L6)</f>
        <v>709494.39967903588</v>
      </c>
      <c r="O6" s="60"/>
      <c r="P6" s="60">
        <v>6062382</v>
      </c>
      <c r="Q6" s="71"/>
      <c r="R6" s="72">
        <f>N6/P6*100</f>
        <v>11.703228197745306</v>
      </c>
      <c r="T6" s="73"/>
      <c r="U6" s="60"/>
      <c r="V6" s="59"/>
      <c r="W6" s="56"/>
    </row>
    <row r="7" spans="1:23" x14ac:dyDescent="0.2">
      <c r="A7" s="70" t="s">
        <v>10</v>
      </c>
      <c r="B7" s="60">
        <v>170802.92876712335</v>
      </c>
      <c r="C7" s="60"/>
      <c r="D7" s="60">
        <v>208327.89041095733</v>
      </c>
      <c r="E7" s="60"/>
      <c r="F7" s="60">
        <v>63354.807692307702</v>
      </c>
      <c r="G7" s="60"/>
      <c r="H7" s="60">
        <v>187950</v>
      </c>
      <c r="I7" s="60"/>
      <c r="J7" s="60">
        <v>78914.323651547573</v>
      </c>
      <c r="K7" s="60"/>
      <c r="L7" s="69">
        <v>10096.880000000001</v>
      </c>
      <c r="M7" s="69"/>
      <c r="N7" s="60">
        <f t="shared" ref="N7:N17" si="0">SUM(B7:L7)</f>
        <v>719446.83052193595</v>
      </c>
      <c r="O7" s="60"/>
      <c r="P7" s="60">
        <v>6064986</v>
      </c>
      <c r="Q7" s="71"/>
      <c r="R7" s="72">
        <f t="shared" ref="R7:R17" si="1">N7/P7*100</f>
        <v>11.8622999380697</v>
      </c>
      <c r="T7" s="73"/>
      <c r="U7" s="60"/>
      <c r="V7" s="59"/>
      <c r="W7" s="56"/>
    </row>
    <row r="8" spans="1:23" x14ac:dyDescent="0.2">
      <c r="A8" s="70" t="s">
        <v>11</v>
      </c>
      <c r="B8" s="60">
        <v>166088.00547945165</v>
      </c>
      <c r="C8" s="60"/>
      <c r="D8" s="60">
        <v>209511.20547945038</v>
      </c>
      <c r="E8" s="60"/>
      <c r="F8" s="60">
        <v>76806.830769230801</v>
      </c>
      <c r="G8" s="60"/>
      <c r="H8" s="60">
        <v>188227</v>
      </c>
      <c r="I8" s="60"/>
      <c r="J8" s="60">
        <v>78799.231636982309</v>
      </c>
      <c r="K8" s="60"/>
      <c r="L8" s="69">
        <v>10219.320000000002</v>
      </c>
      <c r="M8" s="69"/>
      <c r="N8" s="60">
        <f t="shared" si="0"/>
        <v>729651.59336511511</v>
      </c>
      <c r="O8" s="60"/>
      <c r="P8" s="60">
        <v>6067578</v>
      </c>
      <c r="Q8" s="71"/>
      <c r="R8" s="72">
        <f t="shared" si="1"/>
        <v>12.025417610867386</v>
      </c>
      <c r="U8" s="60"/>
      <c r="V8" s="59"/>
      <c r="W8" s="56"/>
    </row>
    <row r="9" spans="1:23" x14ac:dyDescent="0.2">
      <c r="A9" s="70" t="s">
        <v>12</v>
      </c>
      <c r="B9" s="60">
        <v>167538.48493150782</v>
      </c>
      <c r="C9" s="60"/>
      <c r="D9" s="60">
        <v>210687.12328766999</v>
      </c>
      <c r="E9" s="60"/>
      <c r="F9" s="60">
        <v>60931.130769230876</v>
      </c>
      <c r="G9" s="60"/>
      <c r="H9" s="60">
        <v>186545</v>
      </c>
      <c r="I9" s="60"/>
      <c r="J9" s="60">
        <v>73145.650338462539</v>
      </c>
      <c r="K9" s="60"/>
      <c r="L9" s="69">
        <v>10267.42</v>
      </c>
      <c r="M9" s="69"/>
      <c r="N9" s="60">
        <f t="shared" si="0"/>
        <v>709114.8093268713</v>
      </c>
      <c r="O9" s="60"/>
      <c r="P9" s="60">
        <v>6069878</v>
      </c>
      <c r="Q9" s="71"/>
      <c r="R9" s="72">
        <f t="shared" si="1"/>
        <v>11.682521614550923</v>
      </c>
      <c r="U9" s="60"/>
      <c r="V9" s="59"/>
      <c r="W9" s="56"/>
    </row>
    <row r="10" spans="1:23" x14ac:dyDescent="0.2">
      <c r="A10" s="70" t="s">
        <v>13</v>
      </c>
      <c r="B10" s="60">
        <v>173702.23561643754</v>
      </c>
      <c r="C10" s="60"/>
      <c r="D10" s="60">
        <v>211713.86301369729</v>
      </c>
      <c r="E10" s="60"/>
      <c r="F10" s="60">
        <v>57936.692307692188</v>
      </c>
      <c r="G10" s="60"/>
      <c r="H10" s="60">
        <v>183767</v>
      </c>
      <c r="I10" s="60"/>
      <c r="J10" s="60">
        <v>71831.675554203292</v>
      </c>
      <c r="K10" s="60"/>
      <c r="L10" s="69">
        <v>10111.18</v>
      </c>
      <c r="M10" s="69"/>
      <c r="N10" s="60">
        <f t="shared" si="0"/>
        <v>709062.64649203036</v>
      </c>
      <c r="O10" s="60"/>
      <c r="P10" s="60">
        <v>6069905</v>
      </c>
      <c r="Q10" s="71"/>
      <c r="R10" s="72">
        <f t="shared" si="1"/>
        <v>11.681610280424987</v>
      </c>
      <c r="U10" s="60"/>
      <c r="V10" s="59"/>
      <c r="W10" s="56"/>
    </row>
    <row r="11" spans="1:23" x14ac:dyDescent="0.2">
      <c r="A11" s="70" t="s">
        <v>14</v>
      </c>
      <c r="B11" s="60">
        <v>172884.50136986328</v>
      </c>
      <c r="C11" s="60"/>
      <c r="D11" s="60">
        <v>213124.76712328638</v>
      </c>
      <c r="E11" s="60"/>
      <c r="F11" s="60">
        <v>69015.299999999988</v>
      </c>
      <c r="G11" s="60"/>
      <c r="H11" s="60">
        <v>177773</v>
      </c>
      <c r="I11" s="60"/>
      <c r="J11" s="60">
        <v>74468.865809424882</v>
      </c>
      <c r="K11" s="60"/>
      <c r="L11" s="69">
        <v>10062.93</v>
      </c>
      <c r="M11" s="69"/>
      <c r="N11" s="60">
        <f t="shared" si="0"/>
        <v>717329.36430257466</v>
      </c>
      <c r="O11" s="60"/>
      <c r="P11" s="60">
        <v>6070811</v>
      </c>
      <c r="Q11" s="71"/>
      <c r="R11" s="72">
        <f t="shared" si="1"/>
        <v>11.816038488145566</v>
      </c>
      <c r="U11" s="60"/>
      <c r="V11" s="59"/>
    </row>
    <row r="12" spans="1:23" x14ac:dyDescent="0.2">
      <c r="A12" s="70" t="s">
        <v>15</v>
      </c>
      <c r="B12" s="60">
        <v>161299.29863013711</v>
      </c>
      <c r="C12" s="60"/>
      <c r="D12" s="60">
        <v>212069.75342465678</v>
      </c>
      <c r="E12" s="60"/>
      <c r="F12" s="60">
        <v>59367.438461538477</v>
      </c>
      <c r="G12" s="60"/>
      <c r="H12" s="60">
        <v>174544</v>
      </c>
      <c r="I12" s="60"/>
      <c r="J12" s="60">
        <v>70462.259297076002</v>
      </c>
      <c r="K12" s="60"/>
      <c r="L12" s="69">
        <v>9842.65</v>
      </c>
      <c r="M12" s="69"/>
      <c r="N12" s="60">
        <f t="shared" si="0"/>
        <v>687585.3998134085</v>
      </c>
      <c r="O12" s="60"/>
      <c r="P12" s="60">
        <v>6070384</v>
      </c>
      <c r="Q12" s="71"/>
      <c r="R12" s="72">
        <f t="shared" si="1"/>
        <v>11.32688475413431</v>
      </c>
      <c r="U12" s="60"/>
    </row>
    <row r="13" spans="1:23" x14ac:dyDescent="0.2">
      <c r="A13" s="70" t="s">
        <v>16</v>
      </c>
      <c r="B13" s="60">
        <v>170533.4958904112</v>
      </c>
      <c r="D13" s="60">
        <v>213061.80821917742</v>
      </c>
      <c r="F13" s="60">
        <v>78640.684615384569</v>
      </c>
      <c r="G13" s="60"/>
      <c r="H13" s="60">
        <v>170805</v>
      </c>
      <c r="I13" s="60"/>
      <c r="J13" s="60">
        <v>72595.229208185134</v>
      </c>
      <c r="K13" s="60"/>
      <c r="L13" s="69">
        <v>9495.83</v>
      </c>
      <c r="M13" s="69"/>
      <c r="N13" s="60">
        <f t="shared" si="0"/>
        <v>715132.04793315823</v>
      </c>
      <c r="O13" s="60"/>
      <c r="P13" s="60">
        <v>6074248</v>
      </c>
      <c r="Q13" s="71"/>
      <c r="R13" s="72">
        <f t="shared" si="1"/>
        <v>11.773178308379213</v>
      </c>
      <c r="U13" s="60"/>
    </row>
    <row r="14" spans="1:23" x14ac:dyDescent="0.2">
      <c r="A14" s="70" t="s">
        <v>17</v>
      </c>
      <c r="B14" s="60">
        <v>165784.30684931527</v>
      </c>
      <c r="C14" s="60"/>
      <c r="D14" s="60">
        <v>214086.57534246508</v>
      </c>
      <c r="E14" s="60"/>
      <c r="F14" s="60">
        <v>70008.39230769228</v>
      </c>
      <c r="G14" s="60"/>
      <c r="H14" s="60">
        <v>170325</v>
      </c>
      <c r="I14" s="60"/>
      <c r="J14" s="60">
        <v>70891.607930870232</v>
      </c>
      <c r="K14" s="60"/>
      <c r="L14" s="69">
        <v>9743.9999999999982</v>
      </c>
      <c r="M14" s="69"/>
      <c r="N14" s="60">
        <f t="shared" si="0"/>
        <v>700839.88243034296</v>
      </c>
      <c r="O14" s="60"/>
      <c r="P14" s="60">
        <v>6075456</v>
      </c>
      <c r="Q14" s="71"/>
      <c r="R14" s="72">
        <f t="shared" si="1"/>
        <v>11.535593088491513</v>
      </c>
      <c r="U14" s="60"/>
    </row>
    <row r="15" spans="1:23" x14ac:dyDescent="0.2">
      <c r="A15" s="70" t="s">
        <v>18</v>
      </c>
      <c r="B15" s="69">
        <v>166878.82191780797</v>
      </c>
      <c r="C15" s="69"/>
      <c r="D15" s="69">
        <v>215739.36986301321</v>
      </c>
      <c r="E15" s="69"/>
      <c r="F15" s="60">
        <v>72008.584615384403</v>
      </c>
      <c r="G15" s="69"/>
      <c r="H15" s="69">
        <v>172217</v>
      </c>
      <c r="I15" s="69"/>
      <c r="J15" s="60">
        <v>68258.278947286584</v>
      </c>
      <c r="K15" s="69"/>
      <c r="L15" s="69">
        <v>9784.9100000000017</v>
      </c>
      <c r="M15" s="69"/>
      <c r="N15" s="60">
        <f t="shared" si="0"/>
        <v>704886.96534349222</v>
      </c>
      <c r="O15" s="69"/>
      <c r="P15" s="60">
        <v>6074933</v>
      </c>
      <c r="Q15" s="71"/>
      <c r="R15" s="72">
        <f t="shared" si="1"/>
        <v>11.603205588333109</v>
      </c>
      <c r="U15" s="60"/>
    </row>
    <row r="16" spans="1:23" x14ac:dyDescent="0.2">
      <c r="A16" s="70" t="s">
        <v>19</v>
      </c>
      <c r="B16" s="60">
        <v>175041.81369863084</v>
      </c>
      <c r="D16" s="60">
        <v>217066.68493150713</v>
      </c>
      <c r="F16" s="60">
        <v>87963.646153846101</v>
      </c>
      <c r="H16" s="69">
        <v>174873</v>
      </c>
      <c r="I16" s="69"/>
      <c r="J16" s="60">
        <v>67809.134044911014</v>
      </c>
      <c r="L16" s="69">
        <v>9790.8200000000015</v>
      </c>
      <c r="M16" s="69"/>
      <c r="N16" s="60">
        <f t="shared" si="0"/>
        <v>732545.09882889513</v>
      </c>
      <c r="O16" s="69"/>
      <c r="P16" s="60">
        <v>6073541</v>
      </c>
      <c r="Q16" s="71"/>
      <c r="R16" s="72">
        <f t="shared" si="1"/>
        <v>12.06125222220275</v>
      </c>
      <c r="U16" s="60"/>
    </row>
    <row r="17" spans="1:27" x14ac:dyDescent="0.2">
      <c r="A17" s="70" t="s">
        <v>20</v>
      </c>
      <c r="B17" s="60">
        <v>170073.04931506765</v>
      </c>
      <c r="C17" s="60"/>
      <c r="D17" s="60">
        <v>218177.99999999951</v>
      </c>
      <c r="F17" s="60">
        <v>76129.800000000017</v>
      </c>
      <c r="G17" s="60"/>
      <c r="H17" s="60">
        <v>176075</v>
      </c>
      <c r="J17" s="60">
        <v>73484.764378619439</v>
      </c>
      <c r="K17" s="69"/>
      <c r="L17" s="60">
        <v>9631.4300000000021</v>
      </c>
      <c r="M17" s="69"/>
      <c r="N17" s="60">
        <f t="shared" si="0"/>
        <v>723572.04369368672</v>
      </c>
      <c r="O17" s="69"/>
      <c r="P17" s="60">
        <v>6071843</v>
      </c>
      <c r="Q17" s="69"/>
      <c r="R17" s="72">
        <f t="shared" si="1"/>
        <v>11.916843760513682</v>
      </c>
      <c r="U17" s="60"/>
      <c r="V17" s="68"/>
      <c r="W17" s="68"/>
      <c r="X17" s="68"/>
      <c r="Y17" s="68"/>
      <c r="Z17" s="68"/>
      <c r="AA17" s="68"/>
    </row>
    <row r="18" spans="1:27" x14ac:dyDescent="0.2">
      <c r="A18" s="70" t="s">
        <v>299</v>
      </c>
      <c r="B18" s="60">
        <v>169310.85684931508</v>
      </c>
      <c r="C18" s="60"/>
      <c r="D18" s="60">
        <v>212557.34931506854</v>
      </c>
      <c r="F18" s="60">
        <v>69411.192307692341</v>
      </c>
      <c r="G18" s="60"/>
      <c r="H18" s="60">
        <v>179055.33333333331</v>
      </c>
      <c r="J18" s="60">
        <v>72987.362505470694</v>
      </c>
      <c r="K18" s="69"/>
      <c r="L18" s="60">
        <v>9903.1624999999985</v>
      </c>
      <c r="M18" s="69"/>
      <c r="N18" s="60">
        <v>713225.25681088003</v>
      </c>
      <c r="O18" s="69"/>
      <c r="P18" s="60">
        <v>6071843</v>
      </c>
      <c r="Q18" s="69"/>
      <c r="R18" s="6">
        <v>11.746437725924073</v>
      </c>
      <c r="S18" s="69"/>
    </row>
    <row r="19" spans="1:27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</row>
    <row r="20" spans="1:27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27" s="56" customFormat="1" x14ac:dyDescent="0.2">
      <c r="A21" s="63" t="s">
        <v>216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U21" s="59"/>
    </row>
    <row r="22" spans="1:27" x14ac:dyDescent="0.2">
      <c r="A22" s="63" t="s">
        <v>297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N22" s="63"/>
      <c r="O22" s="63"/>
      <c r="P22" s="63"/>
      <c r="Q22" s="63"/>
      <c r="R22" s="63"/>
    </row>
    <row r="23" spans="1:27" x14ac:dyDescent="0.2">
      <c r="A23" s="63" t="s">
        <v>238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N23" s="63"/>
      <c r="O23" s="63"/>
      <c r="P23" s="63"/>
      <c r="Q23" s="63"/>
      <c r="R23" s="63"/>
    </row>
    <row r="24" spans="1:27" x14ac:dyDescent="0.2">
      <c r="A24" s="63" t="s">
        <v>282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N24" s="63"/>
      <c r="O24" s="63"/>
      <c r="P24" s="63"/>
      <c r="Q24" s="63"/>
      <c r="R24" s="63"/>
    </row>
    <row r="25" spans="1:27" x14ac:dyDescent="0.2">
      <c r="A25" s="63" t="s">
        <v>267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N25" s="63"/>
      <c r="O25" s="63"/>
      <c r="P25" s="63"/>
      <c r="Q25" s="63"/>
      <c r="R25" s="63"/>
    </row>
    <row r="26" spans="1:27" x14ac:dyDescent="0.2">
      <c r="A26" s="63" t="s">
        <v>266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N26" s="63"/>
      <c r="O26" s="63"/>
      <c r="P26" s="63"/>
      <c r="Q26" s="63"/>
      <c r="R26" s="63"/>
    </row>
    <row r="27" spans="1:27" x14ac:dyDescent="0.2">
      <c r="A27" s="63" t="s">
        <v>323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N27" s="63"/>
      <c r="O27" s="63"/>
      <c r="P27" s="63"/>
      <c r="Q27" s="63"/>
      <c r="R27" s="63"/>
    </row>
    <row r="28" spans="1:27" x14ac:dyDescent="0.2">
      <c r="A28" s="63" t="s">
        <v>337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N28" s="63"/>
      <c r="O28" s="63"/>
      <c r="P28" s="63"/>
      <c r="Q28" s="63"/>
      <c r="R28" s="63"/>
    </row>
    <row r="29" spans="1:27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N29" s="63"/>
      <c r="O29" s="63"/>
      <c r="P29" s="63"/>
      <c r="Q29" s="63"/>
      <c r="R29" s="63"/>
    </row>
    <row r="30" spans="1:27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N30" s="63"/>
      <c r="O30" s="63"/>
      <c r="P30" s="63"/>
      <c r="Q30" s="63"/>
      <c r="R30" s="63"/>
    </row>
    <row r="31" spans="1:27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N31" s="63"/>
      <c r="O31" s="63"/>
      <c r="P31" s="63"/>
      <c r="Q31" s="63"/>
      <c r="R31" s="63"/>
    </row>
    <row r="32" spans="1:27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N32" s="63"/>
      <c r="O32" s="63"/>
      <c r="P32" s="63"/>
      <c r="Q32" s="63"/>
      <c r="R32" s="63"/>
    </row>
    <row r="33" spans="1:18" x14ac:dyDescent="0.2">
      <c r="A33" s="63"/>
      <c r="B33" s="56"/>
      <c r="C33" s="63"/>
      <c r="D33" s="63"/>
      <c r="E33" s="63"/>
      <c r="F33" s="63"/>
      <c r="G33" s="63"/>
      <c r="H33" s="63"/>
      <c r="I33" s="63"/>
      <c r="J33" s="63"/>
      <c r="K33" s="63"/>
      <c r="N33" s="63"/>
      <c r="O33" s="63"/>
      <c r="P33" s="63"/>
      <c r="Q33" s="63"/>
      <c r="R33" s="63"/>
    </row>
    <row r="34" spans="1:18" x14ac:dyDescent="0.2">
      <c r="A34" s="63"/>
      <c r="B34" s="56"/>
      <c r="C34" s="63"/>
      <c r="D34" s="63"/>
      <c r="E34" s="63"/>
      <c r="F34" s="63"/>
      <c r="G34" s="63"/>
      <c r="H34" s="63"/>
      <c r="I34" s="63"/>
      <c r="J34" s="63"/>
      <c r="K34" s="63"/>
      <c r="N34" s="63"/>
      <c r="O34" s="63"/>
      <c r="P34" s="63"/>
      <c r="Q34" s="63"/>
      <c r="R34" s="63"/>
    </row>
    <row r="35" spans="1:18" x14ac:dyDescent="0.2">
      <c r="A35" s="63"/>
      <c r="B35" s="56"/>
      <c r="C35" s="63"/>
      <c r="D35" s="63"/>
      <c r="E35" s="63"/>
      <c r="F35" s="63"/>
      <c r="G35" s="63"/>
      <c r="H35" s="63"/>
      <c r="I35" s="63"/>
      <c r="J35" s="63"/>
      <c r="K35" s="63"/>
      <c r="N35" s="63"/>
      <c r="O35" s="63"/>
      <c r="P35" s="63"/>
      <c r="Q35" s="63"/>
      <c r="R35" s="63"/>
    </row>
    <row r="36" spans="1:18" x14ac:dyDescent="0.2">
      <c r="A36" s="63"/>
      <c r="B36" s="56"/>
      <c r="C36" s="63"/>
      <c r="D36" s="63"/>
      <c r="E36" s="63"/>
      <c r="F36" s="63"/>
      <c r="G36" s="63"/>
      <c r="H36" s="63"/>
      <c r="I36" s="63"/>
      <c r="J36" s="63"/>
      <c r="K36" s="63"/>
      <c r="N36" s="63"/>
      <c r="O36" s="63"/>
      <c r="P36" s="63"/>
      <c r="Q36" s="63"/>
      <c r="R36" s="63"/>
    </row>
    <row r="37" spans="1:18" x14ac:dyDescent="0.2">
      <c r="A37" s="63"/>
      <c r="B37" s="56"/>
      <c r="C37" s="63"/>
      <c r="D37" s="63"/>
      <c r="E37" s="63"/>
      <c r="F37" s="63"/>
      <c r="G37" s="63"/>
      <c r="H37" s="63"/>
      <c r="I37" s="63"/>
      <c r="J37" s="63"/>
      <c r="K37" s="63"/>
      <c r="N37" s="63"/>
      <c r="O37" s="63"/>
      <c r="P37" s="63"/>
      <c r="Q37" s="63"/>
      <c r="R37" s="63"/>
    </row>
    <row r="38" spans="1:18" x14ac:dyDescent="0.2">
      <c r="A38" s="63"/>
      <c r="B38" s="56"/>
      <c r="C38" s="63"/>
      <c r="D38" s="63"/>
      <c r="E38" s="63"/>
      <c r="F38" s="63"/>
      <c r="G38" s="63"/>
      <c r="H38" s="63"/>
      <c r="I38" s="63"/>
      <c r="J38" s="63"/>
      <c r="K38" s="63"/>
      <c r="N38" s="63"/>
      <c r="O38" s="63"/>
      <c r="P38" s="63"/>
      <c r="Q38" s="63"/>
      <c r="R38" s="63"/>
    </row>
    <row r="39" spans="1:18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N39" s="63"/>
      <c r="O39" s="63"/>
      <c r="P39" s="63"/>
      <c r="Q39" s="63"/>
      <c r="R39" s="63"/>
    </row>
    <row r="40" spans="1:18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N40" s="63"/>
      <c r="O40" s="63"/>
      <c r="P40" s="63"/>
      <c r="Q40" s="63"/>
      <c r="R40" s="63"/>
    </row>
    <row r="41" spans="1:18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N41" s="63"/>
      <c r="O41" s="63"/>
      <c r="P41" s="63"/>
      <c r="Q41" s="63"/>
      <c r="R41" s="63"/>
    </row>
    <row r="42" spans="1:18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N42" s="63"/>
      <c r="O42" s="63"/>
      <c r="P42" s="63"/>
      <c r="Q42" s="63"/>
      <c r="R42" s="63"/>
    </row>
    <row r="43" spans="1:18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4"/>
      <c r="M43" s="64"/>
      <c r="N43" s="63"/>
      <c r="O43" s="63"/>
      <c r="P43" s="63"/>
      <c r="Q43" s="63"/>
      <c r="R43" s="63"/>
    </row>
    <row r="44" spans="1:18" x14ac:dyDescent="0.2">
      <c r="L44" s="64"/>
      <c r="M44" s="64"/>
    </row>
    <row r="45" spans="1:18" x14ac:dyDescent="0.2">
      <c r="L45" s="64"/>
      <c r="M45" s="64"/>
    </row>
    <row r="46" spans="1:18" x14ac:dyDescent="0.2">
      <c r="L46" s="64"/>
      <c r="M46" s="64"/>
    </row>
    <row r="47" spans="1:18" x14ac:dyDescent="0.2">
      <c r="L47" s="64"/>
      <c r="M47" s="64"/>
    </row>
    <row r="48" spans="1:18" x14ac:dyDescent="0.2">
      <c r="L48" s="64"/>
      <c r="M48" s="64"/>
    </row>
    <row r="49" spans="12:13" x14ac:dyDescent="0.2">
      <c r="L49" s="64"/>
      <c r="M49" s="64"/>
    </row>
    <row r="50" spans="12:13" x14ac:dyDescent="0.2">
      <c r="L50" s="64"/>
      <c r="M50" s="64"/>
    </row>
    <row r="51" spans="12:13" x14ac:dyDescent="0.2">
      <c r="L51" s="64"/>
      <c r="M51" s="64"/>
    </row>
    <row r="52" spans="12:13" x14ac:dyDescent="0.2">
      <c r="L52" s="64"/>
      <c r="M52" s="64"/>
    </row>
    <row r="53" spans="12:13" x14ac:dyDescent="0.2">
      <c r="L53" s="64"/>
      <c r="M53" s="64"/>
    </row>
    <row r="54" spans="12:13" x14ac:dyDescent="0.2">
      <c r="L54" s="64"/>
      <c r="M54" s="64"/>
    </row>
    <row r="55" spans="12:13" x14ac:dyDescent="0.2">
      <c r="L55" s="64"/>
      <c r="M55" s="64"/>
    </row>
    <row r="56" spans="12:13" x14ac:dyDescent="0.2">
      <c r="L56" s="64"/>
      <c r="M56" s="64"/>
    </row>
    <row r="57" spans="12:13" x14ac:dyDescent="0.2">
      <c r="L57" s="64"/>
      <c r="M57" s="64"/>
    </row>
    <row r="187" ht="13.5" customHeight="1" x14ac:dyDescent="0.2"/>
  </sheetData>
  <mergeCells count="8">
    <mergeCell ref="P4:Q4"/>
    <mergeCell ref="R4:S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workbookViewId="0">
      <selection activeCell="H6" sqref="H6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10" style="2" customWidth="1"/>
    <col min="5" max="6" width="9.28515625" style="2" customWidth="1"/>
    <col min="7" max="7" width="9.85546875" style="2" customWidth="1"/>
    <col min="8" max="9" width="9.28515625" style="2" customWidth="1"/>
    <col min="10" max="10" width="6" style="2" customWidth="1"/>
    <col min="11" max="16384" width="9.140625" style="2"/>
  </cols>
  <sheetData>
    <row r="1" spans="1:10" x14ac:dyDescent="0.2">
      <c r="A1" s="1" t="s">
        <v>0</v>
      </c>
    </row>
    <row r="2" spans="1:10" x14ac:dyDescent="0.2">
      <c r="A2" s="1" t="s">
        <v>22</v>
      </c>
    </row>
    <row r="4" spans="1:10" ht="39" customHeight="1" x14ac:dyDescent="0.2">
      <c r="A4" s="3" t="s">
        <v>2</v>
      </c>
      <c r="B4" s="42" t="s">
        <v>3</v>
      </c>
      <c r="C4" s="43" t="s">
        <v>4</v>
      </c>
      <c r="D4" s="43" t="s">
        <v>5</v>
      </c>
      <c r="E4" s="43" t="s">
        <v>6</v>
      </c>
      <c r="F4" s="43" t="s">
        <v>7</v>
      </c>
      <c r="G4" s="43" t="s">
        <v>208</v>
      </c>
      <c r="H4" s="43" t="s">
        <v>165</v>
      </c>
      <c r="I4" s="43" t="s">
        <v>185</v>
      </c>
      <c r="J4" s="43" t="s">
        <v>8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7" t="s">
        <v>9</v>
      </c>
      <c r="B6" s="8">
        <v>171215.86849315069</v>
      </c>
      <c r="C6" s="8">
        <v>452406.73972602736</v>
      </c>
      <c r="D6" s="5">
        <v>160405.59230769231</v>
      </c>
      <c r="E6" s="5">
        <v>106340</v>
      </c>
      <c r="F6" s="5">
        <v>77982.165057312188</v>
      </c>
      <c r="G6" s="5">
        <v>12553.57</v>
      </c>
      <c r="H6" s="5">
        <f>SUM(B6:G6)</f>
        <v>980903.9355841825</v>
      </c>
      <c r="I6" s="5">
        <v>5372606</v>
      </c>
      <c r="J6" s="6">
        <f>H6/I6*100</f>
        <v>18.257507354609338</v>
      </c>
    </row>
    <row r="7" spans="1:10" x14ac:dyDescent="0.2">
      <c r="A7" s="7" t="s">
        <v>10</v>
      </c>
      <c r="B7" s="8">
        <v>163221.07397260272</v>
      </c>
      <c r="C7" s="8">
        <v>453259.298630137</v>
      </c>
      <c r="D7" s="5">
        <v>160187.93076923076</v>
      </c>
      <c r="E7" s="5">
        <v>103355</v>
      </c>
      <c r="F7" s="5">
        <v>75746.071994654718</v>
      </c>
      <c r="G7" s="5">
        <v>12630.56</v>
      </c>
      <c r="H7" s="5">
        <f t="shared" ref="H7:H18" si="0">SUM(B7:G7)</f>
        <v>968399.93536662532</v>
      </c>
      <c r="I7" s="5">
        <v>5374470</v>
      </c>
      <c r="J7" s="6">
        <f t="shared" ref="J7:J18" si="1">H7/I7*100</f>
        <v>18.01851969341396</v>
      </c>
    </row>
    <row r="8" spans="1:10" x14ac:dyDescent="0.2">
      <c r="A8" s="7" t="s">
        <v>11</v>
      </c>
      <c r="B8" s="8">
        <v>157688.44931506849</v>
      </c>
      <c r="C8" s="8">
        <v>453175.82465753425</v>
      </c>
      <c r="D8" s="5">
        <v>178671.46153846153</v>
      </c>
      <c r="E8" s="5">
        <v>98382</v>
      </c>
      <c r="F8" s="5">
        <v>83319.851909402656</v>
      </c>
      <c r="G8" s="5">
        <v>13623.42</v>
      </c>
      <c r="H8" s="5">
        <f t="shared" si="0"/>
        <v>984861.00742046698</v>
      </c>
      <c r="I8" s="5">
        <v>5376399</v>
      </c>
      <c r="J8" s="6">
        <f t="shared" si="1"/>
        <v>18.318227635643616</v>
      </c>
    </row>
    <row r="9" spans="1:10" x14ac:dyDescent="0.2">
      <c r="A9" s="7" t="s">
        <v>12</v>
      </c>
      <c r="B9" s="8">
        <v>160826.4</v>
      </c>
      <c r="C9" s="8">
        <v>453330.80547945201</v>
      </c>
      <c r="D9" s="5">
        <v>151608.34615384616</v>
      </c>
      <c r="E9" s="5">
        <v>94902</v>
      </c>
      <c r="F9" s="5">
        <v>75906.687385513811</v>
      </c>
      <c r="G9" s="5">
        <v>13257.88</v>
      </c>
      <c r="H9" s="5">
        <f t="shared" si="0"/>
        <v>949832.11901881197</v>
      </c>
      <c r="I9" s="5">
        <v>5377473</v>
      </c>
      <c r="J9" s="6">
        <f t="shared" si="1"/>
        <v>17.663168536946852</v>
      </c>
    </row>
    <row r="10" spans="1:10" x14ac:dyDescent="0.2">
      <c r="A10" s="7" t="s">
        <v>13</v>
      </c>
      <c r="B10" s="8">
        <v>159092.41643835616</v>
      </c>
      <c r="C10" s="8">
        <v>452974.48767123284</v>
      </c>
      <c r="D10" s="5">
        <v>149493.41538461536</v>
      </c>
      <c r="E10" s="5">
        <v>86001</v>
      </c>
      <c r="F10" s="5">
        <v>82169.030177539636</v>
      </c>
      <c r="G10" s="5">
        <v>14256.67</v>
      </c>
      <c r="H10" s="5">
        <f t="shared" si="0"/>
        <v>943987.01967174408</v>
      </c>
      <c r="I10" s="5">
        <v>5378473</v>
      </c>
      <c r="J10" s="6">
        <f t="shared" si="1"/>
        <v>17.55120867338637</v>
      </c>
    </row>
    <row r="11" spans="1:10" x14ac:dyDescent="0.2">
      <c r="A11" s="7" t="s">
        <v>14</v>
      </c>
      <c r="B11" s="8">
        <v>156006.37808219178</v>
      </c>
      <c r="C11" s="8">
        <v>452357.52328767121</v>
      </c>
      <c r="D11" s="5">
        <v>117045.29999999999</v>
      </c>
      <c r="E11" s="5">
        <v>76911</v>
      </c>
      <c r="F11" s="5">
        <v>78731.494577518068</v>
      </c>
      <c r="G11" s="5">
        <v>14442.55</v>
      </c>
      <c r="H11" s="5">
        <f t="shared" si="0"/>
        <v>895494.24594738113</v>
      </c>
      <c r="I11" s="5">
        <v>5379961</v>
      </c>
      <c r="J11" s="6">
        <f t="shared" si="1"/>
        <v>16.644995120733796</v>
      </c>
    </row>
    <row r="12" spans="1:10" x14ac:dyDescent="0.2">
      <c r="A12" s="7" t="s">
        <v>15</v>
      </c>
      <c r="B12" s="8">
        <v>151519.36438356162</v>
      </c>
      <c r="C12" s="8">
        <v>451841.68767123285</v>
      </c>
      <c r="D12" s="5">
        <v>121721.21538461538</v>
      </c>
      <c r="E12" s="5">
        <v>74663</v>
      </c>
      <c r="F12" s="5">
        <v>80068.387924923649</v>
      </c>
      <c r="G12" s="5">
        <v>14536.95</v>
      </c>
      <c r="H12" s="5">
        <f t="shared" si="0"/>
        <v>894350.60536433349</v>
      </c>
      <c r="I12" s="5">
        <v>5382168</v>
      </c>
      <c r="J12" s="6">
        <f t="shared" si="1"/>
        <v>16.616921013322763</v>
      </c>
    </row>
    <row r="13" spans="1:10" x14ac:dyDescent="0.2">
      <c r="A13" s="7" t="s">
        <v>16</v>
      </c>
      <c r="B13" s="8">
        <v>154005.30410958902</v>
      </c>
      <c r="C13" s="8">
        <v>450072.75616438355</v>
      </c>
      <c r="D13" s="5">
        <v>132350.81538461539</v>
      </c>
      <c r="E13" s="5">
        <v>75296</v>
      </c>
      <c r="F13" s="5">
        <v>73381.823354569729</v>
      </c>
      <c r="G13" s="5">
        <v>14276.21</v>
      </c>
      <c r="H13" s="5">
        <f t="shared" si="0"/>
        <v>899382.90901315771</v>
      </c>
      <c r="I13" s="5">
        <v>5386523</v>
      </c>
      <c r="J13" s="6">
        <f t="shared" si="1"/>
        <v>16.69691021486695</v>
      </c>
    </row>
    <row r="14" spans="1:10" x14ac:dyDescent="0.2">
      <c r="A14" s="7" t="s">
        <v>17</v>
      </c>
      <c r="B14" s="8">
        <v>143977.57808219179</v>
      </c>
      <c r="C14" s="8">
        <v>449142.08219178079</v>
      </c>
      <c r="D14" s="5">
        <v>114261.29999999999</v>
      </c>
      <c r="E14" s="5">
        <v>77671</v>
      </c>
      <c r="F14" s="5">
        <v>67217.957312233717</v>
      </c>
      <c r="G14" s="5">
        <v>13736.27</v>
      </c>
      <c r="H14" s="5">
        <f t="shared" si="0"/>
        <v>866006.18758620624</v>
      </c>
      <c r="I14" s="5">
        <v>5389030</v>
      </c>
      <c r="J14" s="6">
        <f t="shared" si="1"/>
        <v>16.069797117221583</v>
      </c>
    </row>
    <row r="15" spans="1:10" x14ac:dyDescent="0.2">
      <c r="A15" s="7" t="s">
        <v>18</v>
      </c>
      <c r="B15" s="8">
        <v>146143.98904109589</v>
      </c>
      <c r="C15" s="8">
        <v>448384.89863013697</v>
      </c>
      <c r="D15" s="5">
        <v>111846.04615384615</v>
      </c>
      <c r="E15" s="5">
        <v>83737</v>
      </c>
      <c r="F15" s="5">
        <v>77457.350260765321</v>
      </c>
      <c r="G15" s="5">
        <v>15293.01</v>
      </c>
      <c r="H15" s="5">
        <f t="shared" si="0"/>
        <v>882862.29408584442</v>
      </c>
      <c r="I15" s="5">
        <v>5392178</v>
      </c>
      <c r="J15" s="6">
        <f t="shared" si="1"/>
        <v>16.37301836263277</v>
      </c>
    </row>
    <row r="16" spans="1:10" x14ac:dyDescent="0.2">
      <c r="A16" s="7" t="s">
        <v>19</v>
      </c>
      <c r="B16" s="8">
        <v>146792.3506849315</v>
      </c>
      <c r="C16" s="8">
        <v>448214.56438356161</v>
      </c>
      <c r="D16" s="5">
        <v>118646.14615384614</v>
      </c>
      <c r="E16" s="5">
        <v>87041</v>
      </c>
      <c r="F16" s="5">
        <v>73851.766957859974</v>
      </c>
      <c r="G16" s="5">
        <v>15650.52</v>
      </c>
      <c r="H16" s="5">
        <f t="shared" si="0"/>
        <v>890196.34818019927</v>
      </c>
      <c r="I16" s="5">
        <v>5394545</v>
      </c>
      <c r="J16" s="6">
        <f t="shared" si="1"/>
        <v>16.501787420073413</v>
      </c>
    </row>
    <row r="17" spans="1:10" x14ac:dyDescent="0.2">
      <c r="A17" s="7" t="s">
        <v>20</v>
      </c>
      <c r="B17" s="8">
        <v>138904.63561643835</v>
      </c>
      <c r="C17" s="8">
        <v>447821.52328767121</v>
      </c>
      <c r="D17" s="5">
        <v>101160.09230769231</v>
      </c>
      <c r="E17" s="5">
        <v>82032</v>
      </c>
      <c r="F17" s="5">
        <v>74982.199352007927</v>
      </c>
      <c r="G17" s="5">
        <v>17255.669999999998</v>
      </c>
      <c r="H17" s="5">
        <f t="shared" si="0"/>
        <v>862156.12056380988</v>
      </c>
      <c r="I17" s="5">
        <v>5395753</v>
      </c>
      <c r="J17" s="6">
        <f t="shared" si="1"/>
        <v>15.978420816590564</v>
      </c>
    </row>
    <row r="18" spans="1:10" x14ac:dyDescent="0.2">
      <c r="A18" s="7" t="s">
        <v>23</v>
      </c>
      <c r="B18" s="5">
        <v>154116.15068493152</v>
      </c>
      <c r="C18" s="5">
        <v>451081.84931506851</v>
      </c>
      <c r="D18" s="5">
        <v>134783.13846153847</v>
      </c>
      <c r="E18" s="5">
        <v>87194.25</v>
      </c>
      <c r="F18" s="5">
        <v>76734.565522025121</v>
      </c>
      <c r="G18" s="5">
        <f>SUM(G6:G17)/12</f>
        <v>14292.773333333331</v>
      </c>
      <c r="H18" s="5">
        <f t="shared" si="0"/>
        <v>918202.7273168969</v>
      </c>
      <c r="I18" s="5">
        <v>5395753</v>
      </c>
      <c r="J18" s="6">
        <f t="shared" si="1"/>
        <v>17.017137873377393</v>
      </c>
    </row>
    <row r="19" spans="1:10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243"/>
  <sheetViews>
    <sheetView showGridLines="0" workbookViewId="0">
      <pane ySplit="2" topLeftCell="A183" activePane="bottomLeft" state="frozen"/>
      <selection activeCell="A15" sqref="A15:XFD15"/>
      <selection pane="bottomLeft" activeCell="C189" sqref="C189"/>
    </sheetView>
  </sheetViews>
  <sheetFormatPr defaultRowHeight="12.75" x14ac:dyDescent="0.2"/>
  <cols>
    <col min="3" max="3" width="9.7109375" customWidth="1"/>
    <col min="4" max="4" width="10.42578125" customWidth="1"/>
    <col min="5" max="5" width="9.7109375" customWidth="1"/>
    <col min="6" max="6" width="10.42578125" customWidth="1"/>
    <col min="7" max="7" width="11.42578125" customWidth="1"/>
    <col min="8" max="8" width="13.42578125" customWidth="1"/>
    <col min="9" max="9" width="12.28515625" customWidth="1"/>
    <col min="10" max="10" width="11" customWidth="1"/>
    <col min="11" max="11" width="9.5703125" bestFit="1" customWidth="1"/>
    <col min="15" max="15" width="11.85546875" bestFit="1" customWidth="1"/>
  </cols>
  <sheetData>
    <row r="1" spans="1:26" x14ac:dyDescent="0.2">
      <c r="B1" t="s">
        <v>115</v>
      </c>
    </row>
    <row r="2" spans="1:26" ht="50.25" customHeight="1" x14ac:dyDescent="0.2">
      <c r="B2" s="17" t="s">
        <v>2</v>
      </c>
      <c r="C2" s="24" t="s">
        <v>117</v>
      </c>
      <c r="D2" s="24" t="s">
        <v>116</v>
      </c>
      <c r="E2" s="24" t="s">
        <v>120</v>
      </c>
      <c r="F2" s="24" t="s">
        <v>118</v>
      </c>
      <c r="G2" s="24" t="s">
        <v>225</v>
      </c>
      <c r="H2" s="24" t="s">
        <v>312</v>
      </c>
      <c r="I2" s="24" t="s">
        <v>119</v>
      </c>
      <c r="J2" s="24" t="s">
        <v>224</v>
      </c>
      <c r="K2" s="17" t="s">
        <v>8</v>
      </c>
    </row>
    <row r="3" spans="1:26" x14ac:dyDescent="0.2">
      <c r="A3">
        <v>2006</v>
      </c>
      <c r="B3" s="22" t="str">
        <f>'2006'!A7</f>
        <v>Jan</v>
      </c>
      <c r="C3" s="8">
        <f>'2006'!B7</f>
        <v>184660.96438356163</v>
      </c>
      <c r="D3" s="8">
        <f>'2006'!C7</f>
        <v>455815.75890410959</v>
      </c>
      <c r="E3" s="8">
        <f>'2006'!D7</f>
        <v>205198.8</v>
      </c>
      <c r="F3" s="8">
        <f>'2006'!E7</f>
        <v>128115</v>
      </c>
      <c r="G3" s="8">
        <f>'2006'!F7</f>
        <v>80052.393107948097</v>
      </c>
      <c r="H3" s="8">
        <f>'2006'!G7</f>
        <v>6013.59</v>
      </c>
      <c r="I3" s="8">
        <f>'2006'!H7</f>
        <v>1059856.5063956194</v>
      </c>
      <c r="J3" s="8">
        <f>'2006'!I7</f>
        <v>5343296</v>
      </c>
      <c r="K3" s="6">
        <f>'2006'!J7</f>
        <v>19.835257234403997</v>
      </c>
    </row>
    <row r="4" spans="1:26" x14ac:dyDescent="0.2">
      <c r="B4" s="22" t="str">
        <f>'2006'!A8</f>
        <v>Feb</v>
      </c>
      <c r="C4" s="8">
        <f>'2006'!B8</f>
        <v>182651.70410958905</v>
      </c>
      <c r="D4" s="8">
        <f>'2006'!C8</f>
        <v>456079.66027397261</v>
      </c>
      <c r="E4" s="8">
        <f>'2006'!D8</f>
        <v>198079.59230769231</v>
      </c>
      <c r="F4" s="8">
        <f>'2006'!E8</f>
        <v>133897</v>
      </c>
      <c r="G4" s="8">
        <f>'2006'!F8</f>
        <v>79090.223185991534</v>
      </c>
      <c r="H4" s="8">
        <f>'2006'!G8</f>
        <v>6938.9</v>
      </c>
      <c r="I4" s="8">
        <f>'2006'!H8</f>
        <v>1056737.0798772455</v>
      </c>
      <c r="J4" s="8">
        <f>'2006'!I8</f>
        <v>5346543</v>
      </c>
      <c r="K4" s="6">
        <f>'2006'!J8</f>
        <v>19.764866379588558</v>
      </c>
      <c r="M4" s="36"/>
    </row>
    <row r="5" spans="1:26" x14ac:dyDescent="0.2">
      <c r="B5" s="22" t="str">
        <f>'2006'!A9</f>
        <v>Mar</v>
      </c>
      <c r="C5" s="8">
        <f>'2006'!B9</f>
        <v>180077.62191780822</v>
      </c>
      <c r="D5" s="8">
        <f>'2006'!C9</f>
        <v>455667.94520547945</v>
      </c>
      <c r="E5" s="8">
        <f>'2006'!D9</f>
        <v>222035.63076923075</v>
      </c>
      <c r="F5" s="8">
        <f>'2006'!E9</f>
        <v>138466</v>
      </c>
      <c r="G5" s="8">
        <f>'2006'!F9</f>
        <v>89771.214358524419</v>
      </c>
      <c r="H5" s="8">
        <f>'2006'!G9</f>
        <v>8784.16</v>
      </c>
      <c r="I5" s="8">
        <f>'2006'!H9</f>
        <v>1094802.5722510428</v>
      </c>
      <c r="J5" s="8">
        <f>'2006'!I9</f>
        <v>5349001</v>
      </c>
      <c r="K5" s="6">
        <f>'2006'!J9</f>
        <v>20.467421341873798</v>
      </c>
      <c r="M5" s="36"/>
      <c r="U5" s="8"/>
      <c r="V5" s="8"/>
      <c r="W5" s="8"/>
      <c r="X5" s="8"/>
      <c r="Y5" s="8"/>
      <c r="Z5" s="8"/>
    </row>
    <row r="6" spans="1:26" x14ac:dyDescent="0.2">
      <c r="B6" s="22" t="str">
        <f>'2006'!A10</f>
        <v>Apr</v>
      </c>
      <c r="C6" s="8">
        <f>'2006'!B10</f>
        <v>177648</v>
      </c>
      <c r="D6" s="8">
        <f>'2006'!C10</f>
        <v>454895.86849315069</v>
      </c>
      <c r="E6" s="8">
        <f>'2006'!D10</f>
        <v>177964.54615384614</v>
      </c>
      <c r="F6" s="8">
        <f>'2006'!E10</f>
        <v>138494</v>
      </c>
      <c r="G6" s="8">
        <f>'2006'!F10</f>
        <v>76375.403142556796</v>
      </c>
      <c r="H6" s="8">
        <f>'2006'!G10</f>
        <v>8936.32</v>
      </c>
      <c r="I6" s="8">
        <f>'2006'!H10</f>
        <v>1034314.1377895536</v>
      </c>
      <c r="J6" s="8">
        <f>'2006'!I10</f>
        <v>5350322</v>
      </c>
      <c r="K6" s="6">
        <f>'2006'!J10</f>
        <v>19.331811016038916</v>
      </c>
      <c r="M6" s="36"/>
      <c r="N6" s="33"/>
      <c r="O6" s="33"/>
      <c r="S6" s="22"/>
      <c r="U6" s="8"/>
      <c r="V6" s="8"/>
      <c r="W6" s="8"/>
      <c r="X6" s="8"/>
      <c r="Y6" s="8"/>
      <c r="Z6" s="8"/>
    </row>
    <row r="7" spans="1:26" x14ac:dyDescent="0.2">
      <c r="B7" t="str">
        <f>'2006'!A11</f>
        <v>Maj</v>
      </c>
      <c r="C7" s="8">
        <f>'2006'!B11</f>
        <v>183058.81643835615</v>
      </c>
      <c r="D7" s="8">
        <f>'2006'!C11</f>
        <v>454969.21643835615</v>
      </c>
      <c r="E7" s="8">
        <f>'2006'!D11</f>
        <v>168850.13076923075</v>
      </c>
      <c r="F7" s="8">
        <f>'2006'!E11</f>
        <v>141796</v>
      </c>
      <c r="G7" s="8">
        <f>'2006'!F11</f>
        <v>84966.541841913873</v>
      </c>
      <c r="H7" s="8">
        <f>'2006'!G11</f>
        <v>10022.08</v>
      </c>
      <c r="I7" s="8">
        <f>'2006'!H11</f>
        <v>1043662.7854878568</v>
      </c>
      <c r="J7" s="8">
        <f>'2006'!I11</f>
        <v>5351535</v>
      </c>
      <c r="K7" s="6">
        <f>'2006'!J11</f>
        <v>19.502120148478088</v>
      </c>
      <c r="M7" s="36"/>
      <c r="N7" s="33"/>
      <c r="O7" s="33"/>
      <c r="R7" s="22"/>
      <c r="S7" s="22"/>
      <c r="U7" s="8"/>
      <c r="V7" s="8"/>
      <c r="W7" s="8"/>
      <c r="X7" s="8"/>
      <c r="Y7" s="8"/>
      <c r="Z7" s="8"/>
    </row>
    <row r="8" spans="1:26" x14ac:dyDescent="0.2">
      <c r="B8" t="str">
        <f>'2006'!A12</f>
        <v>Jun</v>
      </c>
      <c r="C8" s="8">
        <f>'2006'!B12</f>
        <v>181133.06301369861</v>
      </c>
      <c r="D8" s="8">
        <f>'2006'!C12</f>
        <v>454537.15068493149</v>
      </c>
      <c r="E8" s="8">
        <f>'2006'!D12</f>
        <v>181118.67692307691</v>
      </c>
      <c r="F8" s="8">
        <f>'2006'!E12</f>
        <v>130096</v>
      </c>
      <c r="G8" s="8">
        <f>'2006'!F12</f>
        <v>87102.938669154159</v>
      </c>
      <c r="H8" s="8">
        <f>'2006'!G12</f>
        <v>10199.65</v>
      </c>
      <c r="I8" s="8">
        <f>'2006'!H12</f>
        <v>1044187.4792908613</v>
      </c>
      <c r="J8" s="8">
        <f>'2006'!I12</f>
        <v>5352753</v>
      </c>
      <c r="K8" s="6">
        <f>'2006'!J12</f>
        <v>19.507484826795881</v>
      </c>
      <c r="M8" s="36"/>
      <c r="N8" s="33"/>
      <c r="O8" s="33"/>
      <c r="S8" s="22"/>
      <c r="U8" s="8"/>
      <c r="V8" s="8"/>
      <c r="W8" s="8"/>
      <c r="X8" s="8"/>
      <c r="Y8" s="8"/>
      <c r="Z8" s="8"/>
    </row>
    <row r="9" spans="1:26" x14ac:dyDescent="0.2">
      <c r="B9" t="str">
        <f>'2006'!A13</f>
        <v>Jul</v>
      </c>
      <c r="C9" s="8">
        <f>'2006'!B13</f>
        <v>169186.5205479452</v>
      </c>
      <c r="D9" s="8">
        <f>'2006'!C13</f>
        <v>453604.30684931506</v>
      </c>
      <c r="E9" s="8">
        <f>'2006'!D13</f>
        <v>163983.59999999998</v>
      </c>
      <c r="F9" s="8">
        <f>'2006'!E13</f>
        <v>120579</v>
      </c>
      <c r="G9" s="8">
        <f>'2006'!F13</f>
        <v>82219.464904666762</v>
      </c>
      <c r="H9" s="8">
        <f>'2006'!G13</f>
        <v>10154.799999999999</v>
      </c>
      <c r="I9" s="8">
        <f>'2006'!H13</f>
        <v>999727.69230192702</v>
      </c>
      <c r="J9" s="8">
        <f>'2006'!I13</f>
        <v>5354659</v>
      </c>
      <c r="K9" s="6">
        <f>'2006'!J13</f>
        <v>18.6702401086965</v>
      </c>
      <c r="M9" s="36"/>
      <c r="N9" s="33"/>
      <c r="O9" s="33"/>
      <c r="S9" s="22"/>
      <c r="U9" s="8"/>
      <c r="V9" s="8"/>
      <c r="W9" s="8"/>
      <c r="X9" s="8"/>
      <c r="Y9" s="8"/>
      <c r="Z9" s="8"/>
    </row>
    <row r="10" spans="1:26" x14ac:dyDescent="0.2">
      <c r="B10" t="s">
        <v>16</v>
      </c>
      <c r="C10" s="8">
        <f>'2006'!B14</f>
        <v>172890.27945205479</v>
      </c>
      <c r="D10" s="8">
        <v>87307.338461538398</v>
      </c>
      <c r="E10" s="8">
        <f>'2006'!D14</f>
        <v>210601.54615384614</v>
      </c>
      <c r="F10" s="8">
        <v>0</v>
      </c>
      <c r="G10" s="8">
        <f>'2006'!F14</f>
        <v>77900.643840042205</v>
      </c>
      <c r="H10" s="8">
        <f>'2006'!G14</f>
        <v>10078.459999999999</v>
      </c>
      <c r="I10" s="8">
        <f>'2006'!H14</f>
        <v>1054693.3020486827</v>
      </c>
      <c r="J10" s="8">
        <f>'2006'!I14</f>
        <v>5357815</v>
      </c>
      <c r="K10" s="6">
        <f>'2006'!J14</f>
        <v>19.685138476201264</v>
      </c>
      <c r="M10" s="36"/>
      <c r="N10" s="33"/>
      <c r="O10" s="33"/>
      <c r="S10" s="22"/>
      <c r="U10" s="8"/>
      <c r="V10" s="8"/>
      <c r="W10" s="8"/>
      <c r="X10" s="8"/>
      <c r="Y10" s="8"/>
      <c r="Z10" s="8"/>
    </row>
    <row r="11" spans="1:26" x14ac:dyDescent="0.2">
      <c r="B11" t="str">
        <f>'2006'!A15</f>
        <v>Sep</v>
      </c>
      <c r="C11" s="8">
        <f>'2006'!B15</f>
        <v>165340.10958904109</v>
      </c>
      <c r="D11" s="8">
        <f>'2006'!C15</f>
        <v>451528.701369863</v>
      </c>
      <c r="E11" s="8">
        <f>'2006'!D15</f>
        <v>158484.57692307691</v>
      </c>
      <c r="F11" s="8">
        <f>'2006'!E15</f>
        <v>138763</v>
      </c>
      <c r="G11" s="8">
        <f>'2006'!F15</f>
        <v>72805.861043988276</v>
      </c>
      <c r="H11" s="8">
        <f>'2006'!G15</f>
        <v>9971.61</v>
      </c>
      <c r="I11" s="8">
        <f>'2006'!H15</f>
        <v>996893.85892596922</v>
      </c>
      <c r="J11" s="8">
        <f>'2006'!I15</f>
        <v>5359696</v>
      </c>
      <c r="K11" s="6">
        <f>'2006'!J15</f>
        <v>18.599820939955723</v>
      </c>
      <c r="M11" s="36"/>
      <c r="N11" s="33"/>
      <c r="O11" s="33"/>
      <c r="S11" s="22"/>
      <c r="U11" s="8"/>
      <c r="V11" s="8"/>
      <c r="W11" s="8"/>
      <c r="X11" s="8"/>
      <c r="Y11" s="8"/>
      <c r="Z11" s="8"/>
    </row>
    <row r="12" spans="1:26" x14ac:dyDescent="0.2">
      <c r="B12" t="str">
        <f>'2006'!A16</f>
        <v>Okt</v>
      </c>
      <c r="C12" s="8">
        <f>'2006'!B16</f>
        <v>169112.51506849314</v>
      </c>
      <c r="D12" s="8">
        <f>'2006'!C16</f>
        <v>452167.298630137</v>
      </c>
      <c r="E12" s="8">
        <f>'2006'!D16</f>
        <v>148240.52307692307</v>
      </c>
      <c r="F12" s="8">
        <f>'2006'!E16</f>
        <v>148635</v>
      </c>
      <c r="G12" s="8">
        <f>'2006'!F16</f>
        <v>76258.676050791313</v>
      </c>
      <c r="H12" s="8">
        <f>'2006'!G16</f>
        <v>10610.3</v>
      </c>
      <c r="I12" s="8">
        <f>'2006'!H16</f>
        <v>1005024.3128263445</v>
      </c>
      <c r="J12" s="8">
        <f>'2006'!I16</f>
        <v>5360642</v>
      </c>
      <c r="K12" s="6">
        <f>'2006'!J16</f>
        <v>18.748208009905241</v>
      </c>
      <c r="M12" s="36"/>
      <c r="N12" s="33"/>
      <c r="O12" s="33"/>
      <c r="S12" s="22"/>
      <c r="U12" s="8"/>
      <c r="V12" s="8"/>
      <c r="W12" s="8"/>
      <c r="X12" s="8"/>
      <c r="Y12" s="8"/>
      <c r="Z12" s="8"/>
    </row>
    <row r="13" spans="1:26" x14ac:dyDescent="0.2">
      <c r="B13" t="str">
        <f>'2006'!A17</f>
        <v>Nov</v>
      </c>
      <c r="C13" s="8">
        <f>'2006'!B17</f>
        <v>175754.26849315068</v>
      </c>
      <c r="D13" s="8">
        <f>'2006'!C17</f>
        <v>452789.72054794518</v>
      </c>
      <c r="E13" s="8">
        <f>'2006'!D17</f>
        <v>164729.67692307691</v>
      </c>
      <c r="F13" s="8">
        <f>'2006'!E17</f>
        <v>143224</v>
      </c>
      <c r="G13" s="8">
        <f>'2006'!F17</f>
        <v>74309.42827611434</v>
      </c>
      <c r="H13" s="8">
        <f>'2006'!G17</f>
        <v>10922.77</v>
      </c>
      <c r="I13" s="8">
        <f>'2006'!H17</f>
        <v>1021729.8642402871</v>
      </c>
      <c r="J13" s="8">
        <f>'2006'!I17</f>
        <v>5361741</v>
      </c>
      <c r="K13" s="6">
        <f>'2006'!J17</f>
        <v>19.055934709272364</v>
      </c>
      <c r="M13" s="36"/>
      <c r="N13" s="33"/>
      <c r="O13" s="33"/>
      <c r="S13" s="22"/>
    </row>
    <row r="14" spans="1:26" x14ac:dyDescent="0.2">
      <c r="B14" t="str">
        <f>'2006'!A18</f>
        <v>Dec</v>
      </c>
      <c r="C14" s="8">
        <f>'2006'!B18</f>
        <v>169008.13150684931</v>
      </c>
      <c r="D14" s="8">
        <f>'2006'!C18</f>
        <v>452667.05753424653</v>
      </c>
      <c r="E14" s="8">
        <f>'2006'!D18</f>
        <v>139799.21538461538</v>
      </c>
      <c r="F14" s="8">
        <f>'2006'!E18</f>
        <v>117173</v>
      </c>
      <c r="G14" s="8">
        <f>'2006'!F18</f>
        <v>78127.473705772863</v>
      </c>
      <c r="H14" s="8">
        <f>'2006'!G18</f>
        <v>11735.93</v>
      </c>
      <c r="I14" s="8">
        <f>'2006'!H18</f>
        <v>968510.80813148408</v>
      </c>
      <c r="J14" s="8">
        <f>'2006'!I18</f>
        <v>5362511</v>
      </c>
      <c r="K14" s="6">
        <f>'2006'!J18</f>
        <v>18.060770563109038</v>
      </c>
      <c r="M14" s="36"/>
      <c r="N14" s="33"/>
      <c r="O14" s="33"/>
      <c r="S14" s="22"/>
    </row>
    <row r="15" spans="1:26" x14ac:dyDescent="0.2">
      <c r="A15">
        <v>2007</v>
      </c>
      <c r="B15" s="22" t="str">
        <f>'2007'!A6</f>
        <v>Jan</v>
      </c>
      <c r="C15" s="8">
        <f>'2007'!B6</f>
        <v>171215.86849315069</v>
      </c>
      <c r="D15" s="8">
        <f>'2007'!C6</f>
        <v>452406.73972602736</v>
      </c>
      <c r="E15" s="8">
        <f>'2007'!D6</f>
        <v>160405.59230769231</v>
      </c>
      <c r="F15" s="8">
        <f>'2007'!E6</f>
        <v>106340</v>
      </c>
      <c r="G15" s="8">
        <f>'2007'!F6</f>
        <v>77982.165057312188</v>
      </c>
      <c r="H15" s="8">
        <f>'2007'!G6</f>
        <v>12553.57</v>
      </c>
      <c r="I15" s="8">
        <f>'2007'!H6</f>
        <v>980903.9355841825</v>
      </c>
      <c r="J15" s="8">
        <f>'2007'!I6</f>
        <v>5372606</v>
      </c>
      <c r="K15" s="6">
        <f>'2007'!J6</f>
        <v>18.257507354609338</v>
      </c>
      <c r="M15" s="36"/>
      <c r="N15" s="33"/>
      <c r="O15" s="33"/>
      <c r="S15" s="22"/>
    </row>
    <row r="16" spans="1:26" x14ac:dyDescent="0.2">
      <c r="B16" s="22" t="s">
        <v>10</v>
      </c>
      <c r="C16" s="8">
        <f>'2007'!B7</f>
        <v>163221.07397260272</v>
      </c>
      <c r="D16" s="8">
        <f>'2007'!C7</f>
        <v>453259.298630137</v>
      </c>
      <c r="E16" s="8">
        <f>'2007'!D7</f>
        <v>160187.93076923076</v>
      </c>
      <c r="F16" s="8">
        <f>'2007'!E7</f>
        <v>103355</v>
      </c>
      <c r="G16" s="8">
        <f>'2007'!F7</f>
        <v>75746.071994654718</v>
      </c>
      <c r="H16" s="8">
        <f>'2007'!G7</f>
        <v>12630.56</v>
      </c>
      <c r="I16" s="8">
        <f>'2007'!H7</f>
        <v>968399.93536662532</v>
      </c>
      <c r="J16" s="8">
        <f>'2007'!I7</f>
        <v>5374470</v>
      </c>
      <c r="K16" s="6">
        <f>'2007'!J7</f>
        <v>18.01851969341396</v>
      </c>
      <c r="M16" s="36"/>
      <c r="N16" s="33"/>
      <c r="O16" s="33"/>
      <c r="S16" s="22"/>
    </row>
    <row r="17" spans="1:19" x14ac:dyDescent="0.2">
      <c r="B17" s="22" t="str">
        <f>'2007'!A8</f>
        <v>Mar</v>
      </c>
      <c r="C17" s="8">
        <f>'2007'!B8</f>
        <v>157688.44931506849</v>
      </c>
      <c r="D17" s="8">
        <f>'2007'!C8</f>
        <v>453175.82465753425</v>
      </c>
      <c r="E17" s="8">
        <f>'2007'!D8</f>
        <v>178671.46153846153</v>
      </c>
      <c r="F17" s="8">
        <f>'2007'!E8</f>
        <v>98382</v>
      </c>
      <c r="G17" s="8">
        <f>'2007'!F8</f>
        <v>83319.851909402656</v>
      </c>
      <c r="H17" s="8">
        <f>'2007'!G8</f>
        <v>13623.42</v>
      </c>
      <c r="I17" s="8">
        <f>'2007'!H8</f>
        <v>984861.00742046698</v>
      </c>
      <c r="J17" s="8">
        <f>'2007'!I8</f>
        <v>5376399</v>
      </c>
      <c r="K17" s="6">
        <f>'2007'!J8</f>
        <v>18.318227635643616</v>
      </c>
      <c r="M17" s="36"/>
      <c r="O17" s="33"/>
      <c r="S17" s="22"/>
    </row>
    <row r="18" spans="1:19" x14ac:dyDescent="0.2">
      <c r="B18" s="22" t="str">
        <f>'2007'!A9</f>
        <v>Apr</v>
      </c>
      <c r="C18" s="8">
        <f>'2007'!B9</f>
        <v>160826.4</v>
      </c>
      <c r="D18" s="8">
        <f>'2007'!C9</f>
        <v>453330.80547945201</v>
      </c>
      <c r="E18" s="8">
        <f>'2007'!D9</f>
        <v>151608.34615384616</v>
      </c>
      <c r="F18" s="8">
        <f>'2007'!E9</f>
        <v>94902</v>
      </c>
      <c r="G18" s="8">
        <f>'2007'!F9</f>
        <v>75906.687385513811</v>
      </c>
      <c r="H18" s="8">
        <f>'2007'!G9</f>
        <v>13257.88</v>
      </c>
      <c r="I18" s="8">
        <f>'2007'!H9</f>
        <v>949832.11901881197</v>
      </c>
      <c r="J18" s="8">
        <f>'2007'!I9</f>
        <v>5377473</v>
      </c>
      <c r="K18" s="6">
        <f>'2007'!J9</f>
        <v>17.663168536946852</v>
      </c>
      <c r="M18" s="36"/>
    </row>
    <row r="19" spans="1:19" x14ac:dyDescent="0.2">
      <c r="B19" s="22" t="str">
        <f>'2007'!A10</f>
        <v>Maj</v>
      </c>
      <c r="C19" s="8">
        <f>'2007'!B10</f>
        <v>159092.41643835616</v>
      </c>
      <c r="D19" s="8">
        <f>'2007'!C10</f>
        <v>452974.48767123284</v>
      </c>
      <c r="E19" s="8">
        <f>'2007'!D10</f>
        <v>149493.41538461536</v>
      </c>
      <c r="F19" s="8">
        <f>'2007'!E10</f>
        <v>86001</v>
      </c>
      <c r="G19" s="8">
        <f>'2007'!F10</f>
        <v>82169.030177539636</v>
      </c>
      <c r="H19" s="8">
        <f>'2007'!G10</f>
        <v>14256.67</v>
      </c>
      <c r="I19" s="8">
        <f>'2007'!H10</f>
        <v>943987.01967174408</v>
      </c>
      <c r="J19" s="8">
        <f>'2007'!I10</f>
        <v>5378473</v>
      </c>
      <c r="K19" s="6">
        <f>'2007'!J10</f>
        <v>17.55120867338637</v>
      </c>
      <c r="M19" s="36"/>
    </row>
    <row r="20" spans="1:19" x14ac:dyDescent="0.2">
      <c r="B20" s="22" t="str">
        <f>'2007'!A11</f>
        <v>Jun</v>
      </c>
      <c r="C20" s="8">
        <f>'2007'!B11</f>
        <v>156006.37808219178</v>
      </c>
      <c r="D20" s="8">
        <f>'2007'!C11</f>
        <v>452357.52328767121</v>
      </c>
      <c r="E20" s="8">
        <f>'2007'!D11</f>
        <v>117045.29999999999</v>
      </c>
      <c r="F20" s="8">
        <f>'2007'!E11</f>
        <v>76911</v>
      </c>
      <c r="G20" s="8">
        <f>'2007'!F11</f>
        <v>78731.494577518068</v>
      </c>
      <c r="H20" s="8">
        <f>'2007'!G11</f>
        <v>14442.55</v>
      </c>
      <c r="I20" s="8">
        <f>'2007'!H11</f>
        <v>895494.24594738113</v>
      </c>
      <c r="J20" s="8">
        <f>'2007'!I11</f>
        <v>5379961</v>
      </c>
      <c r="K20" s="6">
        <f>'2007'!J11</f>
        <v>16.644995120733796</v>
      </c>
      <c r="M20" s="36"/>
    </row>
    <row r="21" spans="1:19" x14ac:dyDescent="0.2">
      <c r="B21" s="22" t="str">
        <f>'2007'!A12</f>
        <v>Jul</v>
      </c>
      <c r="C21" s="8">
        <f>'2007'!B12</f>
        <v>151519.36438356162</v>
      </c>
      <c r="D21" s="8">
        <f>'2007'!C12</f>
        <v>451841.68767123285</v>
      </c>
      <c r="E21" s="8">
        <f>'2007'!D12</f>
        <v>121721.21538461538</v>
      </c>
      <c r="F21" s="8">
        <f>'2007'!E12</f>
        <v>74663</v>
      </c>
      <c r="G21" s="8">
        <f>'2007'!F12</f>
        <v>80068.387924923649</v>
      </c>
      <c r="H21" s="8">
        <f>'2007'!G12</f>
        <v>14536.95</v>
      </c>
      <c r="I21" s="8">
        <f>'2007'!H12</f>
        <v>894350.60536433349</v>
      </c>
      <c r="J21" s="8">
        <f>'2007'!I12</f>
        <v>5382168</v>
      </c>
      <c r="K21" s="6">
        <f>'2007'!J12</f>
        <v>16.616921013322763</v>
      </c>
      <c r="M21" s="36"/>
    </row>
    <row r="22" spans="1:19" x14ac:dyDescent="0.2">
      <c r="B22" s="22" t="str">
        <f>'2007'!A13</f>
        <v>Aug</v>
      </c>
      <c r="C22" s="8">
        <f>'2007'!B13</f>
        <v>154005.30410958902</v>
      </c>
      <c r="D22" s="8">
        <f>'2007'!C13</f>
        <v>450072.75616438355</v>
      </c>
      <c r="E22" s="8">
        <f>'2007'!D13</f>
        <v>132350.81538461539</v>
      </c>
      <c r="F22" s="8">
        <f>'2007'!E13</f>
        <v>75296</v>
      </c>
      <c r="G22" s="8">
        <f>'2007'!F13</f>
        <v>73381.823354569729</v>
      </c>
      <c r="H22" s="8">
        <f>'2007'!G13</f>
        <v>14276.21</v>
      </c>
      <c r="I22" s="8">
        <f>'2007'!H13</f>
        <v>899382.90901315771</v>
      </c>
      <c r="J22" s="8">
        <f>'2007'!I13</f>
        <v>5386523</v>
      </c>
      <c r="K22" s="6">
        <f>'2007'!J13</f>
        <v>16.69691021486695</v>
      </c>
      <c r="M22" s="36"/>
    </row>
    <row r="23" spans="1:19" x14ac:dyDescent="0.2">
      <c r="B23" s="22" t="str">
        <f>'2007'!A14</f>
        <v>Sep</v>
      </c>
      <c r="C23" s="8">
        <f>'2007'!B14</f>
        <v>143977.57808219179</v>
      </c>
      <c r="D23" s="8">
        <f>'2007'!C14</f>
        <v>449142.08219178079</v>
      </c>
      <c r="E23" s="8">
        <f>'2007'!D14</f>
        <v>114261.29999999999</v>
      </c>
      <c r="F23" s="8">
        <f>'2007'!E14</f>
        <v>77671</v>
      </c>
      <c r="G23" s="8">
        <f>'2007'!F14</f>
        <v>67217.957312233717</v>
      </c>
      <c r="H23" s="8">
        <f>'2007'!G14</f>
        <v>13736.27</v>
      </c>
      <c r="I23" s="8">
        <f>'2007'!H14</f>
        <v>866006.18758620624</v>
      </c>
      <c r="J23" s="8">
        <f>'2007'!I14</f>
        <v>5389030</v>
      </c>
      <c r="K23" s="6">
        <f>'2007'!J14</f>
        <v>16.069797117221583</v>
      </c>
      <c r="M23" s="36"/>
    </row>
    <row r="24" spans="1:19" x14ac:dyDescent="0.2">
      <c r="B24" s="22" t="str">
        <f>'2007'!A15</f>
        <v>Okt</v>
      </c>
      <c r="C24" s="8">
        <f>'2007'!B15</f>
        <v>146143.98904109589</v>
      </c>
      <c r="D24" s="8">
        <f>'2007'!C15</f>
        <v>448384.89863013697</v>
      </c>
      <c r="E24" s="8">
        <f>'2007'!D15</f>
        <v>111846.04615384615</v>
      </c>
      <c r="F24" s="8">
        <f>'2007'!E15</f>
        <v>83737</v>
      </c>
      <c r="G24" s="8">
        <f>'2007'!F15</f>
        <v>77457.350260765321</v>
      </c>
      <c r="H24" s="8">
        <f>'2007'!G15</f>
        <v>15293.01</v>
      </c>
      <c r="I24" s="8">
        <f>'2007'!H15</f>
        <v>882862.29408584442</v>
      </c>
      <c r="J24" s="8">
        <f>'2007'!I15</f>
        <v>5392178</v>
      </c>
      <c r="K24" s="6">
        <f>'2007'!J15</f>
        <v>16.37301836263277</v>
      </c>
      <c r="M24" s="36"/>
    </row>
    <row r="25" spans="1:19" x14ac:dyDescent="0.2">
      <c r="B25" s="22" t="str">
        <f>'2007'!A16</f>
        <v>Nov</v>
      </c>
      <c r="C25" s="8">
        <f>'2007'!B16</f>
        <v>146792.3506849315</v>
      </c>
      <c r="D25" s="8">
        <f>'2007'!C16</f>
        <v>448214.56438356161</v>
      </c>
      <c r="E25" s="8">
        <f>'2007'!D16</f>
        <v>118646.14615384614</v>
      </c>
      <c r="F25" s="8">
        <f>'2007'!E16</f>
        <v>87041</v>
      </c>
      <c r="G25" s="8">
        <f>'2007'!F16</f>
        <v>73851.766957859974</v>
      </c>
      <c r="H25" s="8">
        <f>'2007'!G16</f>
        <v>15650.52</v>
      </c>
      <c r="I25" s="8">
        <f>'2007'!H16</f>
        <v>890196.34818019927</v>
      </c>
      <c r="J25" s="8">
        <f>'2007'!I16</f>
        <v>5394545</v>
      </c>
      <c r="K25" s="6">
        <f>'2007'!J16</f>
        <v>16.501787420073413</v>
      </c>
      <c r="M25" s="36"/>
    </row>
    <row r="26" spans="1:19" x14ac:dyDescent="0.2">
      <c r="B26" s="22" t="str">
        <f>'2007'!A17</f>
        <v>Dec</v>
      </c>
      <c r="C26" s="8">
        <f>'2007'!B17</f>
        <v>138904.63561643835</v>
      </c>
      <c r="D26" s="8">
        <f>'2007'!C17</f>
        <v>447821.52328767121</v>
      </c>
      <c r="E26" s="8">
        <f>'2007'!D17</f>
        <v>101160.09230769231</v>
      </c>
      <c r="F26" s="8">
        <f>'2007'!E17</f>
        <v>82032</v>
      </c>
      <c r="G26" s="8">
        <f>'2007'!F17</f>
        <v>74982.199352007927</v>
      </c>
      <c r="H26" s="8">
        <f>'2007'!G17</f>
        <v>17255.669999999998</v>
      </c>
      <c r="I26" s="8">
        <f>'2007'!H17</f>
        <v>862156.12056380988</v>
      </c>
      <c r="J26" s="8">
        <f>'2007'!I17</f>
        <v>5395753</v>
      </c>
      <c r="K26" s="6">
        <f>'2007'!J17</f>
        <v>15.978420816590564</v>
      </c>
      <c r="M26" s="36"/>
    </row>
    <row r="27" spans="1:19" x14ac:dyDescent="0.2">
      <c r="A27">
        <v>2008</v>
      </c>
      <c r="B27" s="22" t="str">
        <f>'2008'!A6</f>
        <v>Jan</v>
      </c>
      <c r="C27" s="8">
        <f>'2008'!B6</f>
        <v>146782.7506849315</v>
      </c>
      <c r="D27" s="8">
        <f>'2008'!C6</f>
        <v>447153.79726027395</v>
      </c>
      <c r="E27" s="8">
        <f>'2008'!D6</f>
        <v>129176.1923076923</v>
      </c>
      <c r="F27" s="8">
        <f>'2008'!E6</f>
        <v>83402</v>
      </c>
      <c r="G27" s="8">
        <f>'2008'!F6</f>
        <v>78134.830117352496</v>
      </c>
      <c r="H27" s="8">
        <f>'2008'!G6</f>
        <v>16663.66</v>
      </c>
      <c r="I27" s="8">
        <f>'2008'!H6</f>
        <v>901313.2303702503</v>
      </c>
      <c r="J27" s="8">
        <f>'2008'!I6</f>
        <v>5403988</v>
      </c>
      <c r="K27" s="6">
        <f>'2008'!J6</f>
        <v>16.67866824223611</v>
      </c>
      <c r="M27" s="36"/>
    </row>
    <row r="28" spans="1:19" x14ac:dyDescent="0.2">
      <c r="B28" s="22" t="str">
        <f>'2008'!A7</f>
        <v>Feb</v>
      </c>
      <c r="C28" s="8">
        <f>'2008'!B7</f>
        <v>139267.52876712329</v>
      </c>
      <c r="D28" s="8">
        <f>'2008'!C7</f>
        <v>444831.45205479453</v>
      </c>
      <c r="E28" s="8">
        <f>'2008'!D7</f>
        <v>108746.23846153845</v>
      </c>
      <c r="F28" s="8">
        <f>'2008'!E7</f>
        <v>85848</v>
      </c>
      <c r="G28" s="8">
        <f>'2008'!F7</f>
        <v>76562.407172140956</v>
      </c>
      <c r="H28" s="8">
        <f>'2008'!G7</f>
        <v>16313.18</v>
      </c>
      <c r="I28" s="8">
        <f>'2008'!H7</f>
        <v>871568.80645559717</v>
      </c>
      <c r="J28" s="8">
        <f>'2008'!I7</f>
        <v>5405160</v>
      </c>
      <c r="K28" s="6">
        <f>'2008'!J7</f>
        <v>16.12475498330479</v>
      </c>
      <c r="M28" s="36"/>
    </row>
    <row r="29" spans="1:19" x14ac:dyDescent="0.2">
      <c r="B29" s="22" t="str">
        <f>'2008'!A8</f>
        <v>Mar</v>
      </c>
      <c r="C29" s="8">
        <f>'2008'!B8</f>
        <v>131101.7095890411</v>
      </c>
      <c r="D29" s="8">
        <f>'2008'!C8</f>
        <v>442714.58630136983</v>
      </c>
      <c r="E29" s="8">
        <f>'2008'!D8</f>
        <v>101182.86923076923</v>
      </c>
      <c r="F29" s="8">
        <f>'2008'!E8</f>
        <v>87107</v>
      </c>
      <c r="G29" s="8">
        <f>'2008'!F8</f>
        <v>77131.061465183768</v>
      </c>
      <c r="H29" s="8">
        <f>'2008'!G8</f>
        <v>16100.45</v>
      </c>
      <c r="I29" s="8">
        <f>'2008'!H8</f>
        <v>855337.67658636381</v>
      </c>
      <c r="J29" s="8">
        <f>'2008'!I8</f>
        <v>5406109</v>
      </c>
      <c r="K29" s="6">
        <f>'2008'!J8</f>
        <v>15.821687586882986</v>
      </c>
      <c r="M29" s="36"/>
    </row>
    <row r="30" spans="1:19" x14ac:dyDescent="0.2">
      <c r="B30" s="22" t="str">
        <f>'2008'!A9</f>
        <v>Apr</v>
      </c>
      <c r="C30" s="8">
        <f>'2008'!B9</f>
        <v>143395.43013698631</v>
      </c>
      <c r="D30" s="8">
        <f>'2008'!C9</f>
        <v>441428.08767123288</v>
      </c>
      <c r="E30" s="8">
        <f>'2008'!D9</f>
        <v>101799.39230769231</v>
      </c>
      <c r="F30" s="8">
        <f>'2008'!E9</f>
        <v>88280</v>
      </c>
      <c r="G30" s="8">
        <f>'2008'!F9</f>
        <v>83626.97455556973</v>
      </c>
      <c r="H30" s="8">
        <f>'2008'!G9</f>
        <v>16054.6</v>
      </c>
      <c r="I30" s="8">
        <f>'2008'!H9</f>
        <v>874584.48467148119</v>
      </c>
      <c r="J30" s="8">
        <f>'2008'!I9</f>
        <v>5407372</v>
      </c>
      <c r="K30" s="6">
        <f>'2008'!J9</f>
        <v>16.17392856773089</v>
      </c>
      <c r="M30" s="36"/>
    </row>
    <row r="31" spans="1:19" x14ac:dyDescent="0.2">
      <c r="B31" s="22" t="str">
        <f>'2008'!A10</f>
        <v>Maj</v>
      </c>
      <c r="C31" s="8">
        <f>'2008'!B10</f>
        <v>132700.43835616438</v>
      </c>
      <c r="D31" s="8">
        <f>'2008'!C10</f>
        <v>439886.72876712325</v>
      </c>
      <c r="E31" s="8">
        <f>'2008'!D10</f>
        <v>99606.507692307685</v>
      </c>
      <c r="F31" s="8">
        <f>'2008'!E10</f>
        <v>86492</v>
      </c>
      <c r="G31" s="8">
        <f>'2008'!F10</f>
        <v>79792.676359835721</v>
      </c>
      <c r="H31" s="8">
        <f>'2008'!G10</f>
        <v>16088.13</v>
      </c>
      <c r="I31" s="8">
        <f>'2008'!H10</f>
        <v>854566.48117543117</v>
      </c>
      <c r="J31" s="8">
        <f>'2008'!I10</f>
        <v>5408991</v>
      </c>
      <c r="K31" s="6">
        <f>'2008'!J10</f>
        <v>15.798999872165274</v>
      </c>
      <c r="M31" s="36"/>
    </row>
    <row r="32" spans="1:19" x14ac:dyDescent="0.2">
      <c r="B32" s="22" t="str">
        <f>'2008'!A11</f>
        <v>Jun</v>
      </c>
      <c r="C32" s="8">
        <f>'2008'!B11</f>
        <v>129423.02465753425</v>
      </c>
      <c r="D32" s="8">
        <f>'2008'!C11</f>
        <v>439756.27397260274</v>
      </c>
      <c r="E32" s="8">
        <f>'2008'!D11</f>
        <v>76374.115384615376</v>
      </c>
      <c r="F32" s="8">
        <f>'2008'!E11</f>
        <v>79340</v>
      </c>
      <c r="G32" s="8">
        <f>'2008'!F11</f>
        <v>77821.912379998859</v>
      </c>
      <c r="H32" s="8">
        <f>'2008'!G11</f>
        <v>16142.19</v>
      </c>
      <c r="I32" s="8">
        <f>'2008'!H11</f>
        <v>818857.51639475115</v>
      </c>
      <c r="J32" s="8">
        <f>'2008'!I11</f>
        <v>5410936</v>
      </c>
      <c r="K32" s="6">
        <f>'2008'!J11</f>
        <v>15.1333801840338</v>
      </c>
      <c r="M32" s="36"/>
    </row>
    <row r="33" spans="1:13" x14ac:dyDescent="0.2">
      <c r="B33" s="22" t="str">
        <f>'2008'!A12</f>
        <v>Jul</v>
      </c>
      <c r="C33" s="8">
        <f>'2008'!B12</f>
        <v>121839.74794520547</v>
      </c>
      <c r="D33" s="8">
        <f>'2008'!C12</f>
        <v>441601.87397260271</v>
      </c>
      <c r="E33" s="8">
        <f>'2008'!D12</f>
        <v>90106.407692307694</v>
      </c>
      <c r="F33" s="8">
        <f>'2008'!E12</f>
        <v>77741</v>
      </c>
      <c r="G33" s="8">
        <f>'2008'!F12</f>
        <v>83870.86946039641</v>
      </c>
      <c r="H33" s="8">
        <f>'2008'!G12</f>
        <v>16653.88</v>
      </c>
      <c r="I33" s="8">
        <f>'2008'!H12</f>
        <v>831813.77907051228</v>
      </c>
      <c r="J33" s="8">
        <f>'2008'!I12</f>
        <v>5413518</v>
      </c>
      <c r="K33" s="6">
        <f>'2008'!J12</f>
        <v>15.365493918566674</v>
      </c>
      <c r="M33" s="36"/>
    </row>
    <row r="34" spans="1:13" x14ac:dyDescent="0.2">
      <c r="B34" s="22" t="str">
        <f>'2008'!A13</f>
        <v>Aug</v>
      </c>
      <c r="C34" s="8">
        <f>'2008'!B13</f>
        <v>114524.1205479452</v>
      </c>
      <c r="D34" s="8">
        <f>'2008'!C13</f>
        <v>439695.32054794522</v>
      </c>
      <c r="E34" s="8">
        <f>'2008'!D13</f>
        <v>75768.761538461535</v>
      </c>
      <c r="F34" s="8">
        <f>'2008'!E13</f>
        <v>77806</v>
      </c>
      <c r="G34" s="8">
        <f>'2008'!F13</f>
        <v>70893.060869815134</v>
      </c>
      <c r="H34" s="8">
        <f>'2008'!G13</f>
        <v>15755.05</v>
      </c>
      <c r="I34" s="8">
        <f>'2008'!H13</f>
        <v>794442.31350416725</v>
      </c>
      <c r="J34" s="8">
        <f>'2008'!I13</f>
        <v>5418557</v>
      </c>
      <c r="K34" s="6">
        <f>'2008'!J13</f>
        <v>14.66151068456357</v>
      </c>
      <c r="M34" s="36"/>
    </row>
    <row r="35" spans="1:13" x14ac:dyDescent="0.2">
      <c r="B35" s="22" t="str">
        <f>'2008'!A14</f>
        <v>Sep</v>
      </c>
      <c r="C35" s="8">
        <f>'2008'!B14</f>
        <v>119352.52602739725</v>
      </c>
      <c r="D35" s="8">
        <f>'2008'!C14</f>
        <v>436418.49863013695</v>
      </c>
      <c r="E35" s="8">
        <f>'2008'!D14</f>
        <v>82266.323076923072</v>
      </c>
      <c r="F35" s="8">
        <f>'2008'!E14</f>
        <v>79671</v>
      </c>
      <c r="G35" s="8">
        <f>'2008'!F14</f>
        <v>75216.754706306048</v>
      </c>
      <c r="H35" s="8">
        <f>'2008'!G14</f>
        <v>15571.71</v>
      </c>
      <c r="I35" s="8">
        <f>'2008'!H14</f>
        <v>808496.81244076323</v>
      </c>
      <c r="J35" s="8">
        <f>'2008'!I14</f>
        <v>5422195</v>
      </c>
      <c r="K35" s="6">
        <f>'2008'!J14</f>
        <v>14.910876728718964</v>
      </c>
      <c r="M35" s="36"/>
    </row>
    <row r="36" spans="1:13" x14ac:dyDescent="0.2">
      <c r="B36" s="22" t="str">
        <f>'2008'!A15</f>
        <v>Okt</v>
      </c>
      <c r="C36" s="8">
        <f>'2008'!B15</f>
        <v>122396.3506849315</v>
      </c>
      <c r="D36" s="8">
        <f>'2008'!C15</f>
        <v>433627.16712328768</v>
      </c>
      <c r="E36" s="8">
        <f>'2008'!D15</f>
        <v>93041.284615384604</v>
      </c>
      <c r="F36" s="8">
        <f>'2008'!E15</f>
        <v>80773</v>
      </c>
      <c r="G36" s="8">
        <f>'2008'!F15</f>
        <v>80653.312475938495</v>
      </c>
      <c r="H36" s="8">
        <f>'2008'!G15</f>
        <v>15945.7</v>
      </c>
      <c r="I36" s="8">
        <f>'2008'!H15</f>
        <v>826436.81489954225</v>
      </c>
      <c r="J36" s="8">
        <f>'2008'!I15</f>
        <v>5424563</v>
      </c>
      <c r="K36" s="6">
        <f>'2008'!J15</f>
        <v>15.235085570939857</v>
      </c>
      <c r="M36" s="36"/>
    </row>
    <row r="37" spans="1:13" x14ac:dyDescent="0.2">
      <c r="B37" s="22" t="str">
        <f>'2008'!A16</f>
        <v>Nov</v>
      </c>
      <c r="C37" s="8">
        <f>'2008'!B16</f>
        <v>118791.81369863013</v>
      </c>
      <c r="D37" s="8">
        <f>'2008'!C16</f>
        <v>431897.12876712327</v>
      </c>
      <c r="E37" s="8">
        <f>'2008'!D16</f>
        <v>83779.730769230766</v>
      </c>
      <c r="F37" s="8">
        <f>'2008'!E16</f>
        <v>83396</v>
      </c>
      <c r="G37" s="8">
        <f>'2008'!F16</f>
        <v>73575.135062650646</v>
      </c>
      <c r="H37" s="8">
        <f>'2008'!G16</f>
        <v>15517.45</v>
      </c>
      <c r="I37" s="8">
        <f>'2008'!H16</f>
        <v>806957.25829763478</v>
      </c>
      <c r="J37" s="8">
        <f>'2008'!I16</f>
        <v>5426455</v>
      </c>
      <c r="K37" s="6">
        <f>'2008'!J16</f>
        <v>14.870799781766083</v>
      </c>
      <c r="M37" s="36"/>
    </row>
    <row r="38" spans="1:13" x14ac:dyDescent="0.2">
      <c r="B38" s="22" t="str">
        <f>'2008'!A17</f>
        <v>Dec</v>
      </c>
      <c r="C38" s="8">
        <f>'2008'!B17</f>
        <v>119540.41643835616</v>
      </c>
      <c r="D38" s="8">
        <f>'2008'!C17</f>
        <v>429944.21917808219</v>
      </c>
      <c r="E38" s="8">
        <f>'2008'!D17</f>
        <v>89480.469230769231</v>
      </c>
      <c r="F38" s="8">
        <f>'2008'!E17</f>
        <v>86425</v>
      </c>
      <c r="G38" s="8">
        <f>'2008'!F17</f>
        <v>89040.851993179866</v>
      </c>
      <c r="H38" s="8">
        <f>'2008'!G17</f>
        <v>16372.37</v>
      </c>
      <c r="I38" s="8">
        <f>'2008'!H17</f>
        <v>830803.32684038742</v>
      </c>
      <c r="J38" s="8">
        <f>'2008'!I17</f>
        <v>5427456</v>
      </c>
      <c r="K38" s="6">
        <f>'2008'!J17</f>
        <v>15.307417081601166</v>
      </c>
      <c r="M38" s="36"/>
    </row>
    <row r="39" spans="1:13" x14ac:dyDescent="0.2">
      <c r="A39">
        <v>2009</v>
      </c>
      <c r="B39" s="22" t="str">
        <f>'2009'!A6</f>
        <v>Jan</v>
      </c>
      <c r="C39" s="8">
        <f>'2009'!B6</f>
        <v>119550.9698630137</v>
      </c>
      <c r="D39" s="8">
        <f>'2009'!C6</f>
        <v>428060.3506849315</v>
      </c>
      <c r="E39" s="8">
        <f>'2009'!D6</f>
        <v>114699.83076923076</v>
      </c>
      <c r="F39" s="8">
        <f>'2009'!E6</f>
        <v>89881</v>
      </c>
      <c r="G39" s="8">
        <f>'2009'!F6</f>
        <v>81365.557500167211</v>
      </c>
      <c r="H39" s="8">
        <f>'2009'!G6</f>
        <v>16220.48</v>
      </c>
      <c r="I39" s="8">
        <f>'2009'!H6</f>
        <v>849778.18881734309</v>
      </c>
      <c r="J39" s="8">
        <f>'2009'!I6</f>
        <v>5431747</v>
      </c>
      <c r="K39" s="6">
        <f>'2009'!J6</f>
        <v>15.644657028711814</v>
      </c>
      <c r="M39" s="36"/>
    </row>
    <row r="40" spans="1:13" x14ac:dyDescent="0.2">
      <c r="B40" s="22" t="str">
        <f>'2009'!A7</f>
        <v>Feb</v>
      </c>
      <c r="C40" s="8">
        <f>'2009'!B7</f>
        <v>113123.24383561643</v>
      </c>
      <c r="D40" s="8">
        <f>'2009'!C7</f>
        <v>427602.6739726027</v>
      </c>
      <c r="E40" s="8">
        <f>'2009'!D7</f>
        <v>119492.88461538461</v>
      </c>
      <c r="F40" s="8">
        <f>'2009'!E7</f>
        <v>96083</v>
      </c>
      <c r="G40" s="8">
        <f>'2009'!F7</f>
        <v>81705.760413104726</v>
      </c>
      <c r="H40" s="8">
        <f>'2009'!G7</f>
        <v>16311.95</v>
      </c>
      <c r="I40" s="8">
        <f>'2009'!H7</f>
        <v>854319.51283670845</v>
      </c>
      <c r="J40" s="8">
        <f>'2009'!I7</f>
        <v>5433324</v>
      </c>
      <c r="K40" s="6">
        <f>'2009'!J7</f>
        <v>15.723699025434678</v>
      </c>
      <c r="M40" s="36"/>
    </row>
    <row r="41" spans="1:13" x14ac:dyDescent="0.2">
      <c r="B41" s="22" t="str">
        <f>'2009'!A8</f>
        <v>Mar</v>
      </c>
      <c r="C41" s="8">
        <f>'2009'!B8</f>
        <v>110154.24657534246</v>
      </c>
      <c r="D41" s="8">
        <f>'2009'!C8</f>
        <v>425640.62465753424</v>
      </c>
      <c r="E41" s="8">
        <f>'2009'!D8</f>
        <v>121538.37692307691</v>
      </c>
      <c r="F41" s="8">
        <f>'2009'!E8</f>
        <v>104570</v>
      </c>
      <c r="G41" s="8">
        <f>'2009'!F8</f>
        <v>94973.02914353201</v>
      </c>
      <c r="H41" s="8">
        <f>'2009'!G8</f>
        <v>16585.09</v>
      </c>
      <c r="I41" s="8">
        <f>'2009'!H8</f>
        <v>873461.3672994856</v>
      </c>
      <c r="J41" s="8">
        <f>'2009'!I8</f>
        <v>5435288</v>
      </c>
      <c r="K41" s="6">
        <f>'2009'!J8</f>
        <v>16.070194758759531</v>
      </c>
      <c r="M41" s="36"/>
    </row>
    <row r="42" spans="1:13" x14ac:dyDescent="0.2">
      <c r="B42" s="22" t="str">
        <f>'2009'!A9</f>
        <v>Apr</v>
      </c>
      <c r="C42" s="8">
        <f>'2009'!B9</f>
        <v>111750.4109589041</v>
      </c>
      <c r="D42" s="8">
        <f>'2009'!C9</f>
        <v>423076.43835616438</v>
      </c>
      <c r="E42" s="8">
        <f>'2009'!D9</f>
        <v>145920.85384615383</v>
      </c>
      <c r="F42" s="8">
        <f>'2009'!E9</f>
        <v>111975</v>
      </c>
      <c r="G42" s="8">
        <f>'2009'!F9</f>
        <v>90870.02864808109</v>
      </c>
      <c r="H42" s="8">
        <f>'2009'!G9</f>
        <v>16253.16</v>
      </c>
      <c r="I42" s="8">
        <f>'2009'!H9</f>
        <v>899845.89180930343</v>
      </c>
      <c r="J42" s="8">
        <f>'2009'!I9</f>
        <v>5437179</v>
      </c>
      <c r="K42" s="6">
        <f>'2009'!J9</f>
        <v>16.549866977145751</v>
      </c>
      <c r="M42" s="36"/>
    </row>
    <row r="43" spans="1:13" x14ac:dyDescent="0.2">
      <c r="B43" s="22" t="str">
        <f>'2009'!A10</f>
        <v>Maj</v>
      </c>
      <c r="C43" s="8">
        <f>'2009'!B10</f>
        <v>104055.41917808219</v>
      </c>
      <c r="D43" s="8">
        <f>'2009'!C10</f>
        <v>420178.0931506849</v>
      </c>
      <c r="E43" s="8">
        <f>'2009'!D10</f>
        <v>123763.43076923076</v>
      </c>
      <c r="F43" s="8">
        <f>'2009'!E10</f>
        <v>116935</v>
      </c>
      <c r="G43" s="8">
        <f>'2009'!F10</f>
        <v>86274.25277451257</v>
      </c>
      <c r="H43" s="8">
        <f>'2009'!G10</f>
        <v>15948.84</v>
      </c>
      <c r="I43" s="8">
        <f>'2009'!H10</f>
        <v>867155.03587251052</v>
      </c>
      <c r="J43" s="8">
        <f>'2009'!I10</f>
        <v>5439451</v>
      </c>
      <c r="K43" s="6">
        <f>'2009'!J10</f>
        <v>15.941958772539921</v>
      </c>
      <c r="M43" s="36"/>
    </row>
    <row r="44" spans="1:13" x14ac:dyDescent="0.2">
      <c r="B44" s="22" t="str">
        <f>'2009'!A11</f>
        <v>Jun</v>
      </c>
      <c r="C44" s="8">
        <f>'2009'!B11</f>
        <v>109249.11780821918</v>
      </c>
      <c r="D44" s="8">
        <f>'2009'!C11</f>
        <v>417718.91506849311</v>
      </c>
      <c r="E44" s="8">
        <f>'2009'!D11</f>
        <v>123115.75384615384</v>
      </c>
      <c r="F44" s="8">
        <f>'2009'!E11</f>
        <v>117782</v>
      </c>
      <c r="G44" s="8">
        <f>'2009'!F11</f>
        <v>92991.801454515604</v>
      </c>
      <c r="H44" s="8">
        <f>'2009'!G11</f>
        <v>16622.86</v>
      </c>
      <c r="I44" s="8">
        <f>'2009'!H11</f>
        <v>877480.44817738177</v>
      </c>
      <c r="J44" s="8">
        <f>'2009'!I11</f>
        <v>5442092</v>
      </c>
      <c r="K44" s="6">
        <f>'2009'!J11</f>
        <v>16.123954688332752</v>
      </c>
      <c r="M44" s="36"/>
    </row>
    <row r="45" spans="1:13" x14ac:dyDescent="0.2">
      <c r="B45" s="22" t="str">
        <f>'2009'!A12</f>
        <v>Jul</v>
      </c>
      <c r="C45" s="8">
        <f>'2009'!B12</f>
        <v>101458.68493150684</v>
      </c>
      <c r="D45" s="8">
        <f>'2009'!C12</f>
        <v>413020.99726027396</v>
      </c>
      <c r="E45" s="8">
        <f>'2009'!D12</f>
        <v>137740.08461538461</v>
      </c>
      <c r="F45" s="8">
        <f>'2009'!E12</f>
        <v>118032</v>
      </c>
      <c r="G45" s="8">
        <f>'2009'!F12</f>
        <v>94935.202292229485</v>
      </c>
      <c r="H45" s="8">
        <f>'2009'!G12</f>
        <v>16578.18</v>
      </c>
      <c r="I45" s="8">
        <f>'2009'!H12</f>
        <v>881765.14909939491</v>
      </c>
      <c r="J45" s="8">
        <f>'2009'!I12</f>
        <v>5445151</v>
      </c>
      <c r="K45" s="6">
        <f>'2009'!J12</f>
        <v>16.193584881289699</v>
      </c>
      <c r="M45" s="36"/>
    </row>
    <row r="46" spans="1:13" x14ac:dyDescent="0.2">
      <c r="B46" s="22" t="str">
        <f>'2009'!A13</f>
        <v>Aug</v>
      </c>
      <c r="C46" s="8">
        <f>'2009'!B13</f>
        <v>97178.235616438353</v>
      </c>
      <c r="D46" s="8">
        <f>'2009'!C13</f>
        <v>412436.8109589041</v>
      </c>
      <c r="E46" s="8">
        <f>'2009'!D13</f>
        <v>121119.29999999999</v>
      </c>
      <c r="F46" s="8">
        <f>'2009'!E13</f>
        <v>122454</v>
      </c>
      <c r="G46" s="8">
        <f>'2009'!F13</f>
        <v>81463.35644236143</v>
      </c>
      <c r="H46" s="8">
        <f>'2009'!G13</f>
        <v>15738.34</v>
      </c>
      <c r="I46" s="8">
        <f>'2009'!H13</f>
        <v>850390.04301770369</v>
      </c>
      <c r="J46" s="8">
        <f>'2009'!I13</f>
        <v>5452480</v>
      </c>
      <c r="K46" s="6">
        <f>'2009'!J13</f>
        <v>15.596389954987522</v>
      </c>
      <c r="M46" s="36"/>
    </row>
    <row r="47" spans="1:13" x14ac:dyDescent="0.2">
      <c r="B47" s="22" t="str">
        <f>'2009'!A14</f>
        <v>Sep</v>
      </c>
      <c r="C47" s="8">
        <f>'2009'!B14</f>
        <v>96578.827397260276</v>
      </c>
      <c r="D47" s="8">
        <f>'2009'!C14</f>
        <v>409561.70958904107</v>
      </c>
      <c r="E47" s="8">
        <f>'2009'!D14</f>
        <v>130422.76153846153</v>
      </c>
      <c r="F47" s="8">
        <f>'2009'!E14</f>
        <v>132336</v>
      </c>
      <c r="G47" s="8">
        <f>'2009'!F14</f>
        <v>86035.846225922374</v>
      </c>
      <c r="H47" s="8">
        <f>'2009'!G14</f>
        <v>15773.29</v>
      </c>
      <c r="I47" s="8">
        <f>'2009'!H14</f>
        <v>870708.43475068524</v>
      </c>
      <c r="J47" s="8">
        <f>'2009'!I14</f>
        <v>5456540</v>
      </c>
      <c r="K47" s="6">
        <f>'2009'!J14</f>
        <v>15.957152971492652</v>
      </c>
      <c r="M47" s="36"/>
    </row>
    <row r="48" spans="1:13" x14ac:dyDescent="0.2">
      <c r="B48" s="22" t="str">
        <f>'2009'!A15</f>
        <v>Okt</v>
      </c>
      <c r="C48" s="8">
        <f>'2009'!B15</f>
        <v>99096.164383561641</v>
      </c>
      <c r="D48" s="8">
        <f>'2009'!C15</f>
        <v>406109.85205479449</v>
      </c>
      <c r="E48" s="8">
        <f>'2009'!D15</f>
        <v>153695.23846153845</v>
      </c>
      <c r="F48" s="8">
        <f>'2009'!E15</f>
        <v>139191</v>
      </c>
      <c r="G48" s="8">
        <f>'2009'!F15</f>
        <v>88724.46773873725</v>
      </c>
      <c r="H48" s="8">
        <f>'2009'!G15</f>
        <v>15619.08</v>
      </c>
      <c r="I48" s="8">
        <f>'2009'!H15</f>
        <v>902435.80263863178</v>
      </c>
      <c r="J48" s="8">
        <f>'2009'!I15</f>
        <v>5458768</v>
      </c>
      <c r="K48" s="6">
        <f>'2009'!J15</f>
        <v>16.531858518966764</v>
      </c>
      <c r="M48" s="36"/>
    </row>
    <row r="49" spans="1:13" x14ac:dyDescent="0.2">
      <c r="B49" s="22" t="str">
        <f>'2009'!A16</f>
        <v>Nov</v>
      </c>
      <c r="C49" s="8">
        <f>'2009'!B16</f>
        <v>100599.84657534247</v>
      </c>
      <c r="D49" s="8">
        <f>'2009'!C16</f>
        <v>404975.70410958905</v>
      </c>
      <c r="E49" s="8">
        <f>'2009'!D16</f>
        <v>134024.07692307691</v>
      </c>
      <c r="F49" s="8">
        <f>'2009'!E16</f>
        <v>149435</v>
      </c>
      <c r="G49" s="8">
        <f>'2009'!F16</f>
        <v>87332.52867881085</v>
      </c>
      <c r="H49" s="8">
        <f>'2009'!G16</f>
        <v>15309.04</v>
      </c>
      <c r="I49" s="8">
        <f>'2009'!H16</f>
        <v>891676.19628681929</v>
      </c>
      <c r="J49" s="8">
        <f>'2009'!I16</f>
        <v>5460644</v>
      </c>
      <c r="K49" s="6">
        <f>'2009'!J16</f>
        <v>16.329139864946683</v>
      </c>
      <c r="M49" s="36"/>
    </row>
    <row r="50" spans="1:13" x14ac:dyDescent="0.2">
      <c r="B50" s="22" t="str">
        <f>'2009'!A17</f>
        <v>Dec</v>
      </c>
      <c r="C50" s="8">
        <f>'2009'!B17</f>
        <v>101893.67671232876</v>
      </c>
      <c r="D50" s="8">
        <f>'2009'!C17</f>
        <v>402527.21095890412</v>
      </c>
      <c r="E50" s="8">
        <f>'2009'!D17</f>
        <v>150360.50769230767</v>
      </c>
      <c r="F50" s="8">
        <f>'2009'!E17</f>
        <v>150690</v>
      </c>
      <c r="G50" s="8">
        <f>'2009'!F17</f>
        <v>98506.426526634226</v>
      </c>
      <c r="H50" s="8">
        <f>'2009'!G17</f>
        <v>15790.16</v>
      </c>
      <c r="I50" s="8">
        <f>'2009'!H17</f>
        <v>919767.98189017479</v>
      </c>
      <c r="J50" s="8">
        <f>'2009'!I17</f>
        <v>5461930</v>
      </c>
      <c r="K50" s="6">
        <f>'2009'!J17</f>
        <v>16.839614969253997</v>
      </c>
      <c r="M50" s="36"/>
    </row>
    <row r="51" spans="1:13" x14ac:dyDescent="0.2">
      <c r="A51">
        <v>2010</v>
      </c>
      <c r="B51" s="22" t="str">
        <f>'2010'!A6</f>
        <v>Jan</v>
      </c>
      <c r="C51" s="8">
        <f>'2010'!B6</f>
        <v>91101.106849315067</v>
      </c>
      <c r="D51" s="8">
        <f>'2010'!C6</f>
        <v>399446.202739726</v>
      </c>
      <c r="E51" s="8">
        <f>'2010'!D6</f>
        <v>137762.12307692308</v>
      </c>
      <c r="F51" s="8">
        <f>'2010'!E6</f>
        <v>164963</v>
      </c>
      <c r="G51" s="8">
        <f>'2010'!F6</f>
        <v>89719.262750489303</v>
      </c>
      <c r="H51" s="8">
        <f>'2010'!G6</f>
        <v>14217.89</v>
      </c>
      <c r="I51" s="8">
        <f>'2010'!H6</f>
        <v>897209.58541645342</v>
      </c>
      <c r="J51" s="8">
        <f>'2010'!I6</f>
        <v>5472040</v>
      </c>
      <c r="K51" s="6">
        <f>'2010'!J6</f>
        <v>16.3962541468347</v>
      </c>
      <c r="M51" s="36"/>
    </row>
    <row r="52" spans="1:13" x14ac:dyDescent="0.2">
      <c r="B52" s="22" t="str">
        <f>'2010'!A7</f>
        <v>Feb</v>
      </c>
      <c r="C52" s="8">
        <f>'2010'!B7</f>
        <v>85774.717808219168</v>
      </c>
      <c r="D52" s="8">
        <f>'2010'!C7</f>
        <v>397849.77534246573</v>
      </c>
      <c r="E52" s="8">
        <f>'2010'!D7</f>
        <v>149015.19230769231</v>
      </c>
      <c r="F52" s="8">
        <f>'2010'!E7</f>
        <v>172527</v>
      </c>
      <c r="G52" s="8">
        <f>'2010'!F7</f>
        <v>91844.54726699274</v>
      </c>
      <c r="H52" s="8">
        <f>'2010'!G7</f>
        <v>14084.16</v>
      </c>
      <c r="I52" s="8">
        <f>'2010'!H7</f>
        <v>911095.39272537001</v>
      </c>
      <c r="J52" s="8">
        <f>'2010'!I7</f>
        <v>5472164</v>
      </c>
      <c r="K52" s="6">
        <f>'2010'!J7</f>
        <v>16.649636098723832</v>
      </c>
      <c r="M52" s="36"/>
    </row>
    <row r="53" spans="1:13" x14ac:dyDescent="0.2">
      <c r="B53" s="22" t="str">
        <f>'2010'!A8</f>
        <v>Mar</v>
      </c>
      <c r="C53" s="8">
        <f>'2010'!B8</f>
        <v>83637.731506849319</v>
      </c>
      <c r="D53" s="8">
        <f>'2010'!C8</f>
        <v>394024.60273972602</v>
      </c>
      <c r="E53" s="8">
        <f>'2010'!D8</f>
        <v>137227.43076923076</v>
      </c>
      <c r="F53" s="8">
        <f>'2010'!E8</f>
        <v>181218</v>
      </c>
      <c r="G53" s="8">
        <f>'2010'!F8</f>
        <v>108568.76394152846</v>
      </c>
      <c r="H53" s="8">
        <f>'2010'!G8</f>
        <v>14521</v>
      </c>
      <c r="I53" s="8">
        <f>'2010'!H8</f>
        <v>919197.52895733458</v>
      </c>
      <c r="J53" s="8">
        <f>'2010'!I8</f>
        <v>5473428</v>
      </c>
      <c r="K53" s="6">
        <f>'2010'!J8</f>
        <v>16.793817858887238</v>
      </c>
      <c r="M53" s="36"/>
    </row>
    <row r="54" spans="1:13" x14ac:dyDescent="0.2">
      <c r="B54" s="22" t="str">
        <f>'2010'!A9</f>
        <v>Apr</v>
      </c>
      <c r="C54" s="8">
        <f>'2010'!B9</f>
        <v>91044.394520547939</v>
      </c>
      <c r="D54" s="8">
        <f>'2010'!C9</f>
        <v>389692.701369863</v>
      </c>
      <c r="E54" s="8">
        <f>'2010'!D9</f>
        <v>149820.73846153845</v>
      </c>
      <c r="F54" s="8">
        <f>'2010'!E9</f>
        <v>182011</v>
      </c>
      <c r="G54" s="8">
        <f>'2010'!F9</f>
        <v>96837.940721316496</v>
      </c>
      <c r="H54" s="8">
        <f>'2010'!G9</f>
        <v>13754.94</v>
      </c>
      <c r="I54" s="8">
        <f>'2010'!H9</f>
        <v>923161.71507326583</v>
      </c>
      <c r="J54" s="8">
        <f>'2010'!I9</f>
        <v>5474473</v>
      </c>
      <c r="K54" s="6">
        <f>'2010'!J9</f>
        <v>16.863024350896712</v>
      </c>
      <c r="M54" s="36"/>
    </row>
    <row r="55" spans="1:13" x14ac:dyDescent="0.2">
      <c r="B55" s="22" t="str">
        <f>'2010'!A10</f>
        <v>Maj</v>
      </c>
      <c r="C55" s="8">
        <f>'2010'!B10</f>
        <v>90496.306849315064</v>
      </c>
      <c r="D55" s="8">
        <f>'2010'!C10</f>
        <v>385572.55890410958</v>
      </c>
      <c r="E55" s="8">
        <f>'2010'!D10</f>
        <v>118608.29999999999</v>
      </c>
      <c r="F55" s="8">
        <f>'2010'!E10</f>
        <v>180649</v>
      </c>
      <c r="G55" s="8">
        <f>'2010'!F10</f>
        <v>97375.672874682787</v>
      </c>
      <c r="H55" s="8">
        <f>'2010'!G10</f>
        <v>14133.44</v>
      </c>
      <c r="I55" s="8">
        <f>'2010'!H10</f>
        <v>886835.27862810739</v>
      </c>
      <c r="J55" s="8">
        <f>'2010'!I10</f>
        <v>5476109</v>
      </c>
      <c r="K55" s="6">
        <f>'2010'!J10</f>
        <v>16.19462429670606</v>
      </c>
      <c r="M55" s="36"/>
    </row>
    <row r="56" spans="1:13" x14ac:dyDescent="0.2">
      <c r="B56" s="22" t="str">
        <f>'2010'!A11</f>
        <v>Jun</v>
      </c>
      <c r="C56" s="8">
        <f>'2010'!B11</f>
        <v>91846.389041095885</v>
      </c>
      <c r="D56" s="8">
        <f>'2010'!C11</f>
        <v>380639.7698630137</v>
      </c>
      <c r="E56" s="8">
        <f>'2010'!D11</f>
        <v>100817.76923076922</v>
      </c>
      <c r="F56" s="8">
        <f>'2010'!E11</f>
        <v>170353</v>
      </c>
      <c r="G56" s="8">
        <f>'2010'!F11</f>
        <v>99474.85138709085</v>
      </c>
      <c r="H56" s="8">
        <f>'2010'!G11</f>
        <v>14729.93</v>
      </c>
      <c r="I56" s="8">
        <f>'2010'!H11</f>
        <v>857861.70952196978</v>
      </c>
      <c r="J56" s="8">
        <f>'2010'!I11</f>
        <v>5477614</v>
      </c>
      <c r="K56" s="6">
        <f>'2010'!J11</f>
        <v>15.661229679965944</v>
      </c>
      <c r="M56" s="36"/>
    </row>
    <row r="57" spans="1:13" x14ac:dyDescent="0.2">
      <c r="B57" s="22" t="str">
        <f>'2010'!A12</f>
        <v>Jul</v>
      </c>
      <c r="C57" s="8">
        <f>'2010'!B12</f>
        <v>87856.832876712331</v>
      </c>
      <c r="D57" s="8">
        <f>'2010'!C12</f>
        <v>373762.52054794517</v>
      </c>
      <c r="E57" s="8">
        <f>'2010'!D12</f>
        <v>110053.56923076922</v>
      </c>
      <c r="F57" s="8">
        <f>'2010'!E12</f>
        <v>165080</v>
      </c>
      <c r="G57" s="8">
        <f>'2010'!F12</f>
        <v>99527.58254810574</v>
      </c>
      <c r="H57" s="8">
        <f>'2010'!G12</f>
        <v>14383.16</v>
      </c>
      <c r="I57" s="8">
        <f>'2010'!H12</f>
        <v>850663.66520353244</v>
      </c>
      <c r="J57" s="8">
        <f>'2010'!I12</f>
        <v>5479047</v>
      </c>
      <c r="K57" s="6">
        <f>'2010'!J12</f>
        <v>15.525759592927976</v>
      </c>
      <c r="M57" s="36"/>
    </row>
    <row r="58" spans="1:13" x14ac:dyDescent="0.2">
      <c r="B58" s="22" t="str">
        <f>'2010'!A13</f>
        <v>Aug</v>
      </c>
      <c r="C58" s="8">
        <f>'2010'!B13</f>
        <v>86593.841095890413</v>
      </c>
      <c r="D58" s="8">
        <f>'2010'!C13</f>
        <v>371608.89863013697</v>
      </c>
      <c r="E58" s="8">
        <f>'2010'!D13</f>
        <v>101297.26153846153</v>
      </c>
      <c r="F58" s="8">
        <f>'2010'!E13</f>
        <v>166782</v>
      </c>
      <c r="G58" s="8">
        <f>'2010'!F13</f>
        <v>89622.406017277463</v>
      </c>
      <c r="H58" s="8">
        <f>'2010'!G13</f>
        <v>14053.1</v>
      </c>
      <c r="I58" s="8">
        <f>'2010'!H13</f>
        <v>829957.50728176639</v>
      </c>
      <c r="J58" s="8">
        <f>'2010'!I13</f>
        <v>5486242</v>
      </c>
      <c r="K58" s="6">
        <f>'2010'!J13</f>
        <v>15.127978446480602</v>
      </c>
      <c r="M58" s="36"/>
    </row>
    <row r="59" spans="1:13" x14ac:dyDescent="0.2">
      <c r="B59" s="22" t="str">
        <f>'2010'!A14</f>
        <v>Sep</v>
      </c>
      <c r="C59" s="8">
        <f>'2010'!B14</f>
        <v>90544.504109589034</v>
      </c>
      <c r="D59" s="8">
        <f>'2010'!C14</f>
        <v>367880.97534246574</v>
      </c>
      <c r="E59" s="8">
        <f>'2010'!D14</f>
        <v>112083.46153846153</v>
      </c>
      <c r="F59" s="8">
        <f>'2010'!E14</f>
        <v>174049</v>
      </c>
      <c r="G59" s="8">
        <f>'2010'!F14</f>
        <v>91653.507929964035</v>
      </c>
      <c r="H59" s="8">
        <f>'2010'!G14</f>
        <v>13630.83</v>
      </c>
      <c r="I59" s="8">
        <f>'2010'!H14</f>
        <v>849842.27892048028</v>
      </c>
      <c r="J59" s="8">
        <f>'2010'!I14</f>
        <v>5489964</v>
      </c>
      <c r="K59" s="6">
        <f>'2010'!J14</f>
        <v>15.479924438857529</v>
      </c>
      <c r="M59" s="36"/>
    </row>
    <row r="60" spans="1:13" x14ac:dyDescent="0.2">
      <c r="B60" s="22" t="str">
        <f>'2010'!A15</f>
        <v>Okt</v>
      </c>
      <c r="C60" s="8">
        <f>'2010'!B15</f>
        <v>90302.76164383562</v>
      </c>
      <c r="D60" s="8">
        <f>'2010'!C15</f>
        <v>364228.40547945205</v>
      </c>
      <c r="E60" s="8">
        <f>'2010'!D15</f>
        <v>89570.215384615381</v>
      </c>
      <c r="F60" s="8">
        <f>'2010'!E15</f>
        <v>178752</v>
      </c>
      <c r="G60" s="8">
        <f>'2010'!F15</f>
        <v>91475.042623181842</v>
      </c>
      <c r="H60" s="8">
        <f>'2010'!G15</f>
        <v>13390.72</v>
      </c>
      <c r="I60" s="8">
        <f>'2010'!H15</f>
        <v>827719.14513108484</v>
      </c>
      <c r="J60" s="8">
        <f>'2010'!I15</f>
        <v>5492025</v>
      </c>
      <c r="K60" s="6">
        <f>'2010'!J15</f>
        <v>15.071292376329037</v>
      </c>
      <c r="M60" s="36"/>
    </row>
    <row r="61" spans="1:13" x14ac:dyDescent="0.2">
      <c r="B61" s="22" t="str">
        <f>'2010'!A16</f>
        <v>Nov</v>
      </c>
      <c r="C61" s="8">
        <f>'2010'!B16</f>
        <v>98311.035616438356</v>
      </c>
      <c r="D61" s="8">
        <f>'2010'!C16</f>
        <v>361157.19452054793</v>
      </c>
      <c r="E61" s="8">
        <f>'2010'!D16</f>
        <v>93611.86153846154</v>
      </c>
      <c r="F61" s="8">
        <f>'2010'!E16</f>
        <v>184814</v>
      </c>
      <c r="G61" s="8">
        <f>'2010'!F16</f>
        <v>93869.329133915511</v>
      </c>
      <c r="H61" s="8">
        <f>'2010'!G16</f>
        <v>13314.87</v>
      </c>
      <c r="I61" s="8">
        <f>'2010'!H16</f>
        <v>845078.29080936336</v>
      </c>
      <c r="J61" s="8">
        <f>'2010'!I16</f>
        <v>5493777</v>
      </c>
      <c r="K61" s="6">
        <f>'2010'!J16</f>
        <v>15.38246439215431</v>
      </c>
      <c r="M61" s="36"/>
    </row>
    <row r="62" spans="1:13" x14ac:dyDescent="0.2">
      <c r="B62" s="22" t="str">
        <f>'2010'!A17</f>
        <v>Dec</v>
      </c>
      <c r="C62" s="8">
        <f>'2010'!B17</f>
        <v>99853.857534246577</v>
      </c>
      <c r="D62" s="8">
        <f>'2010'!C17</f>
        <v>357340.99068493152</v>
      </c>
      <c r="E62" s="8">
        <f>'2010'!D17</f>
        <v>106177.75384615384</v>
      </c>
      <c r="F62" s="8">
        <f>'2010'!E17</f>
        <v>183338</v>
      </c>
      <c r="G62" s="8">
        <f>'2010'!F17</f>
        <v>100020.45298820201</v>
      </c>
      <c r="H62" s="8">
        <f>'2010'!G17</f>
        <v>13032.88</v>
      </c>
      <c r="I62" s="8">
        <f>'2010'!H17</f>
        <v>859763.93505353387</v>
      </c>
      <c r="J62" s="8">
        <f>'2010'!I17</f>
        <v>5494760</v>
      </c>
      <c r="K62" s="6">
        <f>'2010'!J17</f>
        <v>15.646978849913989</v>
      </c>
      <c r="M62" s="36"/>
    </row>
    <row r="63" spans="1:13" x14ac:dyDescent="0.2">
      <c r="A63">
        <v>2011</v>
      </c>
      <c r="B63" s="23" t="str">
        <f>'2011'!A6</f>
        <v>Jan</v>
      </c>
      <c r="C63" s="8">
        <f>'2011'!B6</f>
        <v>98938.142465753423</v>
      </c>
      <c r="D63" s="8">
        <f>'2011'!C6</f>
        <v>353221.27890410961</v>
      </c>
      <c r="E63" s="8">
        <f>'2011'!D6</f>
        <v>93881.123076923075</v>
      </c>
      <c r="F63" s="8">
        <f>'2011'!E6</f>
        <v>181673</v>
      </c>
      <c r="G63" s="8">
        <f>'2011'!F6</f>
        <v>89764.233467975384</v>
      </c>
      <c r="H63" s="8">
        <f>'2011'!G6</f>
        <v>11378.57</v>
      </c>
      <c r="I63" s="8">
        <f>'2011'!J6</f>
        <v>828856.34791476151</v>
      </c>
      <c r="J63" s="8">
        <f>'2011'!K6</f>
        <v>5502939</v>
      </c>
      <c r="K63" s="6">
        <f>'2011'!L6</f>
        <v>15.062066795847844</v>
      </c>
      <c r="M63" s="36"/>
    </row>
    <row r="64" spans="1:13" x14ac:dyDescent="0.2">
      <c r="B64" s="23" t="str">
        <f>'2011'!A7</f>
        <v>Feb</v>
      </c>
      <c r="C64" s="8">
        <f>'2011'!B7</f>
        <v>101070.35342465753</v>
      </c>
      <c r="D64" s="8">
        <f>'2011'!C7</f>
        <v>351347.21753424656</v>
      </c>
      <c r="E64" s="8">
        <f>'2011'!D7</f>
        <v>101186.12307692308</v>
      </c>
      <c r="F64" s="8">
        <f>'2011'!E7</f>
        <v>178973</v>
      </c>
      <c r="G64" s="8">
        <f>'2011'!F7</f>
        <v>96589.755524806314</v>
      </c>
      <c r="H64" s="8">
        <f>'2011'!G7</f>
        <v>12041.27</v>
      </c>
      <c r="I64" s="8">
        <f>'2011'!J7</f>
        <v>841207.71956063353</v>
      </c>
      <c r="J64" s="8">
        <f>'2011'!K7</f>
        <v>5503671</v>
      </c>
      <c r="K64" s="6">
        <f>'2011'!L7</f>
        <v>15.284484111797989</v>
      </c>
      <c r="M64" s="36"/>
    </row>
    <row r="65" spans="1:13" x14ac:dyDescent="0.2">
      <c r="B65" s="23" t="str">
        <f>'2011'!A8</f>
        <v>Mar</v>
      </c>
      <c r="C65" s="8">
        <f>'2011'!B8</f>
        <v>103724.61369863013</v>
      </c>
      <c r="D65" s="8">
        <f>'2011'!C8</f>
        <v>348264.76931506849</v>
      </c>
      <c r="E65" s="8">
        <f>'2011'!D8</f>
        <v>113424.23076923077</v>
      </c>
      <c r="F65" s="8">
        <f>'2011'!E8</f>
        <v>176364</v>
      </c>
      <c r="G65" s="8">
        <f>'2011'!F8</f>
        <v>107795.94007679773</v>
      </c>
      <c r="H65" s="8">
        <f>'2011'!G8</f>
        <v>12960.4</v>
      </c>
      <c r="I65" s="8">
        <f>'2011'!J8</f>
        <v>862533.95385972713</v>
      </c>
      <c r="J65" s="8">
        <f>'2011'!K8</f>
        <v>5505357</v>
      </c>
      <c r="K65" s="6">
        <f>'2011'!L8</f>
        <v>15.667175695594802</v>
      </c>
      <c r="M65" s="36"/>
    </row>
    <row r="66" spans="1:13" x14ac:dyDescent="0.2">
      <c r="B66" s="23" t="str">
        <f>'2011'!A9</f>
        <v>Apr</v>
      </c>
      <c r="C66" s="8">
        <f>'2011'!B9</f>
        <v>102083.30958904109</v>
      </c>
      <c r="D66" s="8">
        <f>'2011'!C9</f>
        <v>345172.69479452056</v>
      </c>
      <c r="E66" s="8">
        <f>'2011'!D9</f>
        <v>87552.507692307685</v>
      </c>
      <c r="F66" s="8">
        <f>'2011'!E9</f>
        <v>173712</v>
      </c>
      <c r="G66" s="8">
        <f>'2011'!F9</f>
        <v>100653.41362163104</v>
      </c>
      <c r="H66" s="8">
        <f>'2011'!G9</f>
        <v>12953.44</v>
      </c>
      <c r="I66" s="8">
        <f>'2011'!J9</f>
        <v>822127.3656975003</v>
      </c>
      <c r="J66" s="8">
        <f>'2011'!K9</f>
        <v>5507063</v>
      </c>
      <c r="K66" s="6">
        <f>'2011'!L9</f>
        <v>14.928599249681731</v>
      </c>
      <c r="M66" s="36"/>
    </row>
    <row r="67" spans="1:13" x14ac:dyDescent="0.2">
      <c r="B67" s="23" t="str">
        <f>'2011'!A10</f>
        <v>Maj</v>
      </c>
      <c r="C67" s="8">
        <f>'2011'!B10</f>
        <v>106981.36438356164</v>
      </c>
      <c r="D67" s="8">
        <f>'2011'!C10</f>
        <v>342001.64712328772</v>
      </c>
      <c r="E67" s="8">
        <f>'2011'!D10</f>
        <v>87420.323076923072</v>
      </c>
      <c r="F67" s="8">
        <f>'2011'!E10</f>
        <v>168464</v>
      </c>
      <c r="G67" s="8">
        <f>'2011'!F10</f>
        <v>101444.01572792065</v>
      </c>
      <c r="H67" s="8">
        <f>'2011'!G10</f>
        <v>12545.56</v>
      </c>
      <c r="I67" s="8">
        <f>'2011'!J10</f>
        <v>818856.91031169321</v>
      </c>
      <c r="J67" s="8">
        <f>'2011'!K10</f>
        <v>5508956</v>
      </c>
      <c r="K67" s="6">
        <f>'2011'!L10</f>
        <v>14.864103294920003</v>
      </c>
      <c r="M67" s="36"/>
    </row>
    <row r="68" spans="1:13" x14ac:dyDescent="0.2">
      <c r="B68" s="23" t="str">
        <f>'2011'!A11</f>
        <v>Jun</v>
      </c>
      <c r="C68" s="8">
        <f>'2011'!B11</f>
        <v>103575.4602739726</v>
      </c>
      <c r="D68" s="8">
        <f>'2011'!C11</f>
        <v>338935.96602739725</v>
      </c>
      <c r="E68" s="8">
        <f>'2011'!D11</f>
        <v>86423.76923076922</v>
      </c>
      <c r="F68" s="8">
        <f>'2011'!E11</f>
        <v>159340</v>
      </c>
      <c r="G68" s="8">
        <f>'2011'!F11</f>
        <v>100172.56451552986</v>
      </c>
      <c r="H68" s="8">
        <f>'2011'!G11</f>
        <v>13511.66</v>
      </c>
      <c r="I68" s="8">
        <f>'2011'!J11</f>
        <v>801959.42004766897</v>
      </c>
      <c r="J68" s="8">
        <f>'2011'!K11</f>
        <v>5510075</v>
      </c>
      <c r="K68" s="6">
        <f>'2011'!L11</f>
        <v>14.554419314576824</v>
      </c>
      <c r="M68" s="36"/>
    </row>
    <row r="69" spans="1:13" x14ac:dyDescent="0.2">
      <c r="B69" s="23" t="str">
        <f>'2011'!A12</f>
        <v>Jul</v>
      </c>
      <c r="C69" s="8">
        <f>'2011'!B12</f>
        <v>99528.419178082186</v>
      </c>
      <c r="D69" s="8">
        <f>'2011'!C12</f>
        <v>332358.14465753426</v>
      </c>
      <c r="E69" s="8">
        <f>'2011'!D12</f>
        <v>70459.569230769222</v>
      </c>
      <c r="F69" s="8">
        <f>'2011'!E12</f>
        <v>156444</v>
      </c>
      <c r="G69" s="8">
        <f>'2011'!F12</f>
        <v>99691.327445486269</v>
      </c>
      <c r="H69" s="8">
        <f>'2011'!G12</f>
        <v>13467.78</v>
      </c>
      <c r="I69" s="8">
        <f>'2011'!J12</f>
        <v>771949.24051187211</v>
      </c>
      <c r="J69" s="8">
        <f>'2011'!K12</f>
        <v>5512451</v>
      </c>
      <c r="K69" s="6">
        <f>'2011'!L12</f>
        <v>14.003738818029804</v>
      </c>
      <c r="M69" s="36"/>
    </row>
    <row r="70" spans="1:13" x14ac:dyDescent="0.2">
      <c r="B70" s="23" t="str">
        <f>'2011'!A13</f>
        <v>Aug</v>
      </c>
      <c r="C70" s="8">
        <f>'2011'!B13</f>
        <v>100557.78082191781</v>
      </c>
      <c r="D70" s="8">
        <f>'2011'!C13</f>
        <v>330977.15506849316</v>
      </c>
      <c r="E70" s="8">
        <f>'2011'!D13</f>
        <v>78471.046153846153</v>
      </c>
      <c r="F70" s="8">
        <f>'2011'!E13</f>
        <v>156835</v>
      </c>
      <c r="G70" s="8">
        <f>'2011'!F13</f>
        <v>97472.757433788007</v>
      </c>
      <c r="H70" s="8">
        <f>'2011'!G13</f>
        <v>13366.4</v>
      </c>
      <c r="I70" s="8">
        <f>'2011'!J13</f>
        <v>777680.13947804517</v>
      </c>
      <c r="J70" s="8">
        <f>'2011'!K13</f>
        <v>5515990</v>
      </c>
      <c r="K70" s="6">
        <f>'2011'!L13</f>
        <v>14.098650278155784</v>
      </c>
      <c r="M70" s="36"/>
    </row>
    <row r="71" spans="1:13" x14ac:dyDescent="0.2">
      <c r="B71" s="23" t="str">
        <f>'2011'!A14</f>
        <v>Sep</v>
      </c>
      <c r="C71" s="8">
        <f>'2011'!B14</f>
        <v>99091.561643835608</v>
      </c>
      <c r="D71" s="8">
        <f>'2011'!C14</f>
        <v>329101.60438356164</v>
      </c>
      <c r="E71" s="8">
        <f>'2011'!D14</f>
        <v>88710.323076923072</v>
      </c>
      <c r="F71" s="8">
        <f>'2011'!E14</f>
        <v>162007</v>
      </c>
      <c r="G71" s="8">
        <f>'2011'!F14</f>
        <v>93754.081572385534</v>
      </c>
      <c r="H71" s="8">
        <f>'2011'!G14</f>
        <v>13306.34</v>
      </c>
      <c r="I71" s="8">
        <f>'2011'!J14</f>
        <v>785970.91067670577</v>
      </c>
      <c r="J71" s="8">
        <f>'2011'!K14</f>
        <v>5518194</v>
      </c>
      <c r="K71" s="6">
        <f>'2011'!L14</f>
        <v>14.243263478534928</v>
      </c>
      <c r="M71" s="36"/>
    </row>
    <row r="72" spans="1:13" x14ac:dyDescent="0.2">
      <c r="B72" s="23" t="str">
        <f>'2011'!A15</f>
        <v>Okt</v>
      </c>
      <c r="C72" s="8">
        <f>'2011'!B15</f>
        <v>100369.0602739726</v>
      </c>
      <c r="D72" s="8">
        <f>'2011'!C15</f>
        <v>327570.45041095885</v>
      </c>
      <c r="E72" s="8">
        <f>'2011'!D15</f>
        <v>75970.569230769222</v>
      </c>
      <c r="F72" s="8">
        <f>'2011'!E15</f>
        <v>166504</v>
      </c>
      <c r="G72" s="8">
        <f>'2011'!F15</f>
        <v>94005.725598827456</v>
      </c>
      <c r="H72" s="8">
        <f>'2011'!G15</f>
        <v>13270.04</v>
      </c>
      <c r="I72" s="8">
        <f>'2011'!J15</f>
        <v>777689.84551452822</v>
      </c>
      <c r="J72" s="8">
        <f>'2011'!K15</f>
        <v>5519552</v>
      </c>
      <c r="K72" s="6">
        <f>'2011'!L15</f>
        <v>14.089727672001789</v>
      </c>
      <c r="M72" s="36"/>
    </row>
    <row r="73" spans="1:13" x14ac:dyDescent="0.2">
      <c r="B73" s="23" t="str">
        <f>'2011'!A16</f>
        <v>Nov</v>
      </c>
      <c r="C73" s="8">
        <f>'2011'!B16</f>
        <v>109895.69589041095</v>
      </c>
      <c r="D73" s="8">
        <f>'2011'!C16</f>
        <v>325986.60821917804</v>
      </c>
      <c r="E73" s="8">
        <f>'2011'!D16</f>
        <v>78331.015384615384</v>
      </c>
      <c r="F73" s="8">
        <f>'2011'!E16</f>
        <v>171681</v>
      </c>
      <c r="G73" s="8">
        <f>'2011'!F16</f>
        <v>96348.124357554188</v>
      </c>
      <c r="H73" s="8">
        <f>'2011'!G16</f>
        <v>13334.36</v>
      </c>
      <c r="I73" s="8">
        <f>'2011'!J16</f>
        <v>795576.80385175848</v>
      </c>
      <c r="J73" s="8">
        <f>'2011'!K16</f>
        <v>5520739</v>
      </c>
      <c r="K73" s="6">
        <f>'2011'!L16</f>
        <v>14.410694000418395</v>
      </c>
      <c r="M73" s="36"/>
    </row>
    <row r="74" spans="1:13" x14ac:dyDescent="0.2">
      <c r="B74" s="23" t="str">
        <f>'2011'!A17</f>
        <v>Dec</v>
      </c>
      <c r="C74" s="8">
        <f>'2011'!B17</f>
        <v>111605.06301369863</v>
      </c>
      <c r="D74" s="8">
        <f>'2011'!C17</f>
        <v>323523.89260273974</v>
      </c>
      <c r="E74" s="8">
        <f>'2011'!D17</f>
        <v>97922.676923076913</v>
      </c>
      <c r="F74" s="8">
        <f>'2011'!E17</f>
        <v>173228</v>
      </c>
      <c r="G74" s="8">
        <f>'2011'!F17</f>
        <v>102626.97824754154</v>
      </c>
      <c r="H74" s="8">
        <f>'2011'!G17</f>
        <v>13524.93</v>
      </c>
      <c r="I74" s="8">
        <f>'2011'!J17</f>
        <v>822431.5407870569</v>
      </c>
      <c r="J74" s="8">
        <f>'2011'!K17</f>
        <v>5521541</v>
      </c>
      <c r="K74" s="6">
        <f>'2011'!L17</f>
        <v>14.894963938274785</v>
      </c>
      <c r="M74" s="36"/>
    </row>
    <row r="75" spans="1:13" x14ac:dyDescent="0.2">
      <c r="A75">
        <v>2012</v>
      </c>
      <c r="B75" s="23" t="str">
        <f>'2012'!A6</f>
        <v>Jan</v>
      </c>
      <c r="C75" s="8">
        <f>'2012'!B6</f>
        <v>114085.83287671233</v>
      </c>
      <c r="D75" s="8">
        <f>'2012'!D6</f>
        <v>320885.51671232877</v>
      </c>
      <c r="E75" s="8">
        <f>'2012'!F6</f>
        <v>89360.907692307694</v>
      </c>
      <c r="F75" s="8">
        <f>'2012'!H6</f>
        <v>177081</v>
      </c>
      <c r="G75" s="8">
        <f>'2012'!J6</f>
        <v>96541.381265677934</v>
      </c>
      <c r="H75" s="8">
        <f>'2012'!L6</f>
        <v>7374.25</v>
      </c>
      <c r="I75" s="8">
        <f>'2012'!N6</f>
        <v>805328.88854702679</v>
      </c>
      <c r="J75" s="8">
        <f>'2012'!P6</f>
        <v>5529784</v>
      </c>
      <c r="K75" s="6">
        <f>'2012'!R6</f>
        <v>14.56347822169956</v>
      </c>
      <c r="M75" s="36"/>
    </row>
    <row r="76" spans="1:13" x14ac:dyDescent="0.2">
      <c r="B76" s="23" t="str">
        <f>'2012'!A7</f>
        <v>Feb</v>
      </c>
      <c r="C76" s="8">
        <f>'2012'!B7</f>
        <v>116672.65479452054</v>
      </c>
      <c r="D76" s="8">
        <f>'2012'!D7</f>
        <v>320150.0515068493</v>
      </c>
      <c r="E76" s="8">
        <f>'2012'!F7</f>
        <v>94958.86153846154</v>
      </c>
      <c r="F76" s="8">
        <f>'2012'!H7</f>
        <v>180173</v>
      </c>
      <c r="G76" s="8">
        <f>'2012'!J7</f>
        <v>102100.46427331741</v>
      </c>
      <c r="H76" s="8">
        <f>'2012'!L7</f>
        <v>7906</v>
      </c>
      <c r="I76" s="8">
        <f>'2012'!N7</f>
        <v>821961.03211314871</v>
      </c>
      <c r="J76" s="8">
        <f>'2012'!P7</f>
        <v>5531094</v>
      </c>
      <c r="K76" s="6">
        <f>'2012'!R7</f>
        <v>14.860731567989058</v>
      </c>
      <c r="M76" s="36"/>
    </row>
    <row r="77" spans="1:13" x14ac:dyDescent="0.2">
      <c r="B77" s="23" t="str">
        <f>'2012'!A8</f>
        <v>Mar</v>
      </c>
      <c r="C77" s="8">
        <f>'2012'!B8</f>
        <v>117225.02465753425</v>
      </c>
      <c r="D77" s="8">
        <f>'2012'!D8</f>
        <v>318607.54520547943</v>
      </c>
      <c r="E77" s="8">
        <f>'2012'!F8</f>
        <v>113777.44615384615</v>
      </c>
      <c r="F77" s="8">
        <f>'2012'!H8</f>
        <v>181271</v>
      </c>
      <c r="G77" s="8">
        <f>'2012'!J8</f>
        <v>102214.32864941274</v>
      </c>
      <c r="H77" s="8">
        <f>'2012'!L8</f>
        <v>8474.75</v>
      </c>
      <c r="I77" s="8">
        <f>'2012'!N8</f>
        <v>841570.09466627252</v>
      </c>
      <c r="J77" s="8">
        <f>'2012'!P8</f>
        <v>5532625</v>
      </c>
      <c r="K77" s="6">
        <f>'2012'!R8</f>
        <v>15.211045293441586</v>
      </c>
      <c r="M77" s="36"/>
    </row>
    <row r="78" spans="1:13" x14ac:dyDescent="0.2">
      <c r="B78" s="23" t="str">
        <f>'2012'!A9</f>
        <v>Apr</v>
      </c>
      <c r="C78" s="8">
        <f>'2012'!B9</f>
        <v>117443.07945205479</v>
      </c>
      <c r="D78" s="8">
        <f>'2012'!D9</f>
        <v>317002.00438356167</v>
      </c>
      <c r="E78" s="8">
        <f>'2012'!F9</f>
        <v>94547.307692307688</v>
      </c>
      <c r="F78" s="8">
        <f>'2012'!H9</f>
        <v>182532</v>
      </c>
      <c r="G78" s="8">
        <f>'2012'!J9</f>
        <v>101886.05358136818</v>
      </c>
      <c r="H78" s="8">
        <f>'2012'!L9</f>
        <v>8929.25</v>
      </c>
      <c r="I78" s="8">
        <f>'2012'!N9</f>
        <v>822339.6951092924</v>
      </c>
      <c r="J78" s="8">
        <f>'2012'!P9</f>
        <v>5533884</v>
      </c>
      <c r="K78" s="6">
        <f>'2012'!R9</f>
        <v>14.860081908281641</v>
      </c>
      <c r="M78" s="36"/>
    </row>
    <row r="79" spans="1:13" x14ac:dyDescent="0.2">
      <c r="B79" s="23" t="str">
        <f>'2012'!A10</f>
        <v>Maj</v>
      </c>
      <c r="C79" s="8">
        <f>'2012'!B10</f>
        <v>119403.28767123287</v>
      </c>
      <c r="D79" s="8">
        <f>'2012'!D10</f>
        <v>315439.78191780817</v>
      </c>
      <c r="E79" s="8">
        <f>'2012'!F10</f>
        <v>99663.230769230766</v>
      </c>
      <c r="F79" s="8">
        <f>'2012'!H10</f>
        <v>180422</v>
      </c>
      <c r="G79" s="8">
        <f>'2012'!J10</f>
        <v>101577.06922428492</v>
      </c>
      <c r="H79" s="8">
        <f>'2012'!L10</f>
        <v>9435.5</v>
      </c>
      <c r="I79" s="8">
        <f>'2012'!N10</f>
        <v>825940.86958255677</v>
      </c>
      <c r="J79" s="8">
        <f>'2012'!P10</f>
        <v>5535952</v>
      </c>
      <c r="K79" s="6">
        <f>'2012'!R10</f>
        <v>14.919581484495472</v>
      </c>
      <c r="M79" s="36"/>
    </row>
    <row r="80" spans="1:13" x14ac:dyDescent="0.2">
      <c r="B80" s="23" t="str">
        <f>'2012'!A11</f>
        <v>Jun</v>
      </c>
      <c r="C80" s="8">
        <f>'2012'!B11</f>
        <v>116064.31232876712</v>
      </c>
      <c r="D80" s="8">
        <f>'2012'!D11</f>
        <v>314159.71068493149</v>
      </c>
      <c r="E80" s="8">
        <f>'2012'!F11</f>
        <v>76405.24615384615</v>
      </c>
      <c r="F80" s="8">
        <f>'2012'!H11</f>
        <v>169430</v>
      </c>
      <c r="G80" s="8">
        <f>'2012'!J11</f>
        <v>102602.50951511253</v>
      </c>
      <c r="H80" s="8">
        <f>'2012'!L11</f>
        <v>9807.75</v>
      </c>
      <c r="I80" s="8">
        <f>'2012'!N11</f>
        <v>788469.52868265728</v>
      </c>
      <c r="J80" s="8">
        <f>'2012'!P11</f>
        <v>5537692</v>
      </c>
      <c r="K80" s="6">
        <f>'2012'!R11</f>
        <v>14.238233702464081</v>
      </c>
      <c r="M80" s="36"/>
    </row>
    <row r="81" spans="1:13" x14ac:dyDescent="0.2">
      <c r="B81" s="23" t="str">
        <f>'2012'!A12</f>
        <v>Jul</v>
      </c>
      <c r="C81" s="8">
        <f>'2012'!B12</f>
        <v>115380.12328767123</v>
      </c>
      <c r="D81" s="8">
        <f>'2012'!D12</f>
        <v>309926.49534246576</v>
      </c>
      <c r="E81" s="8">
        <f>'2012'!F12</f>
        <v>78308.076923076922</v>
      </c>
      <c r="F81" s="8">
        <f>'2012'!H12</f>
        <v>166107</v>
      </c>
      <c r="G81" s="8">
        <f>'2012'!J12</f>
        <v>99217.123823162066</v>
      </c>
      <c r="H81" s="8">
        <f>'2012'!L12</f>
        <v>10108.5</v>
      </c>
      <c r="I81" s="8">
        <f>'2012'!N12</f>
        <v>779047.31937637599</v>
      </c>
      <c r="J81" s="8">
        <f>'2012'!P12</f>
        <v>5540170</v>
      </c>
      <c r="K81" s="6">
        <f>'2012'!R12</f>
        <v>14.061794482414367</v>
      </c>
      <c r="M81" s="36"/>
    </row>
    <row r="82" spans="1:13" x14ac:dyDescent="0.2">
      <c r="B82" s="23" t="str">
        <f>'2012'!A13</f>
        <v>Aug</v>
      </c>
      <c r="C82" s="8">
        <f>'2012'!B13</f>
        <v>116963.1698630137</v>
      </c>
      <c r="D82" s="8">
        <f>'2012'!D13</f>
        <v>309477.38301369862</v>
      </c>
      <c r="E82" s="8">
        <f>'2012'!F13</f>
        <v>93568.38461538461</v>
      </c>
      <c r="F82" s="8">
        <f>'2012'!H13</f>
        <v>168422</v>
      </c>
      <c r="G82" s="8">
        <f>'2012'!J13</f>
        <v>99724.164680019749</v>
      </c>
      <c r="H82" s="8">
        <f>'2012'!L13</f>
        <v>10885.75</v>
      </c>
      <c r="I82" s="8">
        <f>'2012'!N13</f>
        <v>799040.85217211663</v>
      </c>
      <c r="J82" s="8">
        <f>'2012'!P13</f>
        <v>5543738</v>
      </c>
      <c r="K82" s="6">
        <f>'2012'!R13</f>
        <v>14.413394936270738</v>
      </c>
      <c r="M82" s="36"/>
    </row>
    <row r="83" spans="1:13" x14ac:dyDescent="0.2">
      <c r="B83" s="23" t="str">
        <f>'2012'!A14</f>
        <v>Sep</v>
      </c>
      <c r="C83" s="8">
        <f>'2012'!B14</f>
        <v>109820.31780821917</v>
      </c>
      <c r="D83" s="8">
        <f>'2012'!D14</f>
        <v>308341.73589041096</v>
      </c>
      <c r="E83" s="8">
        <f>'2012'!F14</f>
        <v>85030.24615384615</v>
      </c>
      <c r="F83" s="8">
        <f>'2012'!H14</f>
        <v>173434</v>
      </c>
      <c r="G83" s="8">
        <f>'2012'!J14</f>
        <v>94781.825047039776</v>
      </c>
      <c r="H83" s="8">
        <f>'2012'!L14</f>
        <v>11693.25</v>
      </c>
      <c r="I83" s="8">
        <f>'2012'!N14</f>
        <v>783101.374899516</v>
      </c>
      <c r="J83" s="8">
        <f>'2012'!P14</f>
        <v>5546175</v>
      </c>
      <c r="K83" s="6">
        <f>'2012'!R14</f>
        <v>14.119665803901174</v>
      </c>
      <c r="M83" s="36"/>
    </row>
    <row r="84" spans="1:13" x14ac:dyDescent="0.2">
      <c r="B84" s="23" t="str">
        <f>'2012'!A15</f>
        <v>Okt</v>
      </c>
      <c r="C84" s="8">
        <f>'2012'!B15</f>
        <v>117837.63287671232</v>
      </c>
      <c r="D84" s="8">
        <f>'2012'!D15</f>
        <v>307549.24273972603</v>
      </c>
      <c r="E84" s="8">
        <f>'2012'!F15</f>
        <v>81593.907692307694</v>
      </c>
      <c r="F84" s="8">
        <f>'2012'!H15</f>
        <v>181295</v>
      </c>
      <c r="G84" s="8">
        <f>'2012'!J15</f>
        <v>96604.11776949295</v>
      </c>
      <c r="H84" s="8">
        <f>'2012'!L15</f>
        <v>13035.5</v>
      </c>
      <c r="I84" s="8">
        <f>'2012'!N15</f>
        <v>797915.40107823897</v>
      </c>
      <c r="J84" s="8">
        <f>'2012'!P15</f>
        <v>5548177</v>
      </c>
      <c r="K84" s="6">
        <f>'2012'!R15</f>
        <v>14.381577968371214</v>
      </c>
      <c r="M84" s="36"/>
    </row>
    <row r="85" spans="1:13" x14ac:dyDescent="0.2">
      <c r="B85" s="23" t="str">
        <f>'2012'!A16</f>
        <v>Nov</v>
      </c>
      <c r="C85" s="8">
        <f>'2012'!B16</f>
        <v>125918.93424657534</v>
      </c>
      <c r="D85" s="8">
        <f>'2012'!D16</f>
        <v>307028.55452054791</v>
      </c>
      <c r="E85" s="8">
        <f>'2012'!F16</f>
        <v>100958.4923076923</v>
      </c>
      <c r="F85" s="8">
        <f>'2012'!H16</f>
        <v>186656</v>
      </c>
      <c r="G85" s="8">
        <f>'2012'!J16</f>
        <v>97392.141282605808</v>
      </c>
      <c r="H85" s="8">
        <f>'2012'!L16</f>
        <v>14137.75</v>
      </c>
      <c r="I85" s="8">
        <f>'2012'!N16</f>
        <v>832091.87235742144</v>
      </c>
      <c r="J85" s="8">
        <f>'2012'!P16</f>
        <v>5549906</v>
      </c>
      <c r="K85" s="6">
        <f>'2012'!R16</f>
        <v>14.992900282588955</v>
      </c>
      <c r="M85" s="36"/>
    </row>
    <row r="86" spans="1:13" x14ac:dyDescent="0.2">
      <c r="B86" s="23" t="str">
        <f>'2012'!A17</f>
        <v>Dec</v>
      </c>
      <c r="C86" s="8">
        <f>'2012'!B17</f>
        <v>119391.35342465783</v>
      </c>
      <c r="D86" s="8">
        <f>'2012'!D17</f>
        <v>306224.55123287765</v>
      </c>
      <c r="E86" s="8">
        <f>'2012'!F17</f>
        <v>91404.830769230757</v>
      </c>
      <c r="F86" s="8">
        <f>'2012'!H17</f>
        <v>186761</v>
      </c>
      <c r="G86" s="8">
        <f>'2012'!J17</f>
        <v>98696.00648202005</v>
      </c>
      <c r="H86" s="8">
        <f>'2012'!L17</f>
        <v>15148.25</v>
      </c>
      <c r="I86" s="8">
        <f>'2012'!N17</f>
        <v>817625.99190878624</v>
      </c>
      <c r="J86" s="8">
        <f>'2012'!P17</f>
        <v>5551124</v>
      </c>
      <c r="K86" s="6">
        <f>'2012'!R17</f>
        <v>14.729016896556196</v>
      </c>
      <c r="M86" s="36"/>
    </row>
    <row r="87" spans="1:13" x14ac:dyDescent="0.2">
      <c r="A87">
        <v>2013</v>
      </c>
      <c r="B87" s="23" t="str">
        <f>'2013'!A6</f>
        <v>Jan</v>
      </c>
      <c r="C87" s="8">
        <f>'2013'!B6</f>
        <v>131053.99726027434</v>
      </c>
      <c r="D87" s="8">
        <f>'2013'!D6</f>
        <v>303956.70904109674</v>
      </c>
      <c r="E87" s="8">
        <f>'2013'!F6</f>
        <v>117192.36923076923</v>
      </c>
      <c r="F87" s="8">
        <f>'2013'!H6</f>
        <v>191565</v>
      </c>
      <c r="G87" s="8">
        <f>'2013'!J6</f>
        <v>99591.599264275763</v>
      </c>
      <c r="H87" s="8">
        <f>'2013'!L6</f>
        <v>16168</v>
      </c>
      <c r="I87" s="8">
        <f>'2013'!N6</f>
        <v>859527.67479641607</v>
      </c>
      <c r="J87" s="8">
        <f>'2013'!P6</f>
        <v>5556257</v>
      </c>
      <c r="K87" s="6">
        <f>'2013'!R6</f>
        <v>15.469544961588639</v>
      </c>
      <c r="M87" s="36"/>
    </row>
    <row r="88" spans="1:13" x14ac:dyDescent="0.2">
      <c r="B88" s="23" t="str">
        <f>'2013'!A7</f>
        <v>Feb</v>
      </c>
      <c r="C88" s="8">
        <f>'2013'!B7</f>
        <v>123726.95342465787</v>
      </c>
      <c r="D88" s="8">
        <f>'2013'!D7</f>
        <v>303773.00054794608</v>
      </c>
      <c r="E88" s="8">
        <f>'2013'!F7</f>
        <v>103524.46153846153</v>
      </c>
      <c r="F88" s="8">
        <f>'2013'!H7</f>
        <v>196963</v>
      </c>
      <c r="G88" s="8">
        <f>'2013'!J7</f>
        <v>104437.42175191494</v>
      </c>
      <c r="H88" s="8">
        <f>'2013'!L7</f>
        <v>16844</v>
      </c>
      <c r="I88" s="8">
        <f>'2013'!N7</f>
        <v>849268.83726298041</v>
      </c>
      <c r="J88" s="8">
        <f>'2013'!P7</f>
        <v>5558085</v>
      </c>
      <c r="K88" s="6">
        <f>'2013'!R7</f>
        <v>15.279882140395125</v>
      </c>
      <c r="M88" s="36"/>
    </row>
    <row r="89" spans="1:13" x14ac:dyDescent="0.2">
      <c r="B89" s="23" t="str">
        <f>'2013'!A8</f>
        <v>Mar</v>
      </c>
      <c r="C89" s="8">
        <f>'2013'!B8</f>
        <v>121819.75890410993</v>
      </c>
      <c r="D89" s="8">
        <f>'2013'!D8</f>
        <v>303079.95616438432</v>
      </c>
      <c r="E89" s="8">
        <f>'2013'!F8</f>
        <v>103887.73846153845</v>
      </c>
      <c r="F89" s="8">
        <f>'2013'!H8</f>
        <v>199895</v>
      </c>
      <c r="G89" s="8">
        <f>'2013'!J8</f>
        <v>105991.07694910809</v>
      </c>
      <c r="H89" s="8">
        <f>'2013'!L8</f>
        <v>17522.25</v>
      </c>
      <c r="I89" s="8">
        <f>'2013'!N8</f>
        <v>852195.7804791407</v>
      </c>
      <c r="J89" s="8">
        <f>'2013'!P8</f>
        <v>5559908</v>
      </c>
      <c r="K89" s="6">
        <f>'2013'!R8</f>
        <v>15.327515859599488</v>
      </c>
      <c r="M89" s="36"/>
    </row>
    <row r="90" spans="1:13" x14ac:dyDescent="0.2">
      <c r="B90" s="23" t="str">
        <f>'2013'!A9</f>
        <v>Apr</v>
      </c>
      <c r="C90" s="8">
        <f>'2013'!B9</f>
        <v>132570.66575342498</v>
      </c>
      <c r="D90" s="8">
        <f>'2013'!D9</f>
        <v>302430.87123287754</v>
      </c>
      <c r="E90" s="8">
        <f>'2013'!F9</f>
        <v>103734.41538461538</v>
      </c>
      <c r="F90" s="8">
        <f>'2013'!H9</f>
        <v>200639</v>
      </c>
      <c r="G90" s="8">
        <f>'2013'!J9</f>
        <v>106441.75637507749</v>
      </c>
      <c r="H90" s="8">
        <f>'2013'!L9</f>
        <v>18118.25</v>
      </c>
      <c r="I90" s="8">
        <f>'2013'!N9</f>
        <v>863934.95874599542</v>
      </c>
      <c r="J90" s="8">
        <f>'2013'!P9</f>
        <v>5561652</v>
      </c>
      <c r="K90" s="6">
        <f>'2013'!R9</f>
        <v>15.533783105199594</v>
      </c>
      <c r="M90" s="36"/>
    </row>
    <row r="91" spans="1:13" x14ac:dyDescent="0.2">
      <c r="B91" s="23" t="str">
        <f>'2013'!A10</f>
        <v>Maj</v>
      </c>
      <c r="C91" s="8">
        <f>'2013'!B10</f>
        <v>130799.9835616441</v>
      </c>
      <c r="D91" s="8">
        <f>'2013'!D10</f>
        <v>301995.25150685012</v>
      </c>
      <c r="E91" s="8">
        <f>'2013'!F10</f>
        <v>108145.66153846153</v>
      </c>
      <c r="F91" s="8">
        <f>'2013'!H10</f>
        <v>197102</v>
      </c>
      <c r="G91" s="8">
        <f>'2013'!J10</f>
        <v>105274.73748960892</v>
      </c>
      <c r="H91" s="8">
        <f>'2013'!L10</f>
        <v>18788.5</v>
      </c>
      <c r="I91" s="8">
        <f>'2013'!N10</f>
        <v>862106.13409656473</v>
      </c>
      <c r="J91" s="8">
        <f>'2013'!P10</f>
        <v>5563810</v>
      </c>
      <c r="K91" s="6">
        <f>'2013'!R10</f>
        <v>15.494888108985833</v>
      </c>
      <c r="M91" s="36"/>
    </row>
    <row r="92" spans="1:13" x14ac:dyDescent="0.2">
      <c r="B92" s="23" t="str">
        <f>'2013'!A11</f>
        <v>Jun</v>
      </c>
      <c r="C92" s="8">
        <f>'2013'!B11</f>
        <v>126242.64657534283</v>
      </c>
      <c r="D92" s="8">
        <f>'2013'!D11</f>
        <v>301269.07726027479</v>
      </c>
      <c r="E92" s="8">
        <f>'2013'!F11</f>
        <v>83010.230769230766</v>
      </c>
      <c r="F92" s="8">
        <f>'2013'!H11</f>
        <v>185322</v>
      </c>
      <c r="G92" s="8">
        <f>'2013'!J11</f>
        <v>104767.22534278219</v>
      </c>
      <c r="H92" s="8">
        <f>'2013'!L11</f>
        <v>19354.75</v>
      </c>
      <c r="I92" s="8">
        <f>'2013'!N11</f>
        <v>819965.92994763062</v>
      </c>
      <c r="J92" s="8">
        <f>'2013'!P11</f>
        <v>5565542</v>
      </c>
      <c r="K92" s="6">
        <f>'2013'!R11</f>
        <v>14.732903461111796</v>
      </c>
      <c r="M92" s="36"/>
    </row>
    <row r="93" spans="1:13" x14ac:dyDescent="0.2">
      <c r="B93" s="23" t="str">
        <f>'2013'!A12</f>
        <v>Jul</v>
      </c>
      <c r="C93" s="8">
        <f>'2013'!B12</f>
        <v>127705.59452054831</v>
      </c>
      <c r="D93" s="8">
        <f>'2013'!D12</f>
        <v>297731.9539726036</v>
      </c>
      <c r="E93" s="8">
        <f>'2013'!F12</f>
        <v>80331.738461538451</v>
      </c>
      <c r="F93" s="8">
        <f>'2013'!H12</f>
        <v>181220</v>
      </c>
      <c r="G93" s="8">
        <f>'2013'!J12</f>
        <v>100787.45346483171</v>
      </c>
      <c r="H93" s="8">
        <f>'2013'!L12</f>
        <v>19813.75</v>
      </c>
      <c r="I93" s="8">
        <f>'2013'!N12</f>
        <v>807590.49041952204</v>
      </c>
      <c r="J93" s="8">
        <f>'2013'!P12</f>
        <v>5568185</v>
      </c>
      <c r="K93" s="6">
        <f>'2013'!R12</f>
        <v>14.503657662587038</v>
      </c>
      <c r="M93" s="36"/>
    </row>
    <row r="94" spans="1:13" x14ac:dyDescent="0.2">
      <c r="B94" s="23" t="str">
        <f>'2013'!A13</f>
        <v>Aug</v>
      </c>
      <c r="C94" s="8">
        <f>'2013'!B13</f>
        <v>125221.19178082221</v>
      </c>
      <c r="D94" s="8">
        <f>'2013'!D13</f>
        <v>297738.27616438438</v>
      </c>
      <c r="E94" s="8">
        <f>'2013'!F13</f>
        <v>98829.876923076925</v>
      </c>
      <c r="F94" s="8">
        <f>'2013'!H13</f>
        <v>181460</v>
      </c>
      <c r="G94" s="8">
        <f>'2013'!J13</f>
        <v>101374.28075523867</v>
      </c>
      <c r="H94" s="8">
        <f>'2013'!L13</f>
        <v>20670</v>
      </c>
      <c r="I94" s="8">
        <f>'2013'!N13</f>
        <v>825293.62562352209</v>
      </c>
      <c r="J94" s="8">
        <f>'2013'!P13</f>
        <v>5571712</v>
      </c>
      <c r="K94" s="6">
        <f>'2013'!R13</f>
        <v>14.812208987534209</v>
      </c>
      <c r="M94" s="36"/>
    </row>
    <row r="95" spans="1:13" x14ac:dyDescent="0.2">
      <c r="B95" s="23" t="str">
        <f>'2013'!A14</f>
        <v>Sep</v>
      </c>
      <c r="C95" s="8">
        <f>'2013'!B14</f>
        <v>122678.46575342504</v>
      </c>
      <c r="D95" s="8">
        <f>'2013'!D14</f>
        <v>297223.58465753513</v>
      </c>
      <c r="E95" s="8">
        <f>'2013'!F14</f>
        <v>87984.692307692298</v>
      </c>
      <c r="F95" s="8">
        <f>'2013'!H14</f>
        <v>189187</v>
      </c>
      <c r="G95" s="8">
        <f>'2013'!J14</f>
        <v>97083.182345683555</v>
      </c>
      <c r="H95" s="8">
        <f>'2013'!L14</f>
        <v>21673.75</v>
      </c>
      <c r="I95" s="8">
        <f>'2013'!N14</f>
        <v>815830.67506433604</v>
      </c>
      <c r="J95" s="8">
        <f>'2013'!P14</f>
        <v>5575363</v>
      </c>
      <c r="K95" s="6">
        <f>'2013'!R14</f>
        <v>14.632781310639972</v>
      </c>
      <c r="M95" s="36"/>
    </row>
    <row r="96" spans="1:13" x14ac:dyDescent="0.2">
      <c r="B96" s="23" t="str">
        <f>'2013'!A15</f>
        <v>Okt</v>
      </c>
      <c r="C96" s="8">
        <f>'2013'!B15</f>
        <v>130056.45205479489</v>
      </c>
      <c r="D96" s="8">
        <f>'2013'!D15</f>
        <v>297055.33150685014</v>
      </c>
      <c r="E96" s="8">
        <f>'2013'!F15</f>
        <v>98549.030769230769</v>
      </c>
      <c r="F96" s="8">
        <f>'2013'!H15</f>
        <v>194003</v>
      </c>
      <c r="G96" s="8">
        <f>'2013'!J15</f>
        <v>98073.956146721845</v>
      </c>
      <c r="H96" s="8">
        <f>'2013'!L15</f>
        <v>22558.5</v>
      </c>
      <c r="I96" s="8">
        <f>'2013'!N15</f>
        <v>840296.2704775976</v>
      </c>
      <c r="J96" s="8">
        <f>'2013'!P15</f>
        <v>5578478</v>
      </c>
      <c r="K96" s="6">
        <f>'2013'!R15</f>
        <v>15.063181578875055</v>
      </c>
      <c r="M96" s="36"/>
    </row>
    <row r="97" spans="1:13" x14ac:dyDescent="0.2">
      <c r="B97" s="23" t="str">
        <f>'2013'!A16</f>
        <v>Nov</v>
      </c>
      <c r="C97" s="8">
        <f>'2013'!B16</f>
        <v>134192.37534246617</v>
      </c>
      <c r="D97" s="8">
        <f>'2013'!D16</f>
        <v>296849.52000000078</v>
      </c>
      <c r="E97" s="8">
        <f>'2013'!F16</f>
        <v>84216.369230769225</v>
      </c>
      <c r="F97" s="8">
        <f>'2013'!H16</f>
        <v>195940</v>
      </c>
      <c r="G97" s="8">
        <f>'2013'!J16</f>
        <v>98310.785831745176</v>
      </c>
      <c r="H97" s="8">
        <f>'2013'!L16</f>
        <v>23589.25</v>
      </c>
      <c r="I97" s="8">
        <f>'2013'!N16</f>
        <v>833098.30040498136</v>
      </c>
      <c r="J97" s="8">
        <f>'2013'!P16</f>
        <v>5580962</v>
      </c>
      <c r="K97" s="6">
        <f>'2013'!R16</f>
        <v>14.927503545177004</v>
      </c>
      <c r="M97" s="36"/>
    </row>
    <row r="98" spans="1:13" x14ac:dyDescent="0.2">
      <c r="B98" s="23" t="str">
        <f>'2013'!A17</f>
        <v>Dec</v>
      </c>
      <c r="C98" s="8">
        <f>'2013'!B17</f>
        <v>136260.15616438392</v>
      </c>
      <c r="D98" s="8">
        <f>'2013'!D17</f>
        <v>296288.14684931596</v>
      </c>
      <c r="E98" s="8">
        <f>'2013'!F17</f>
        <v>87497.723076923066</v>
      </c>
      <c r="F98" s="8">
        <f>'2013'!H17</f>
        <v>193679</v>
      </c>
      <c r="G98" s="8">
        <f>'2013'!J17</f>
        <v>99066.727555910198</v>
      </c>
      <c r="H98" s="8">
        <f>'2013'!L17</f>
        <v>24435.75</v>
      </c>
      <c r="I98" s="8">
        <f>'2013'!N17</f>
        <v>837227.50364653312</v>
      </c>
      <c r="J98" s="8">
        <f>'2013'!P17</f>
        <v>5582929</v>
      </c>
      <c r="K98" s="6">
        <f>'2013'!R17</f>
        <v>14.996205462160331</v>
      </c>
      <c r="M98" s="36"/>
    </row>
    <row r="99" spans="1:13" x14ac:dyDescent="0.2">
      <c r="A99">
        <v>2014</v>
      </c>
      <c r="B99" s="23" t="str">
        <f>'2014'!A6</f>
        <v>Jan</v>
      </c>
      <c r="C99" s="8">
        <f>'2014'!B6</f>
        <v>142984.95616438391</v>
      </c>
      <c r="D99" s="8">
        <f>'2014'!D6</f>
        <v>295431.20876712416</v>
      </c>
      <c r="E99" s="8">
        <f>'2014'!F6</f>
        <v>112782.41538461538</v>
      </c>
      <c r="F99" s="8">
        <f>'2014'!H6</f>
        <v>192367</v>
      </c>
      <c r="G99" s="8">
        <f>'2014'!J6</f>
        <v>100949.20529399064</v>
      </c>
      <c r="H99" s="8">
        <f>'2014'!L6</f>
        <v>25665.5</v>
      </c>
      <c r="I99" s="8">
        <f>'2014'!N6</f>
        <v>870180.28561011411</v>
      </c>
      <c r="J99" s="8">
        <f>'2014'!P6</f>
        <v>5590037</v>
      </c>
      <c r="K99" s="6">
        <f>'2014'!R6</f>
        <v>15.566628371334826</v>
      </c>
      <c r="M99" s="36"/>
    </row>
    <row r="100" spans="1:13" x14ac:dyDescent="0.2">
      <c r="B100" s="23" t="str">
        <f>'2014'!A7</f>
        <v>Feb</v>
      </c>
      <c r="C100" s="8">
        <f>'2014'!B7</f>
        <v>137730.27945205517</v>
      </c>
      <c r="D100" s="8">
        <f>'2014'!D7</f>
        <v>295421.90794520627</v>
      </c>
      <c r="E100" s="8">
        <f>'2014'!F7</f>
        <v>100850.58461538461</v>
      </c>
      <c r="F100" s="8">
        <f>'2014'!H7</f>
        <v>192135</v>
      </c>
      <c r="G100" s="8">
        <f>'2014'!J7</f>
        <v>101575.90747814765</v>
      </c>
      <c r="H100" s="8">
        <f>'2014'!L7</f>
        <v>26571.5</v>
      </c>
      <c r="I100" s="8">
        <f>'2014'!N7</f>
        <v>854285.17949079373</v>
      </c>
      <c r="J100" s="8">
        <f>'2014'!P7</f>
        <v>5592862</v>
      </c>
      <c r="K100" s="6">
        <f>'2014'!R7</f>
        <v>15.274562102386824</v>
      </c>
      <c r="M100" s="36"/>
    </row>
    <row r="101" spans="1:13" x14ac:dyDescent="0.2">
      <c r="B101" s="23" t="str">
        <f>'2014'!A8</f>
        <v>Mar</v>
      </c>
      <c r="C101" s="8">
        <f>'2014'!B8</f>
        <v>135782.83561643874</v>
      </c>
      <c r="D101" s="8">
        <f>'2014'!D8</f>
        <v>295083.51780822</v>
      </c>
      <c r="E101" s="8">
        <f>'2014'!F8</f>
        <v>97573.892307692309</v>
      </c>
      <c r="F101" s="8">
        <f>'2014'!H8</f>
        <v>191019</v>
      </c>
      <c r="G101" s="8">
        <f>'2014'!J8</f>
        <v>103093.33107158188</v>
      </c>
      <c r="H101" s="8">
        <f>'2014'!L8</f>
        <v>27971.5</v>
      </c>
      <c r="I101" s="8">
        <f>'2014'!N8</f>
        <v>850524.07680393301</v>
      </c>
      <c r="J101" s="8">
        <f>'2014'!P8</f>
        <v>5596170</v>
      </c>
      <c r="K101" s="6">
        <f>'2014'!R8</f>
        <v>15.198324511298495</v>
      </c>
      <c r="M101" s="36"/>
    </row>
    <row r="102" spans="1:13" x14ac:dyDescent="0.2">
      <c r="B102" s="23" t="str">
        <f>'2014'!A9</f>
        <v>Apr</v>
      </c>
      <c r="C102" s="8">
        <f>'2014'!B9</f>
        <v>146212.52054794558</v>
      </c>
      <c r="D102" s="8">
        <f>'2014'!D9</f>
        <v>294527.7271232885</v>
      </c>
      <c r="E102" s="8">
        <f>'2014'!F9</f>
        <v>89039.492307692301</v>
      </c>
      <c r="F102" s="8">
        <f>'2014'!H9</f>
        <v>190036</v>
      </c>
      <c r="G102" s="8">
        <f>'2014'!J9</f>
        <v>103708.07971459794</v>
      </c>
      <c r="H102" s="8">
        <f>'2014'!L9</f>
        <v>29271.5</v>
      </c>
      <c r="I102" s="8">
        <f>'2014'!N9</f>
        <v>852795.31969352427</v>
      </c>
      <c r="J102" s="8">
        <f>'2014'!P9</f>
        <v>5599372</v>
      </c>
      <c r="K102" s="6">
        <f>'2014'!R9</f>
        <v>15.23019580934298</v>
      </c>
      <c r="M102" s="36"/>
    </row>
    <row r="103" spans="1:13" x14ac:dyDescent="0.2">
      <c r="B103" s="23" t="str">
        <f>'2014'!A10</f>
        <v>Maj</v>
      </c>
      <c r="C103" s="8">
        <f>'2014'!B10</f>
        <v>144427.92328767153</v>
      </c>
      <c r="D103" s="8">
        <f>'2014'!D10</f>
        <v>294165.41917808313</v>
      </c>
      <c r="E103" s="8">
        <f>'2014'!F10</f>
        <v>101357.26153846153</v>
      </c>
      <c r="F103" s="8">
        <f>'2014'!H10</f>
        <v>185789</v>
      </c>
      <c r="G103" s="8">
        <f>'2014'!J10</f>
        <v>102361.06771421236</v>
      </c>
      <c r="H103" s="8">
        <f>'2014'!L10</f>
        <v>30400.25</v>
      </c>
      <c r="I103" s="8">
        <f>'2014'!N10</f>
        <v>858500.92171842849</v>
      </c>
      <c r="J103" s="8">
        <f>'2014'!P10</f>
        <v>5602467</v>
      </c>
      <c r="K103" s="6">
        <f>'2014'!R10</f>
        <v>15.323622998911524</v>
      </c>
      <c r="M103" s="36"/>
    </row>
    <row r="104" spans="1:13" x14ac:dyDescent="0.2">
      <c r="B104" s="23" t="str">
        <f>'2014'!A11</f>
        <v>Jun</v>
      </c>
      <c r="C104" s="8">
        <f>'2014'!B11</f>
        <v>144744.31232876741</v>
      </c>
      <c r="D104" s="8">
        <f>'2014'!D11</f>
        <v>293790.20054794621</v>
      </c>
      <c r="E104" s="8">
        <f>'2014'!F11</f>
        <v>74048.815384615387</v>
      </c>
      <c r="F104" s="8">
        <f>'2014'!H11</f>
        <v>176730</v>
      </c>
      <c r="G104" s="8">
        <f>'2014'!J11</f>
        <v>102176.08396561068</v>
      </c>
      <c r="H104" s="8">
        <f>'2014'!L11</f>
        <v>30999.5</v>
      </c>
      <c r="I104" s="8">
        <f>'2014'!N11</f>
        <v>822488.91222693981</v>
      </c>
      <c r="J104" s="8">
        <f>'2014'!P11</f>
        <v>5605301</v>
      </c>
      <c r="K104" s="6">
        <f>'2014'!R11</f>
        <v>14.673412047398344</v>
      </c>
      <c r="M104" s="36"/>
    </row>
    <row r="105" spans="1:13" x14ac:dyDescent="0.2">
      <c r="B105" s="23" t="str">
        <f>'2014'!A12</f>
        <v>Jul</v>
      </c>
      <c r="C105" s="8">
        <f>'2014'!B12</f>
        <v>143309.41643835654</v>
      </c>
      <c r="D105" s="8">
        <f>'2014'!D12</f>
        <v>291277.09479452128</v>
      </c>
      <c r="E105" s="8">
        <f>'2014'!F12</f>
        <v>86990.584615384607</v>
      </c>
      <c r="F105" s="8">
        <f>'2014'!H12</f>
        <v>173023</v>
      </c>
      <c r="G105" s="8">
        <f>'2014'!J12</f>
        <v>99271.363806189998</v>
      </c>
      <c r="H105" s="8">
        <f>'2014'!L12</f>
        <v>31216.25</v>
      </c>
      <c r="I105" s="8">
        <f>'2014'!N12</f>
        <v>825087.7096544524</v>
      </c>
      <c r="J105" s="8">
        <f>'2014'!P12</f>
        <v>5608911</v>
      </c>
      <c r="K105" s="6">
        <f>'2014'!R12</f>
        <v>14.710301333974677</v>
      </c>
      <c r="M105" s="36"/>
    </row>
    <row r="106" spans="1:13" x14ac:dyDescent="0.2">
      <c r="B106" s="23" t="str">
        <f>'2014'!A13</f>
        <v>Aug</v>
      </c>
      <c r="C106" s="8">
        <f>'2014'!B13</f>
        <v>142019.91780821959</v>
      </c>
      <c r="D106" s="8">
        <f>'2014'!D13</f>
        <v>291332.8010958911</v>
      </c>
      <c r="E106" s="8">
        <f>'2014'!F13</f>
        <v>75672.276923076919</v>
      </c>
      <c r="F106" s="8">
        <f>'2014'!H13</f>
        <v>172754</v>
      </c>
      <c r="G106" s="8">
        <f>'2014'!J13</f>
        <v>99453.92364503938</v>
      </c>
      <c r="H106" s="8">
        <f>'2014'!L13</f>
        <v>32586</v>
      </c>
      <c r="I106" s="8">
        <f>'2014'!N13</f>
        <v>813818.91947222711</v>
      </c>
      <c r="J106" s="8">
        <f>'2014'!P13</f>
        <v>5614401</v>
      </c>
      <c r="K106" s="6">
        <f>'2014'!R13</f>
        <v>14.495204732833066</v>
      </c>
      <c r="M106" s="36"/>
    </row>
    <row r="107" spans="1:13" x14ac:dyDescent="0.2">
      <c r="B107" s="23" t="str">
        <f>'2014'!A14</f>
        <v>Sep</v>
      </c>
      <c r="C107" s="8">
        <f>'2014'!B14</f>
        <v>136534.13424657582</v>
      </c>
      <c r="D107" s="8">
        <f>'2014'!D14</f>
        <v>291055.56164383661</v>
      </c>
      <c r="E107" s="8">
        <f>'2014'!F14</f>
        <v>78072.415384615379</v>
      </c>
      <c r="F107" s="8">
        <f>'2014'!H14</f>
        <v>179576</v>
      </c>
      <c r="G107" s="8">
        <f>'2014'!J14</f>
        <v>95964.497034997592</v>
      </c>
      <c r="H107" s="8">
        <f>'2014'!L14</f>
        <v>33992</v>
      </c>
      <c r="I107" s="8">
        <f>'2014'!N14</f>
        <v>815194.6083100253</v>
      </c>
      <c r="J107" s="8">
        <f>'2014'!P14</f>
        <v>5619554</v>
      </c>
      <c r="K107" s="6">
        <f>'2014'!R14</f>
        <v>14.506393359864953</v>
      </c>
      <c r="M107" s="36"/>
    </row>
    <row r="108" spans="1:13" x14ac:dyDescent="0.2">
      <c r="B108" s="23" t="str">
        <f>'2014'!A15</f>
        <v>Okt</v>
      </c>
      <c r="C108" s="8">
        <f>'2014'!B15</f>
        <v>146124.04931506878</v>
      </c>
      <c r="D108" s="8">
        <f>'2014'!D15</f>
        <v>290796.07561643934</v>
      </c>
      <c r="E108" s="8">
        <f>'2014'!F15</f>
        <v>86240.86153846154</v>
      </c>
      <c r="F108" s="8">
        <f>'2014'!H15</f>
        <v>184211</v>
      </c>
      <c r="G108" s="8">
        <f>'2014'!J15</f>
        <v>97389.427576374947</v>
      </c>
      <c r="H108" s="8">
        <f>'2014'!L15</f>
        <v>35037.5</v>
      </c>
      <c r="I108" s="8">
        <f>'2014'!N15</f>
        <v>839798.91404634458</v>
      </c>
      <c r="J108" s="8">
        <f>'2014'!P15</f>
        <v>5623094</v>
      </c>
      <c r="K108" s="6">
        <f>'2014'!R15</f>
        <v>14.934819052399703</v>
      </c>
      <c r="M108" s="36"/>
    </row>
    <row r="109" spans="1:13" x14ac:dyDescent="0.2">
      <c r="B109" s="23" t="str">
        <f>'2014'!A16</f>
        <v>Nov</v>
      </c>
      <c r="C109" s="8">
        <f>'2014'!B16</f>
        <v>151640.22739726061</v>
      </c>
      <c r="D109" s="8">
        <f>'2014'!D16</f>
        <v>290839.37424657587</v>
      </c>
      <c r="E109" s="8">
        <f>'2014'!F16</f>
        <v>73445.123076923075</v>
      </c>
      <c r="F109" s="8">
        <f>'2014'!H16</f>
        <v>186945</v>
      </c>
      <c r="G109" s="8">
        <f>'2014'!J16</f>
        <v>96784.331353566435</v>
      </c>
      <c r="H109" s="8">
        <f>'2014'!L16</f>
        <v>36015.75</v>
      </c>
      <c r="I109" s="8">
        <f>'2014'!N16</f>
        <v>835669.80607432593</v>
      </c>
      <c r="J109" s="8">
        <f>'2014'!P16</f>
        <v>5624369</v>
      </c>
      <c r="K109" s="6">
        <f>'2014'!R16</f>
        <v>14.858018847524512</v>
      </c>
      <c r="M109" s="36"/>
    </row>
    <row r="110" spans="1:13" x14ac:dyDescent="0.2">
      <c r="B110" s="23" t="str">
        <f>'2014'!A17</f>
        <v>Dec</v>
      </c>
      <c r="C110" s="8">
        <f>'2014'!B17</f>
        <v>160083.09863013733</v>
      </c>
      <c r="D110" s="8">
        <f>'2014'!D17</f>
        <v>291139.78191780922</v>
      </c>
      <c r="E110" s="8">
        <f>'2014'!F17</f>
        <v>74828.584615384607</v>
      </c>
      <c r="F110" s="8">
        <f>'2014'!H17</f>
        <v>189127</v>
      </c>
      <c r="G110" s="8">
        <f>'2014'!J17</f>
        <v>97710.626696652587</v>
      </c>
      <c r="H110" s="8">
        <f>'2014'!L17</f>
        <v>36746.25</v>
      </c>
      <c r="I110" s="8">
        <f>'2014'!N17</f>
        <v>849635.34185998375</v>
      </c>
      <c r="J110" s="8">
        <f>'2014'!P17</f>
        <v>5625202</v>
      </c>
      <c r="K110" s="6">
        <f>'2014'!R17</f>
        <v>15.10408589522623</v>
      </c>
      <c r="M110" s="36"/>
    </row>
    <row r="111" spans="1:13" x14ac:dyDescent="0.2">
      <c r="A111">
        <v>2015</v>
      </c>
      <c r="B111" s="23" t="str">
        <f>'2015'!A6</f>
        <v>Jan</v>
      </c>
      <c r="C111" s="8">
        <f>'2015'!B6</f>
        <v>160683.45205479499</v>
      </c>
      <c r="D111" s="8">
        <f>'2015'!D6</f>
        <v>290117.22410958982</v>
      </c>
      <c r="E111" s="8">
        <f>'2015'!F6</f>
        <v>101451.50769230768</v>
      </c>
      <c r="F111" s="8">
        <f>'2015'!H6</f>
        <v>174108</v>
      </c>
      <c r="G111" s="8">
        <f>'2015'!J6</f>
        <v>98479.188334350416</v>
      </c>
      <c r="H111" s="8">
        <f>'2015'!L6</f>
        <v>37647</v>
      </c>
      <c r="I111" s="8">
        <f>'2015'!N6</f>
        <v>862486.37219104287</v>
      </c>
      <c r="J111" s="8">
        <f>'2015'!P6</f>
        <v>5628841</v>
      </c>
      <c r="K111" s="6">
        <f>'2015'!R6</f>
        <v>15.322628089708751</v>
      </c>
      <c r="M111" s="36"/>
    </row>
    <row r="112" spans="1:13" x14ac:dyDescent="0.2">
      <c r="B112" s="23" t="str">
        <f>'2015'!A7</f>
        <v>Feb</v>
      </c>
      <c r="C112" s="8">
        <f>'2015'!B7</f>
        <v>158430.19726027426</v>
      </c>
      <c r="D112" s="8">
        <f>'2015'!D7</f>
        <v>290119.51232876809</v>
      </c>
      <c r="E112" s="8">
        <f>'2015'!F7</f>
        <v>91375.107692307691</v>
      </c>
      <c r="F112" s="8">
        <f>'2015'!H7</f>
        <v>175739</v>
      </c>
      <c r="G112" s="8">
        <f>'2015'!J7</f>
        <v>98781.940266192149</v>
      </c>
      <c r="H112" s="8">
        <f>'2015'!L7</f>
        <v>38226</v>
      </c>
      <c r="I112" s="8">
        <f>'2015'!N7</f>
        <v>852671.75754754222</v>
      </c>
      <c r="J112" s="8">
        <f>'2015'!P7</f>
        <v>5631562</v>
      </c>
      <c r="K112" s="6">
        <f>'2015'!R7</f>
        <v>15.1409459320086</v>
      </c>
      <c r="M112" s="36"/>
    </row>
    <row r="113" spans="1:23" x14ac:dyDescent="0.2">
      <c r="B113" s="23" t="str">
        <f>'2015'!A8</f>
        <v>Mar</v>
      </c>
      <c r="C113" s="8">
        <f>'2015'!B8</f>
        <v>156495.91232876762</v>
      </c>
      <c r="D113" s="8">
        <f>'2015'!D8</f>
        <v>290144.82082191861</v>
      </c>
      <c r="E113" s="8">
        <f>'2015'!F8</f>
        <v>85199.907692307694</v>
      </c>
      <c r="F113" s="8">
        <f>'2015'!H8</f>
        <v>176701</v>
      </c>
      <c r="G113" s="8">
        <f>'2015'!J8</f>
        <v>100669.75647187303</v>
      </c>
      <c r="H113" s="8">
        <f>'2015'!L8</f>
        <v>39326.5</v>
      </c>
      <c r="I113" s="8">
        <f>'2015'!N8</f>
        <v>848537.897314867</v>
      </c>
      <c r="J113" s="8">
        <f>'2015'!P8</f>
        <v>5634307</v>
      </c>
      <c r="K113" s="6">
        <f>'2015'!R8</f>
        <v>15.060199902399123</v>
      </c>
      <c r="M113" s="36"/>
    </row>
    <row r="114" spans="1:23" x14ac:dyDescent="0.2">
      <c r="B114" s="23" t="str">
        <f>'2015'!A9</f>
        <v>Apr</v>
      </c>
      <c r="C114" s="8">
        <f>'2015'!B9</f>
        <v>165817.66027397319</v>
      </c>
      <c r="D114" s="8">
        <f>'2015'!D9</f>
        <v>289995.3863013704</v>
      </c>
      <c r="E114" s="8">
        <f>'2015'!F9</f>
        <v>92521.753846153835</v>
      </c>
      <c r="F114" s="8">
        <f>'2015'!H9</f>
        <v>175915</v>
      </c>
      <c r="G114" s="8">
        <f>'2015'!J9</f>
        <v>100603.13277114397</v>
      </c>
      <c r="H114" s="8">
        <f>'2015'!L9</f>
        <v>40103.5</v>
      </c>
      <c r="I114" s="8">
        <f>'2015'!N9</f>
        <v>864956.43319264136</v>
      </c>
      <c r="J114" s="8">
        <f>'2015'!P9</f>
        <v>5636892</v>
      </c>
      <c r="K114" s="6">
        <f>'2015'!R9</f>
        <v>15.344562805046493</v>
      </c>
      <c r="M114" s="36"/>
    </row>
    <row r="115" spans="1:23" x14ac:dyDescent="0.2">
      <c r="B115" s="23" t="str">
        <f>'2015'!A10</f>
        <v>Maj</v>
      </c>
      <c r="C115" s="8">
        <f>'2015'!B10</f>
        <v>158184.35342465798</v>
      </c>
      <c r="D115" s="8">
        <f>'2015'!D10</f>
        <v>289653.54410958994</v>
      </c>
      <c r="E115" s="8">
        <f>'2015'!F10</f>
        <v>71056.24615384615</v>
      </c>
      <c r="F115" s="8">
        <f>'2015'!H10</f>
        <v>171345</v>
      </c>
      <c r="G115" s="8">
        <f>'2015'!J10</f>
        <v>100165.31545513311</v>
      </c>
      <c r="H115" s="8">
        <f>'2015'!L10</f>
        <v>40517.75</v>
      </c>
      <c r="I115" s="8">
        <f>'2015'!N10</f>
        <v>830922.2091432272</v>
      </c>
      <c r="J115" s="8">
        <f>'2015'!P10</f>
        <v>5639578</v>
      </c>
      <c r="K115" s="6">
        <f>'2015'!R10</f>
        <v>14.733765702739232</v>
      </c>
      <c r="M115" s="36"/>
    </row>
    <row r="116" spans="1:23" x14ac:dyDescent="0.2">
      <c r="B116" s="23" t="str">
        <f>'2015'!A11</f>
        <v>Jun</v>
      </c>
      <c r="C116" s="8">
        <f>'2015'!B11</f>
        <v>167248.02739726083</v>
      </c>
      <c r="D116" s="8">
        <f>'2015'!D11</f>
        <v>289331.6745205489</v>
      </c>
      <c r="E116" s="8">
        <f>'2015'!F11</f>
        <v>66942.923076923078</v>
      </c>
      <c r="F116" s="8">
        <f>'2015'!H11</f>
        <v>161078</v>
      </c>
      <c r="G116" s="8">
        <f>'2015'!J11</f>
        <v>100086.02238448187</v>
      </c>
      <c r="H116" s="8">
        <f>'2015'!L11</f>
        <v>41065</v>
      </c>
      <c r="I116" s="8">
        <f>'2015'!N11</f>
        <v>825751.64737921464</v>
      </c>
      <c r="J116" s="8">
        <f>'2015'!P11</f>
        <v>5641925</v>
      </c>
      <c r="K116" s="6">
        <f>'2015'!R11</f>
        <v>14.635991215395713</v>
      </c>
      <c r="M116" s="36"/>
    </row>
    <row r="117" spans="1:23" x14ac:dyDescent="0.2">
      <c r="B117" s="23" t="str">
        <f>'2015'!A12</f>
        <v>Jul</v>
      </c>
      <c r="C117" s="8">
        <f>'2015'!B12</f>
        <v>160667.6219178086</v>
      </c>
      <c r="D117" s="8">
        <f>'2015'!D12</f>
        <v>286804.35616438446</v>
      </c>
      <c r="E117" s="8">
        <f>'2015'!F12</f>
        <v>78932.492307691995</v>
      </c>
      <c r="F117" s="8">
        <f>'2015'!H12</f>
        <v>158618</v>
      </c>
      <c r="G117" s="8">
        <f>'2015'!J12</f>
        <v>96883.469147314579</v>
      </c>
      <c r="H117" s="8">
        <f>'2015'!L12</f>
        <v>40827.25</v>
      </c>
      <c r="I117" s="8">
        <f>'2015'!N12</f>
        <v>822733.18953719956</v>
      </c>
      <c r="J117" s="8">
        <f>'2015'!P12</f>
        <v>5645347</v>
      </c>
      <c r="K117" s="6">
        <f>'2015'!R12</f>
        <v>14.573651354596972</v>
      </c>
      <c r="M117" s="36"/>
      <c r="P117" s="23"/>
      <c r="Q117" s="36"/>
      <c r="R117" s="36"/>
      <c r="S117" s="36"/>
      <c r="T117" s="36"/>
      <c r="U117" s="36"/>
      <c r="V117" s="36"/>
      <c r="W117" s="36"/>
    </row>
    <row r="118" spans="1:23" x14ac:dyDescent="0.2">
      <c r="B118" s="23" t="str">
        <f>'2015'!A13</f>
        <v>Aug</v>
      </c>
      <c r="C118" s="8">
        <f>'2015'!B13</f>
        <v>156719.10410958927</v>
      </c>
      <c r="D118" s="8">
        <f>'2015'!D13</f>
        <v>286738.76712328853</v>
      </c>
      <c r="E118" s="8">
        <f>'2015'!F13</f>
        <v>70490.261538461535</v>
      </c>
      <c r="F118" s="8">
        <f>'2015'!H13</f>
        <v>158849</v>
      </c>
      <c r="G118" s="8">
        <f>'2015'!J13</f>
        <v>97073.972025097362</v>
      </c>
      <c r="H118" s="8">
        <f>'2015'!L13</f>
        <v>42525.25</v>
      </c>
      <c r="I118" s="8">
        <f>'2015'!N13</f>
        <v>812396.35479643673</v>
      </c>
      <c r="J118" s="8">
        <f>'2015'!P13</f>
        <v>5650883</v>
      </c>
      <c r="K118" s="6">
        <f>'2015'!R13</f>
        <v>14.376449747702027</v>
      </c>
      <c r="M118" s="36"/>
      <c r="P118" s="23"/>
      <c r="Q118" s="36"/>
      <c r="R118" s="36"/>
      <c r="S118" s="36"/>
      <c r="T118" s="36"/>
      <c r="U118" s="36"/>
      <c r="V118" s="36"/>
      <c r="W118" s="36"/>
    </row>
    <row r="119" spans="1:23" x14ac:dyDescent="0.2">
      <c r="B119" s="23" t="str">
        <f>'2015'!A14</f>
        <v>Sep</v>
      </c>
      <c r="C119" s="8">
        <f>'2015'!B14</f>
        <v>156191.178082192</v>
      </c>
      <c r="D119" s="8">
        <f>'2015'!D14</f>
        <v>286159.85753424698</v>
      </c>
      <c r="E119" s="8">
        <f>'2015'!F14</f>
        <v>72496.292307692303</v>
      </c>
      <c r="F119" s="8">
        <f>'2015'!H14</f>
        <v>163784</v>
      </c>
      <c r="G119" s="8">
        <f>'2015'!J14</f>
        <v>93581.580358616542</v>
      </c>
      <c r="H119" s="8">
        <f>'2015'!L14</f>
        <v>43987</v>
      </c>
      <c r="I119" s="8">
        <f>'2015'!N14</f>
        <v>816199.90828274773</v>
      </c>
      <c r="J119" s="8">
        <f>'2015'!P14</f>
        <v>5656327</v>
      </c>
      <c r="K119" s="6">
        <f>'2015'!R14</f>
        <v>14.4298571897054</v>
      </c>
      <c r="M119" s="36"/>
      <c r="P119" s="23"/>
      <c r="Q119" s="36"/>
      <c r="R119" s="36"/>
      <c r="S119" s="36"/>
      <c r="T119" s="36"/>
      <c r="U119" s="36"/>
      <c r="V119" s="36"/>
      <c r="W119" s="36"/>
    </row>
    <row r="120" spans="1:23" x14ac:dyDescent="0.2">
      <c r="B120" s="23" t="str">
        <f>'2015'!A15</f>
        <v>Okt</v>
      </c>
      <c r="C120" s="8">
        <f>'2015'!B15</f>
        <v>159325.142465754</v>
      </c>
      <c r="D120" s="8">
        <f>'2015'!D15</f>
        <v>285707.41150684998</v>
      </c>
      <c r="E120" s="8">
        <f>'2015'!F15</f>
        <v>84910.707692307595</v>
      </c>
      <c r="F120" s="8">
        <f>'2015'!H15</f>
        <v>165843</v>
      </c>
      <c r="G120" s="8">
        <f>'2015'!J15</f>
        <v>94683.055585316033</v>
      </c>
      <c r="H120" s="8">
        <f>'2015'!L15</f>
        <v>45079</v>
      </c>
      <c r="I120" s="8">
        <f>'2015'!N15</f>
        <v>835548.31725022767</v>
      </c>
      <c r="J120" s="8">
        <f>'2015'!P15</f>
        <v>5660048</v>
      </c>
      <c r="K120" s="6">
        <f>'2015'!R15</f>
        <v>14.76221256869602</v>
      </c>
      <c r="M120" s="36"/>
      <c r="P120" s="23"/>
      <c r="Q120" s="36"/>
      <c r="R120" s="36"/>
      <c r="S120" s="36"/>
      <c r="T120" s="36"/>
      <c r="U120" s="36"/>
      <c r="V120" s="36"/>
      <c r="W120" s="36"/>
    </row>
    <row r="121" spans="1:23" x14ac:dyDescent="0.2">
      <c r="B121" s="23" t="str">
        <f>'2015'!A16</f>
        <v>Nov</v>
      </c>
      <c r="C121" s="8">
        <f>'2015'!B16</f>
        <v>167120.753424658</v>
      </c>
      <c r="D121" s="8">
        <f>'2015'!D16</f>
        <v>285180.23342465801</v>
      </c>
      <c r="E121" s="8">
        <f>'2015'!F16</f>
        <v>73002.092307692306</v>
      </c>
      <c r="F121" s="8">
        <f>'2015'!H16</f>
        <v>170091</v>
      </c>
      <c r="G121" s="8">
        <f>'2015'!J16</f>
        <v>94160.390376494863</v>
      </c>
      <c r="H121" s="8">
        <f>'2015'!L16</f>
        <v>46092.5</v>
      </c>
      <c r="I121" s="8">
        <f>'2015'!N16</f>
        <v>835646.96953350317</v>
      </c>
      <c r="J121" s="8">
        <f>'2015'!P16</f>
        <v>5662221</v>
      </c>
      <c r="K121" s="6">
        <f>'2015'!R16</f>
        <v>14.75828953927272</v>
      </c>
      <c r="M121" s="36"/>
      <c r="P121" s="23"/>
      <c r="Q121" s="36"/>
      <c r="R121" s="36"/>
      <c r="S121" s="36"/>
      <c r="T121" s="36"/>
      <c r="U121" s="36"/>
      <c r="V121" s="36"/>
      <c r="W121" s="36"/>
    </row>
    <row r="122" spans="1:23" x14ac:dyDescent="0.2">
      <c r="B122" s="23" t="str">
        <f>'2015'!A17</f>
        <v>Dec</v>
      </c>
      <c r="C122" s="8">
        <f>'2015'!B17</f>
        <v>171536.350684932</v>
      </c>
      <c r="D122" s="8">
        <f>'2015'!D17</f>
        <v>284840.03835616499</v>
      </c>
      <c r="E122" s="8">
        <f>'2015'!F17</f>
        <v>76672.6615384615</v>
      </c>
      <c r="F122" s="8">
        <f>'2015'!H17</f>
        <v>170549</v>
      </c>
      <c r="G122" s="8">
        <f>'2015'!J17</f>
        <v>95300.422655668299</v>
      </c>
      <c r="H122" s="8">
        <f>'2015'!L17</f>
        <v>46726.5</v>
      </c>
      <c r="I122" s="8">
        <f>'2015'!N17</f>
        <v>845624.97323522682</v>
      </c>
      <c r="J122" s="8">
        <f>'2015'!P17</f>
        <v>5664175</v>
      </c>
      <c r="K122" s="6">
        <f>'2015'!R17</f>
        <v>14.929358171935487</v>
      </c>
      <c r="M122" s="36"/>
      <c r="P122" s="23"/>
      <c r="Q122" s="36"/>
      <c r="R122" s="36"/>
      <c r="S122" s="36"/>
      <c r="T122" s="36"/>
      <c r="U122" s="36"/>
      <c r="V122" s="36"/>
      <c r="W122" s="36"/>
    </row>
    <row r="123" spans="1:23" x14ac:dyDescent="0.2">
      <c r="A123">
        <v>2016</v>
      </c>
      <c r="B123" s="23" t="str">
        <f>'2016'!A6</f>
        <v>Jan</v>
      </c>
      <c r="C123" s="8">
        <f>'2016'!B6</f>
        <v>167755.54520548001</v>
      </c>
      <c r="D123" s="8">
        <f>'2016'!D6</f>
        <v>283800.05260274</v>
      </c>
      <c r="E123" s="8">
        <f>'2016'!F6</f>
        <v>82764.876923076896</v>
      </c>
      <c r="F123" s="8">
        <f>'2016'!H6</f>
        <v>170231</v>
      </c>
      <c r="G123" s="8">
        <f>'2016'!J6</f>
        <v>93876.019440051241</v>
      </c>
      <c r="H123" s="8">
        <f>'2016'!L6</f>
        <v>47450.75</v>
      </c>
      <c r="I123" s="8">
        <f>'2016'!N6</f>
        <v>845878.24417134817</v>
      </c>
      <c r="J123" s="8">
        <f>'2016'!P6</f>
        <v>5667794</v>
      </c>
      <c r="K123" s="6">
        <f>'2016'!R6</f>
        <v>14.924294075814121</v>
      </c>
      <c r="O123" s="22"/>
      <c r="P123" s="23"/>
      <c r="Q123" s="36"/>
      <c r="R123" s="36"/>
      <c r="S123" s="36"/>
      <c r="T123" s="36"/>
      <c r="U123" s="36"/>
      <c r="V123" s="36"/>
      <c r="W123" s="36"/>
    </row>
    <row r="124" spans="1:23" x14ac:dyDescent="0.2">
      <c r="B124" s="23" t="str">
        <f>'2016'!A7</f>
        <v>Feb</v>
      </c>
      <c r="C124" s="8">
        <f>'2016'!B7</f>
        <v>169190.26027397299</v>
      </c>
      <c r="D124" s="8">
        <f>'2016'!D7</f>
        <v>283245.987945206</v>
      </c>
      <c r="E124" s="8">
        <f>'2016'!F7</f>
        <v>82399.753846153893</v>
      </c>
      <c r="F124" s="8">
        <f>'2016'!H7</f>
        <v>171586</v>
      </c>
      <c r="G124" s="8">
        <f>'2016'!J7</f>
        <v>98003.093660725266</v>
      </c>
      <c r="H124" s="8">
        <f>'2016'!L7</f>
        <v>45791</v>
      </c>
      <c r="I124" s="8">
        <f>'2016'!N7</f>
        <v>850216.09572605812</v>
      </c>
      <c r="J124" s="8">
        <f>'2016'!P7</f>
        <v>5671149</v>
      </c>
      <c r="K124" s="6">
        <f>'2016'!R7</f>
        <v>14.991954817728438</v>
      </c>
      <c r="O124" s="22"/>
      <c r="P124" s="23"/>
      <c r="Q124" s="36"/>
      <c r="R124" s="36"/>
      <c r="S124" s="36"/>
      <c r="T124" s="36"/>
      <c r="U124" s="36"/>
      <c r="V124" s="36"/>
      <c r="W124" s="36"/>
    </row>
    <row r="125" spans="1:23" x14ac:dyDescent="0.2">
      <c r="B125" s="23" t="str">
        <f>'2016'!A8</f>
        <v>Mar</v>
      </c>
      <c r="C125" s="8">
        <f>'2016'!B8</f>
        <v>165059.778082192</v>
      </c>
      <c r="D125" s="8">
        <f>'2016'!D8</f>
        <v>282833.13205479499</v>
      </c>
      <c r="E125" s="8">
        <f>'2016'!F8</f>
        <v>86140.3384615385</v>
      </c>
      <c r="F125" s="8">
        <f>'2016'!H8</f>
        <v>171205</v>
      </c>
      <c r="G125" s="8">
        <f>'2016'!J8</f>
        <v>97846.378108966848</v>
      </c>
      <c r="H125" s="8">
        <f>'2016'!L8</f>
        <v>46137.25</v>
      </c>
      <c r="I125" s="8">
        <f>'2016'!N8</f>
        <v>849221.8767074924</v>
      </c>
      <c r="J125" s="8">
        <f>'2016'!P8</f>
        <v>5674575</v>
      </c>
      <c r="K125" s="6">
        <f>'2016'!R8</f>
        <v>14.965382900173008</v>
      </c>
      <c r="O125" s="22"/>
      <c r="P125" s="23"/>
      <c r="Q125" s="36"/>
      <c r="R125" s="36"/>
      <c r="S125" s="36"/>
      <c r="T125" s="36"/>
      <c r="U125" s="36"/>
      <c r="V125" s="36"/>
      <c r="W125" s="36"/>
    </row>
    <row r="126" spans="1:23" x14ac:dyDescent="0.2">
      <c r="B126" s="23" t="str">
        <f>'2016'!A9</f>
        <v>Apr</v>
      </c>
      <c r="C126" s="8">
        <f>'2016'!B9</f>
        <v>174912.287671233</v>
      </c>
      <c r="D126" s="8">
        <f>'2016'!D9</f>
        <v>281970.68054794602</v>
      </c>
      <c r="E126" s="8">
        <f>'2016'!F9</f>
        <v>72921.092307692306</v>
      </c>
      <c r="F126" s="8">
        <f>'2016'!H9</f>
        <v>169367</v>
      </c>
      <c r="G126" s="8">
        <f>'2016'!J9</f>
        <v>97990.164710486366</v>
      </c>
      <c r="H126" s="8">
        <f>'2016'!L9</f>
        <v>46227.25</v>
      </c>
      <c r="I126" s="8">
        <f>'2016'!N9</f>
        <v>843388.47523735766</v>
      </c>
      <c r="J126" s="8">
        <f>'2016'!P9</f>
        <v>5677821</v>
      </c>
      <c r="K126" s="6">
        <f>'2016'!R9</f>
        <v>14.854087073850298</v>
      </c>
      <c r="O126" s="22"/>
      <c r="P126" s="23"/>
      <c r="Q126" s="36"/>
      <c r="R126" s="36"/>
      <c r="S126" s="36"/>
      <c r="T126" s="36"/>
      <c r="U126" s="36"/>
      <c r="V126" s="36"/>
      <c r="W126" s="36"/>
    </row>
    <row r="127" spans="1:23" x14ac:dyDescent="0.2">
      <c r="B127" s="23" t="str">
        <f>'2016'!A10</f>
        <v>Maj</v>
      </c>
      <c r="C127" s="8">
        <f>'2016'!B10</f>
        <v>169883.42465753501</v>
      </c>
      <c r="D127" s="8">
        <f>'2016'!D10</f>
        <v>280863.468493152</v>
      </c>
      <c r="E127" s="8">
        <f>'2016'!F10</f>
        <v>67186.707692307697</v>
      </c>
      <c r="F127" s="8">
        <f>'2016'!H10</f>
        <v>166197</v>
      </c>
      <c r="G127" s="8">
        <f>'2016'!J10</f>
        <v>97741.319000172836</v>
      </c>
      <c r="H127" s="8">
        <f>'2016'!L10</f>
        <v>46361.25</v>
      </c>
      <c r="I127" s="8">
        <f>'2016'!N10</f>
        <v>828233.16984316753</v>
      </c>
      <c r="J127" s="8">
        <f>'2016'!P10</f>
        <v>5681463</v>
      </c>
      <c r="K127" s="6">
        <f>'2016'!R10</f>
        <v>14.577815077615879</v>
      </c>
      <c r="O127" s="22"/>
      <c r="P127" s="23"/>
      <c r="Q127" s="36"/>
      <c r="R127" s="36"/>
      <c r="S127" s="36"/>
      <c r="T127" s="36"/>
      <c r="U127" s="36"/>
      <c r="V127" s="36"/>
      <c r="W127" s="36"/>
    </row>
    <row r="128" spans="1:23" x14ac:dyDescent="0.2">
      <c r="B128" s="23" t="str">
        <f>'2016'!A11</f>
        <v>Jun</v>
      </c>
      <c r="C128" s="8">
        <f>'2016'!B11</f>
        <v>173710.816438357</v>
      </c>
      <c r="D128" s="8">
        <f>'2016'!D11</f>
        <v>280065.79726027499</v>
      </c>
      <c r="E128" s="8">
        <f>'2016'!F11</f>
        <v>68802.553846153794</v>
      </c>
      <c r="F128" s="8">
        <f>'2016'!H11</f>
        <v>157012</v>
      </c>
      <c r="G128" s="8">
        <f>'2016'!J11</f>
        <v>98034.021435259521</v>
      </c>
      <c r="H128" s="8">
        <f>'2016'!L11</f>
        <v>46421.25</v>
      </c>
      <c r="I128" s="8">
        <f>'2016'!N11</f>
        <v>824046.43898004526</v>
      </c>
      <c r="J128" s="8">
        <f>'2016'!P11</f>
        <v>5685450</v>
      </c>
      <c r="K128" s="6">
        <f>'2016'!R11</f>
        <v>14.493952791424519</v>
      </c>
      <c r="O128" s="22"/>
      <c r="P128" s="23"/>
      <c r="Q128" s="36"/>
      <c r="R128" s="36"/>
      <c r="S128" s="36"/>
      <c r="T128" s="36"/>
      <c r="U128" s="36"/>
      <c r="V128" s="36"/>
      <c r="W128" s="36"/>
    </row>
    <row r="129" spans="1:15" x14ac:dyDescent="0.2">
      <c r="B129" s="23" t="str">
        <f>'2016'!A12</f>
        <v>Jul</v>
      </c>
      <c r="C129" s="8">
        <f>'2016'!B12</f>
        <v>165597.90410958999</v>
      </c>
      <c r="D129" s="8">
        <f>'2016'!D12</f>
        <v>277164.42410959001</v>
      </c>
      <c r="E129" s="8">
        <f>'2016'!F12</f>
        <v>58919.492307692301</v>
      </c>
      <c r="F129" s="8">
        <f>'2016'!H12</f>
        <v>153540</v>
      </c>
      <c r="G129" s="8">
        <f>'2016'!J12</f>
        <v>94251.416241584011</v>
      </c>
      <c r="H129" s="8">
        <f>'2016'!L12</f>
        <v>46204.75</v>
      </c>
      <c r="I129" s="8">
        <f>'2016'!N12</f>
        <v>795677.98676845629</v>
      </c>
      <c r="J129" s="8">
        <f>'2016'!P12</f>
        <v>5691430</v>
      </c>
      <c r="K129" s="6">
        <f>'2016'!R12</f>
        <v>13.980282402989342</v>
      </c>
      <c r="O129" s="22"/>
    </row>
    <row r="130" spans="1:15" x14ac:dyDescent="0.2">
      <c r="B130" s="23" t="str">
        <f>'2016'!A13</f>
        <v>Aug</v>
      </c>
      <c r="C130" s="8">
        <f>'2016'!B13</f>
        <v>166990.339726028</v>
      </c>
      <c r="D130" s="8">
        <f>'2016'!D13</f>
        <v>276529.15726027399</v>
      </c>
      <c r="E130" s="8">
        <f>'2016'!F13</f>
        <v>66419.538461538395</v>
      </c>
      <c r="F130" s="8">
        <f>'2016'!H13</f>
        <v>153349</v>
      </c>
      <c r="G130" s="8">
        <f>'2016'!J13</f>
        <v>96191.734652285682</v>
      </c>
      <c r="H130" s="8">
        <f>'2016'!L13</f>
        <v>49240</v>
      </c>
      <c r="I130" s="8">
        <f>'2016'!N13</f>
        <v>808719.77010012604</v>
      </c>
      <c r="J130" s="8">
        <f>'2016'!P13</f>
        <v>5700544</v>
      </c>
      <c r="K130" s="6">
        <f>'2016'!R13</f>
        <v>14.18671218220798</v>
      </c>
      <c r="O130" s="22"/>
    </row>
    <row r="131" spans="1:15" x14ac:dyDescent="0.2">
      <c r="B131" s="23" t="str">
        <f>'2016'!A14</f>
        <v>Sep</v>
      </c>
      <c r="C131" s="8">
        <f>'2016'!B14</f>
        <v>159705.81369862999</v>
      </c>
      <c r="D131" s="8">
        <f>'2016'!D14</f>
        <v>275848.60931506898</v>
      </c>
      <c r="E131" s="8">
        <f>'2016'!F14</f>
        <v>72679.846153846098</v>
      </c>
      <c r="F131" s="8">
        <f>'2016'!H14</f>
        <v>157298</v>
      </c>
      <c r="G131" s="8">
        <f>'2016'!J14</f>
        <v>93160.417103580548</v>
      </c>
      <c r="H131" s="8">
        <f>'2016'!L14</f>
        <v>51025.5</v>
      </c>
      <c r="I131" s="8">
        <f>'2016'!N14</f>
        <v>809718.18627112568</v>
      </c>
      <c r="J131" s="8">
        <f>'2016'!P14</f>
        <v>5708128</v>
      </c>
      <c r="K131" s="6">
        <f>'2016'!R14</f>
        <v>14.185354397643602</v>
      </c>
      <c r="O131" s="22"/>
    </row>
    <row r="132" spans="1:15" x14ac:dyDescent="0.2">
      <c r="B132" s="23" t="str">
        <f>'2016'!A15</f>
        <v>Okt</v>
      </c>
      <c r="C132" s="8">
        <f>'2016'!B15</f>
        <v>160511.30958904099</v>
      </c>
      <c r="D132" s="8">
        <f>'2016'!D15</f>
        <v>275368.03397260298</v>
      </c>
      <c r="E132" s="8">
        <f>'2016'!F15</f>
        <v>64081.938461538499</v>
      </c>
      <c r="F132" s="8">
        <f>'2016'!H15</f>
        <v>159843</v>
      </c>
      <c r="G132" s="8">
        <f>'2016'!J15</f>
        <v>93265.23850666637</v>
      </c>
      <c r="H132" s="8">
        <f>'2016'!L15</f>
        <v>52703.5</v>
      </c>
      <c r="I132" s="8">
        <f>'2016'!N15</f>
        <v>805773.02052984887</v>
      </c>
      <c r="J132" s="8">
        <f>'2016'!P15</f>
        <v>5713905</v>
      </c>
      <c r="K132" s="6">
        <f>'2016'!R15</f>
        <v>14.101967402850571</v>
      </c>
      <c r="O132" s="22"/>
    </row>
    <row r="133" spans="1:15" x14ac:dyDescent="0.2">
      <c r="B133" s="23" t="str">
        <f>'2016'!A16</f>
        <v>Nov</v>
      </c>
      <c r="C133" s="8">
        <f>'2016'!B16</f>
        <v>172368.17260274023</v>
      </c>
      <c r="D133" s="8">
        <f>'2016'!D16</f>
        <v>275069.18465753511</v>
      </c>
      <c r="E133" s="8">
        <f>'2016'!F16</f>
        <v>61326.553846153904</v>
      </c>
      <c r="F133" s="8">
        <f>'2016'!H16</f>
        <v>162829</v>
      </c>
      <c r="G133" s="8">
        <f>'2016'!J16</f>
        <v>94153.123399150994</v>
      </c>
      <c r="H133" s="8">
        <f>'2016'!L16</f>
        <v>54730</v>
      </c>
      <c r="I133" s="8">
        <f>'2016'!N16</f>
        <v>820476.03450558032</v>
      </c>
      <c r="J133" s="8">
        <f>'2016'!P16</f>
        <v>5721034</v>
      </c>
      <c r="K133" s="6">
        <f>'2016'!R16</f>
        <v>14.341394134444583</v>
      </c>
      <c r="O133" s="22"/>
    </row>
    <row r="134" spans="1:15" x14ac:dyDescent="0.2">
      <c r="B134" s="23" t="str">
        <f>'2016'!A17</f>
        <v>Dec</v>
      </c>
      <c r="C134" s="8">
        <f>'2016'!B17</f>
        <v>173872.29041095899</v>
      </c>
      <c r="D134" s="8">
        <f>'2016'!D17</f>
        <v>274766.79452054901</v>
      </c>
      <c r="E134" s="8">
        <f>'2016'!F17</f>
        <v>74529.692307692298</v>
      </c>
      <c r="F134" s="8">
        <f>'2016'!H17</f>
        <v>163371</v>
      </c>
      <c r="G134" s="8">
        <f>'2016'!J17</f>
        <v>99571.836382639012</v>
      </c>
      <c r="H134" s="8">
        <f>'2016'!L17</f>
        <v>57145.5</v>
      </c>
      <c r="I134" s="8">
        <f>'2016'!N17</f>
        <v>843257.11362183932</v>
      </c>
      <c r="J134" s="8">
        <f>'2016'!P17</f>
        <v>5727690</v>
      </c>
      <c r="K134" s="6">
        <f>'2016'!R17</f>
        <v>14.722464267825936</v>
      </c>
      <c r="O134" s="22"/>
    </row>
    <row r="135" spans="1:15" x14ac:dyDescent="0.2">
      <c r="A135">
        <v>2017</v>
      </c>
      <c r="B135" s="23" t="str">
        <f>'2017'!A6</f>
        <v>Jan</v>
      </c>
      <c r="C135" s="8">
        <f>'2017'!B6</f>
        <v>172043.03835616499</v>
      </c>
      <c r="D135" s="8">
        <f>'2017'!D6</f>
        <v>273888.818630138</v>
      </c>
      <c r="E135" s="8">
        <f>'2017'!F6</f>
        <v>70840.1538461538</v>
      </c>
      <c r="F135" s="8">
        <f>'2017'!H6</f>
        <v>163821</v>
      </c>
      <c r="G135" s="8">
        <f>'2017'!J6</f>
        <v>91921.201005333889</v>
      </c>
      <c r="H135" s="8">
        <f>'2017'!L6</f>
        <v>59850.75</v>
      </c>
      <c r="I135" s="8">
        <f>'2017'!N6</f>
        <v>832364.96183779079</v>
      </c>
      <c r="J135" s="8">
        <f>'2017'!P6</f>
        <v>5729198</v>
      </c>
      <c r="K135" s="6">
        <f>'2017'!R6</f>
        <v>14.528472603631274</v>
      </c>
      <c r="O135" s="22"/>
    </row>
    <row r="136" spans="1:15" x14ac:dyDescent="0.2">
      <c r="B136" s="23" t="str">
        <f>'2017'!A7</f>
        <v>Feb</v>
      </c>
      <c r="C136" s="8">
        <f>'2017'!B7</f>
        <v>166026.6</v>
      </c>
      <c r="D136" s="8">
        <f>'2017'!D7</f>
        <v>273364.34301369899</v>
      </c>
      <c r="E136" s="8">
        <f>'2017'!F7</f>
        <v>73711.523076923098</v>
      </c>
      <c r="F136" s="8">
        <f>'2017'!H7</f>
        <v>166173</v>
      </c>
      <c r="G136" s="8">
        <f>'2017'!J7</f>
        <v>93891.365582898521</v>
      </c>
      <c r="H136" s="8">
        <f>'2017'!L7</f>
        <v>60603.25</v>
      </c>
      <c r="I136" s="8">
        <f>'2017'!N7</f>
        <v>833770.08167352062</v>
      </c>
      <c r="J136" s="8">
        <f>'2017'!P7</f>
        <v>5733149</v>
      </c>
      <c r="K136" s="6">
        <f>'2017'!R7</f>
        <v>14.542968997901863</v>
      </c>
    </row>
    <row r="137" spans="1:15" x14ac:dyDescent="0.2">
      <c r="B137" s="23" t="str">
        <f>'2017'!A8</f>
        <v>Mar</v>
      </c>
      <c r="C137" s="8">
        <f>'2017'!B8</f>
        <v>160253.33424657601</v>
      </c>
      <c r="D137" s="8">
        <f>'2017'!D8</f>
        <v>272449.05534246698</v>
      </c>
      <c r="E137" s="8">
        <f>'2017'!F8</f>
        <v>83751.230769230795</v>
      </c>
      <c r="F137" s="8">
        <f>'2017'!H8</f>
        <v>166590</v>
      </c>
      <c r="G137" s="8">
        <f>'2017'!J8</f>
        <v>94918.054266510793</v>
      </c>
      <c r="H137" s="8">
        <f>'2017'!L8</f>
        <v>62024.5</v>
      </c>
      <c r="I137" s="8">
        <f>'2017'!N8</f>
        <v>839986.17462478462</v>
      </c>
      <c r="J137" s="8">
        <f>'2017'!P8</f>
        <v>5736652</v>
      </c>
      <c r="K137" s="6">
        <f>'2017'!R8</f>
        <v>14.642446057818823</v>
      </c>
    </row>
    <row r="138" spans="1:15" x14ac:dyDescent="0.2">
      <c r="B138" s="23" t="str">
        <f>'2017'!A9</f>
        <v>Apr</v>
      </c>
      <c r="C138" s="8">
        <f>'2017'!B9</f>
        <v>160062.64109589101</v>
      </c>
      <c r="D138" s="8">
        <f>'2017'!D9</f>
        <v>271373.404931508</v>
      </c>
      <c r="E138" s="8">
        <f>'2017'!F9</f>
        <v>66884.538461538497</v>
      </c>
      <c r="F138" s="8">
        <f>'2017'!H9</f>
        <v>164566</v>
      </c>
      <c r="G138" s="8">
        <f>'2017'!J9</f>
        <v>95581.079389463659</v>
      </c>
      <c r="H138" s="8">
        <f>'2017'!L9</f>
        <v>61940.5</v>
      </c>
      <c r="I138" s="8">
        <f>'2017'!N9</f>
        <v>820408.16387840116</v>
      </c>
      <c r="J138" s="8">
        <f>'2017'!P9</f>
        <v>5739593</v>
      </c>
      <c r="K138" s="6">
        <f>'2017'!R9</f>
        <v>14.293838672505196</v>
      </c>
    </row>
    <row r="139" spans="1:15" x14ac:dyDescent="0.2">
      <c r="B139" s="23" t="str">
        <f>'2017'!A10</f>
        <v>Maj</v>
      </c>
      <c r="C139" s="8">
        <f>'2017'!B10</f>
        <v>162217.51232876701</v>
      </c>
      <c r="D139" s="8">
        <f>'2017'!D10</f>
        <v>270030.29917808302</v>
      </c>
      <c r="E139" s="8">
        <f>'2017'!F10</f>
        <v>60662.400000000001</v>
      </c>
      <c r="F139" s="8">
        <f>'2017'!H10</f>
        <v>161597</v>
      </c>
      <c r="G139" s="8">
        <f>'2017'!J10</f>
        <v>94621.42757965569</v>
      </c>
      <c r="H139" s="8">
        <f>'2017'!L10</f>
        <v>62328.5</v>
      </c>
      <c r="I139" s="8">
        <f>'2017'!N10</f>
        <v>811457.13908650575</v>
      </c>
      <c r="J139" s="8">
        <f>'2017'!P10</f>
        <v>5743189</v>
      </c>
      <c r="K139" s="6">
        <f>'2017'!R10</f>
        <v>14.12903421925529</v>
      </c>
    </row>
    <row r="140" spans="1:15" x14ac:dyDescent="0.2">
      <c r="B140" s="23" t="str">
        <f>'2017'!A11</f>
        <v>Jun</v>
      </c>
      <c r="C140" s="8">
        <f>'2017'!B11</f>
        <v>162580.643835617</v>
      </c>
      <c r="D140" s="8">
        <f>'2017'!D11</f>
        <v>268923.91561643902</v>
      </c>
      <c r="E140" s="8">
        <f>'2017'!F11</f>
        <v>68387.307692307702</v>
      </c>
      <c r="F140" s="8">
        <f>'2017'!H11</f>
        <v>154221</v>
      </c>
      <c r="G140" s="8">
        <f>'2017'!J11</f>
        <v>94551.652103198125</v>
      </c>
      <c r="H140" s="8">
        <f>'2017'!L11</f>
        <v>61184.25</v>
      </c>
      <c r="I140" s="8">
        <f>'2017'!N11</f>
        <v>809848.76924756181</v>
      </c>
      <c r="J140" s="8">
        <f>'2017'!P11</f>
        <v>5746150</v>
      </c>
      <c r="K140" s="6">
        <f>'2017'!R11</f>
        <v>14.093763115260858</v>
      </c>
    </row>
    <row r="141" spans="1:15" x14ac:dyDescent="0.2">
      <c r="B141" s="23" t="str">
        <f>'2017'!A12</f>
        <v>Jul</v>
      </c>
      <c r="C141" s="8">
        <f>'2017'!B12</f>
        <v>152767.841095891</v>
      </c>
      <c r="D141" s="8">
        <f>'2017'!D12</f>
        <v>265540.81315068598</v>
      </c>
      <c r="E141" s="8">
        <f>'2017'!F12</f>
        <v>57890.630769230796</v>
      </c>
      <c r="F141" s="8">
        <f>'2017'!H12</f>
        <v>151533</v>
      </c>
      <c r="G141" s="8">
        <f>'2017'!J12</f>
        <v>89845.759179045504</v>
      </c>
      <c r="H141" s="8">
        <f>'2017'!L12</f>
        <v>59310.75</v>
      </c>
      <c r="I141" s="8">
        <f>'2017'!N12</f>
        <v>776888.79419485317</v>
      </c>
      <c r="J141" s="8">
        <f>'2017'!P12</f>
        <v>5750030</v>
      </c>
      <c r="K141" s="6">
        <f>'2017'!R12</f>
        <v>13.511038971881071</v>
      </c>
    </row>
    <row r="142" spans="1:15" x14ac:dyDescent="0.2">
      <c r="B142" s="23" t="str">
        <f>'2017'!A13</f>
        <v>Aug</v>
      </c>
      <c r="C142" s="8">
        <f>'2017'!B13</f>
        <v>154593.57534246601</v>
      </c>
      <c r="D142" s="8">
        <f>'2017'!D13</f>
        <v>264781.19342465798</v>
      </c>
      <c r="E142" s="8">
        <f>'2017'!F13</f>
        <v>77658.323076922999</v>
      </c>
      <c r="F142" s="8">
        <f>'2017'!H13</f>
        <v>150931</v>
      </c>
      <c r="G142" s="8">
        <f>'2017'!J13</f>
        <v>92114.885443199353</v>
      </c>
      <c r="H142" s="8">
        <f>'2017'!L13</f>
        <v>61568.25</v>
      </c>
      <c r="I142" s="8">
        <f>'2017'!N13</f>
        <v>801647.22728724626</v>
      </c>
      <c r="J142" s="8">
        <f>'2017'!P13</f>
        <v>5758283</v>
      </c>
      <c r="K142" s="6">
        <f>'2017'!R13</f>
        <v>13.921636489336253</v>
      </c>
    </row>
    <row r="143" spans="1:15" x14ac:dyDescent="0.2">
      <c r="B143" s="23" t="str">
        <f>'2017'!A14</f>
        <v>Sep</v>
      </c>
      <c r="C143" s="8">
        <f>'2017'!B14</f>
        <v>145107.20547945201</v>
      </c>
      <c r="D143" s="8">
        <f>'2017'!D14</f>
        <v>263591.22082191898</v>
      </c>
      <c r="E143" s="8">
        <f>'2017'!F14</f>
        <v>62061.369230769204</v>
      </c>
      <c r="F143" s="8">
        <f>'2017'!H14</f>
        <v>154358</v>
      </c>
      <c r="G143" s="8">
        <f>'2017'!J14</f>
        <v>88772.100524775189</v>
      </c>
      <c r="H143" s="8">
        <f>'2017'!L14</f>
        <v>61905.25</v>
      </c>
      <c r="I143" s="8">
        <f>'2017'!N14</f>
        <v>775795.1460569154</v>
      </c>
      <c r="J143" s="8">
        <f>'2017'!P14</f>
        <v>5763890</v>
      </c>
      <c r="K143" s="6">
        <f>'2017'!R14</f>
        <v>13.459575842996923</v>
      </c>
    </row>
    <row r="144" spans="1:15" x14ac:dyDescent="0.2">
      <c r="B144" s="23" t="str">
        <f>'2017'!A15</f>
        <v>Okt</v>
      </c>
      <c r="C144" s="8">
        <f>'2017'!B15</f>
        <v>145133.21917808201</v>
      </c>
      <c r="D144" s="8">
        <f>'2017'!D15</f>
        <v>262634.34082191897</v>
      </c>
      <c r="E144" s="8">
        <f>'2017'!F15</f>
        <v>64489.892307692302</v>
      </c>
      <c r="F144" s="8">
        <f>'2017'!H15</f>
        <v>158324</v>
      </c>
      <c r="G144" s="8">
        <f>'2017'!J15</f>
        <v>89690.222384941371</v>
      </c>
      <c r="H144" s="8">
        <f>'2017'!L15</f>
        <v>61908.25</v>
      </c>
      <c r="I144" s="8">
        <f>'2017'!N15</f>
        <v>782179.92469263473</v>
      </c>
      <c r="J144" s="8">
        <f>'2017'!P15</f>
        <v>5767928</v>
      </c>
      <c r="K144" s="6">
        <f>'2017'!R15</f>
        <v>13.560847581534214</v>
      </c>
    </row>
    <row r="145" spans="1:11" x14ac:dyDescent="0.2">
      <c r="B145" s="23" t="str">
        <f>'2017'!A16</f>
        <v>Nov</v>
      </c>
      <c r="C145" s="8">
        <f>'2017'!B16</f>
        <v>156082.94794520599</v>
      </c>
      <c r="D145" s="8">
        <f>'2017'!D16</f>
        <v>261691.26904109601</v>
      </c>
      <c r="E145" s="8">
        <f>'2017'!F16</f>
        <v>77100.646153846203</v>
      </c>
      <c r="F145" s="8">
        <f>'2017'!H16</f>
        <v>161519</v>
      </c>
      <c r="G145" s="8">
        <f>'2017'!J16</f>
        <v>90839.662621119889</v>
      </c>
      <c r="H145" s="8">
        <f>'2017'!L16</f>
        <v>61351</v>
      </c>
      <c r="I145" s="8">
        <f>'2017'!N16</f>
        <v>808584.5257612681</v>
      </c>
      <c r="J145" s="8">
        <f>'2017'!P16</f>
        <v>5771434</v>
      </c>
      <c r="K145" s="6">
        <f>'2017'!R16</f>
        <v>14.010114743775432</v>
      </c>
    </row>
    <row r="146" spans="1:11" x14ac:dyDescent="0.2">
      <c r="B146" s="23" t="str">
        <f>'2017'!A17</f>
        <v>Dec</v>
      </c>
      <c r="C146" s="8">
        <f>'2017'!B17</f>
        <v>158503.15068493201</v>
      </c>
      <c r="D146" s="8">
        <f>'2017'!D17</f>
        <v>260687.12547945301</v>
      </c>
      <c r="E146" s="8">
        <f>'2017'!F17</f>
        <v>67407.092307692306</v>
      </c>
      <c r="F146" s="8">
        <f>'2017'!H17</f>
        <v>160499</v>
      </c>
      <c r="G146" s="8">
        <f>'2017'!J17</f>
        <v>95197.368838827635</v>
      </c>
      <c r="H146" s="8">
        <f>'2017'!L17</f>
        <v>60162</v>
      </c>
      <c r="I146" s="8">
        <f>'2017'!N17</f>
        <v>802455.73731090489</v>
      </c>
      <c r="J146" s="8">
        <f>'2017'!P17</f>
        <v>5774581</v>
      </c>
      <c r="K146" s="6">
        <f>'2017'!R17</f>
        <v>13.896345679641604</v>
      </c>
    </row>
    <row r="147" spans="1:11" x14ac:dyDescent="0.2">
      <c r="A147">
        <v>2018</v>
      </c>
      <c r="B147" s="23" t="str">
        <f>'2018'!A6</f>
        <v>Jan</v>
      </c>
      <c r="C147" s="8">
        <f>'2018'!B6</f>
        <v>161431.01917808299</v>
      </c>
      <c r="D147" s="8">
        <f>'2018'!D6</f>
        <v>258911.122191781</v>
      </c>
      <c r="E147" s="8">
        <f>'2018'!F6</f>
        <v>74095.407692307504</v>
      </c>
      <c r="F147" s="8">
        <f>'2018'!H6</f>
        <v>161288</v>
      </c>
      <c r="G147" s="8">
        <f>'2018'!J6</f>
        <v>91507.280119564457</v>
      </c>
      <c r="H147" s="8">
        <f>'2018'!L6</f>
        <v>59990.14</v>
      </c>
      <c r="I147" s="8">
        <f>'2018'!N6</f>
        <v>807222.969181736</v>
      </c>
      <c r="J147" s="8">
        <f>'2018'!P6</f>
        <v>5775373</v>
      </c>
      <c r="K147" s="6">
        <f>'2018'!R6</f>
        <v>13.976984156378055</v>
      </c>
    </row>
    <row r="148" spans="1:11" x14ac:dyDescent="0.2">
      <c r="B148" s="23" t="str">
        <f>'2018'!A7</f>
        <v>Feb</v>
      </c>
      <c r="C148" s="8">
        <f>'2018'!B7</f>
        <v>157523.40821917899</v>
      </c>
      <c r="D148" s="8">
        <f>'2018'!D7</f>
        <v>257862.50630137001</v>
      </c>
      <c r="E148" s="8">
        <f>'2018'!F7</f>
        <v>70604.100000000093</v>
      </c>
      <c r="F148" s="8">
        <f>'2018'!H7</f>
        <v>161795</v>
      </c>
      <c r="G148" s="8">
        <f>'2018'!J7</f>
        <v>96729.880603151891</v>
      </c>
      <c r="H148" s="8">
        <f>'2018'!L7</f>
        <v>58582.6</v>
      </c>
      <c r="I148" s="8">
        <f>'2018'!N7</f>
        <v>803097.49512370094</v>
      </c>
      <c r="J148" s="8">
        <f>'2018'!P7</f>
        <v>5778517</v>
      </c>
      <c r="K148" s="6">
        <f>'2018'!R7</f>
        <v>13.89798619825296</v>
      </c>
    </row>
    <row r="149" spans="1:11" x14ac:dyDescent="0.2">
      <c r="B149" s="23" t="str">
        <f>'2018'!A8</f>
        <v>Mar</v>
      </c>
      <c r="C149" s="8">
        <f>'2018'!B8</f>
        <v>150456.49315068501</v>
      </c>
      <c r="D149" s="8">
        <f>'2018'!D8</f>
        <v>256504.033972604</v>
      </c>
      <c r="E149" s="8">
        <f>'2018'!F8</f>
        <v>85469.353846153797</v>
      </c>
      <c r="F149" s="8">
        <f>'2018'!H8</f>
        <v>160427</v>
      </c>
      <c r="G149" s="8">
        <f>'2018'!J8</f>
        <v>95508.83101042801</v>
      </c>
      <c r="H149" s="8">
        <f>'2018'!L8</f>
        <v>57942.2</v>
      </c>
      <c r="I149" s="8">
        <f>'2018'!N8</f>
        <v>806307.91197987075</v>
      </c>
      <c r="J149" s="8">
        <f>'2018'!P8</f>
        <v>5781578</v>
      </c>
      <c r="K149" s="6">
        <f>'2018'!R8</f>
        <v>13.946156429609196</v>
      </c>
    </row>
    <row r="150" spans="1:11" x14ac:dyDescent="0.2">
      <c r="B150" s="23" t="str">
        <f>'2018'!A9</f>
        <v>Apr</v>
      </c>
      <c r="C150" s="8">
        <f>'2018'!B9</f>
        <v>158387.78630137001</v>
      </c>
      <c r="D150" s="8">
        <f>'2018'!D9</f>
        <v>255162.49643835699</v>
      </c>
      <c r="E150" s="8">
        <f>'2018'!F9</f>
        <v>70518.923076923005</v>
      </c>
      <c r="F150" s="8">
        <f>'2018'!H9</f>
        <v>158985</v>
      </c>
      <c r="G150" s="8">
        <f>'2018'!J9</f>
        <v>96746.325173206627</v>
      </c>
      <c r="H150" s="8">
        <f>'2018'!L9</f>
        <v>56971.29</v>
      </c>
      <c r="I150" s="8">
        <f>'2018'!N9</f>
        <v>796771.82098985673</v>
      </c>
      <c r="J150" s="8">
        <f>'2018'!P9</f>
        <v>5784673</v>
      </c>
      <c r="K150" s="6">
        <f>'2018'!R9</f>
        <v>13.773843759013808</v>
      </c>
    </row>
    <row r="151" spans="1:11" x14ac:dyDescent="0.2">
      <c r="B151" s="23" t="str">
        <f>'2018'!A10</f>
        <v>Maj</v>
      </c>
      <c r="C151" s="8">
        <f>'2018'!B10</f>
        <v>157362.73150684999</v>
      </c>
      <c r="D151" s="8">
        <f>'2018'!D10</f>
        <v>254082.82191780899</v>
      </c>
      <c r="E151" s="8">
        <f>'2018'!F10</f>
        <v>76445.815384615606</v>
      </c>
      <c r="F151" s="8">
        <f>'2018'!H10</f>
        <v>154875</v>
      </c>
      <c r="G151" s="8">
        <f>'2018'!J10</f>
        <v>95043.739675018965</v>
      </c>
      <c r="H151" s="8">
        <f>'2018'!L10</f>
        <v>55605.06</v>
      </c>
      <c r="I151" s="8">
        <f>'2018'!N10</f>
        <v>793415.16848429362</v>
      </c>
      <c r="J151" s="8">
        <f>'2018'!P10</f>
        <v>5787876</v>
      </c>
      <c r="K151" s="6">
        <f>'2018'!R10</f>
        <v>13.708226791387613</v>
      </c>
    </row>
    <row r="152" spans="1:11" x14ac:dyDescent="0.2">
      <c r="B152" s="23" t="str">
        <f>'2018'!A11</f>
        <v>Jun</v>
      </c>
      <c r="C152" s="8">
        <f>'2018'!B11</f>
        <v>153725.12054794599</v>
      </c>
      <c r="D152" s="8">
        <f>'2018'!D11</f>
        <v>252853.15068493201</v>
      </c>
      <c r="E152" s="8">
        <f>'2018'!F11</f>
        <v>60474.415384615299</v>
      </c>
      <c r="F152" s="8">
        <f>'2018'!H11</f>
        <v>146666</v>
      </c>
      <c r="G152" s="8">
        <f>'2018'!J11</f>
        <v>95680.555128671986</v>
      </c>
      <c r="H152" s="8">
        <f>'2018'!L11</f>
        <v>53625.55</v>
      </c>
      <c r="I152" s="8">
        <f>'2018'!N11</f>
        <v>763024.79174616537</v>
      </c>
      <c r="J152" s="8">
        <f>'2018'!P11</f>
        <v>5790710</v>
      </c>
      <c r="K152" s="6">
        <f>'2018'!R11</f>
        <v>13.176705304637348</v>
      </c>
    </row>
    <row r="153" spans="1:11" x14ac:dyDescent="0.2">
      <c r="B153" s="23" t="str">
        <f>'2018'!A12</f>
        <v>Jul</v>
      </c>
      <c r="C153" s="8">
        <f>'2018'!B12</f>
        <v>148490.73698630201</v>
      </c>
      <c r="D153" s="8">
        <f>'2018'!D12</f>
        <v>248840.294794521</v>
      </c>
      <c r="E153" s="8">
        <f>'2018'!F12</f>
        <v>65215.476923076902</v>
      </c>
      <c r="F153" s="8">
        <f>'2018'!H12</f>
        <v>143745</v>
      </c>
      <c r="G153" s="8">
        <f>'2018'!J12</f>
        <v>90007.966060035542</v>
      </c>
      <c r="H153" s="8">
        <f>'2018'!L12</f>
        <v>51485.55</v>
      </c>
      <c r="I153" s="8">
        <f>'2018'!N12</f>
        <v>747785.02476393548</v>
      </c>
      <c r="J153" s="8">
        <f>'2018'!P12</f>
        <v>5794346</v>
      </c>
      <c r="K153" s="6">
        <f>'2018'!R12</f>
        <v>12.905425819651354</v>
      </c>
    </row>
    <row r="154" spans="1:11" x14ac:dyDescent="0.2">
      <c r="B154" s="23" t="str">
        <f>'2018'!A13</f>
        <v>Aug</v>
      </c>
      <c r="C154" s="8">
        <f>'2018'!B13</f>
        <v>151258.504109589</v>
      </c>
      <c r="D154" s="8">
        <f>'2018'!D13</f>
        <v>248140.51397260299</v>
      </c>
      <c r="E154" s="8">
        <f>'2018'!F13</f>
        <v>80690.884615384595</v>
      </c>
      <c r="F154" s="8">
        <f>'2018'!H13</f>
        <v>143074</v>
      </c>
      <c r="G154" s="8">
        <f>'2018'!J13</f>
        <v>92884.715346748591</v>
      </c>
      <c r="H154" s="8">
        <f>'2018'!L13</f>
        <v>52374.94</v>
      </c>
      <c r="I154" s="8">
        <f>'2018'!N13</f>
        <v>768423.55804432509</v>
      </c>
      <c r="J154" s="8">
        <f>'2018'!P13</f>
        <v>5801254</v>
      </c>
      <c r="K154" s="6">
        <f>'2018'!R13</f>
        <v>13.245818198002107</v>
      </c>
    </row>
    <row r="155" spans="1:11" x14ac:dyDescent="0.2">
      <c r="B155" s="23" t="str">
        <f>'2018'!A14</f>
        <v>Sep</v>
      </c>
      <c r="C155" s="8">
        <f>'2018'!B14</f>
        <v>142410.69863013699</v>
      </c>
      <c r="D155" s="8">
        <f>'2018'!D14</f>
        <v>246981.688767124</v>
      </c>
      <c r="E155" s="8">
        <f>'2018'!F14</f>
        <v>70736.769230769307</v>
      </c>
      <c r="F155" s="8">
        <f>'2018'!H14</f>
        <v>144038</v>
      </c>
      <c r="G155" s="8">
        <f>'2018'!J14</f>
        <v>90318.993962623281</v>
      </c>
      <c r="H155" s="8">
        <f>'2018'!L14</f>
        <v>51562.29</v>
      </c>
      <c r="I155" s="8">
        <f>'2018'!N14</f>
        <v>746048.44059065368</v>
      </c>
      <c r="J155" s="8">
        <f>'2018'!P14</f>
        <v>5806422</v>
      </c>
      <c r="K155" s="6">
        <f>'2018'!R14</f>
        <v>12.848677560650151</v>
      </c>
    </row>
    <row r="156" spans="1:11" x14ac:dyDescent="0.2">
      <c r="B156" s="23" t="str">
        <f>'2018'!A15</f>
        <v>Okt</v>
      </c>
      <c r="C156" s="8">
        <f>'2018'!B15</f>
        <v>150647.465753425</v>
      </c>
      <c r="D156" s="8">
        <f>'2018'!D15</f>
        <v>245949.03123287699</v>
      </c>
      <c r="E156" s="8">
        <f>'2018'!F15</f>
        <v>66451.199999999895</v>
      </c>
      <c r="F156" s="8">
        <f>'2018'!H15</f>
        <v>146670</v>
      </c>
      <c r="G156" s="8">
        <f>'2018'!J15</f>
        <v>89082.443849388161</v>
      </c>
      <c r="H156" s="8">
        <f>'2018'!L15</f>
        <v>50794.629999999903</v>
      </c>
      <c r="I156" s="8">
        <f>'2018'!N15</f>
        <v>749594.77083568985</v>
      </c>
      <c r="J156" s="8">
        <f>'2018'!P15</f>
        <v>5809617</v>
      </c>
      <c r="K156" s="6">
        <f>'2018'!R15</f>
        <v>12.902653838208092</v>
      </c>
    </row>
    <row r="157" spans="1:11" x14ac:dyDescent="0.2">
      <c r="B157" s="23" t="str">
        <f>'2018'!A16</f>
        <v>Nov</v>
      </c>
      <c r="C157" s="8">
        <f>'2018'!B16</f>
        <v>159094.52876712399</v>
      </c>
      <c r="D157" s="8">
        <f>'2018'!D16</f>
        <v>245056.18191780901</v>
      </c>
      <c r="E157" s="8">
        <f>'2018'!F16</f>
        <v>82408.453846153905</v>
      </c>
      <c r="F157" s="8">
        <f>'2018'!H16</f>
        <v>148950</v>
      </c>
      <c r="G157" s="8">
        <f>'2018'!J16</f>
        <v>90238.816640034333</v>
      </c>
      <c r="H157" s="8">
        <f>'2018'!L16</f>
        <v>48990.269999999902</v>
      </c>
      <c r="I157" s="8">
        <f>'2018'!N16</f>
        <v>774738.25117112114</v>
      </c>
      <c r="J157" s="8">
        <f>'2018'!P16</f>
        <v>5812822</v>
      </c>
      <c r="K157" s="6">
        <f>'2018'!R16</f>
        <v>13.32809178005315</v>
      </c>
    </row>
    <row r="158" spans="1:11" x14ac:dyDescent="0.2">
      <c r="B158" s="23" t="str">
        <f>'2018'!A17</f>
        <v>Dec</v>
      </c>
      <c r="C158" s="8">
        <f>'2018'!B17</f>
        <v>152248.48767123299</v>
      </c>
      <c r="D158" s="8">
        <f>'2018'!D17</f>
        <v>244352.45589041201</v>
      </c>
      <c r="E158" s="8">
        <f>'2018'!F17</f>
        <v>61555.730769230599</v>
      </c>
      <c r="F158" s="8">
        <f>'2018'!H17</f>
        <v>149155</v>
      </c>
      <c r="G158" s="8">
        <f>'2018'!J17</f>
        <v>93211.54709182863</v>
      </c>
      <c r="H158" s="8">
        <f>'2018'!L17</f>
        <v>46998.52</v>
      </c>
      <c r="I158" s="8">
        <f>'2018'!N17</f>
        <v>747521.74142270419</v>
      </c>
      <c r="J158" s="8">
        <f>'2018'!P17</f>
        <v>5815232</v>
      </c>
      <c r="K158" s="6">
        <f>'2018'!R17</f>
        <v>12.854547186126094</v>
      </c>
    </row>
    <row r="159" spans="1:11" x14ac:dyDescent="0.2">
      <c r="A159">
        <v>2019</v>
      </c>
      <c r="B159" s="23" t="str">
        <f>'2019'!A6</f>
        <v>Jan</v>
      </c>
      <c r="C159" s="8">
        <f>'2019'!B6</f>
        <v>161052.04109589101</v>
      </c>
      <c r="D159" s="8">
        <f>'2019'!D6</f>
        <v>242649.85315068599</v>
      </c>
      <c r="E159" s="8">
        <f>'2019'!F6</f>
        <v>103816.98461538499</v>
      </c>
      <c r="F159" s="8">
        <f>'2019'!H6</f>
        <v>151706</v>
      </c>
      <c r="G159" s="8">
        <f>'2019'!J6</f>
        <v>90262.403634335205</v>
      </c>
      <c r="H159" s="8">
        <f>'2019'!L6</f>
        <v>45909.59</v>
      </c>
      <c r="I159" s="8">
        <f>'2019'!N6</f>
        <v>795396.87249629723</v>
      </c>
      <c r="J159" s="8">
        <f>'2019'!P6</f>
        <v>5823364</v>
      </c>
      <c r="K159" s="49">
        <f>'2019'!R6</f>
        <v>13.658718096555484</v>
      </c>
    </row>
    <row r="160" spans="1:11" x14ac:dyDescent="0.2">
      <c r="B160" s="23" t="str">
        <f>'2019'!A7</f>
        <v>Feb</v>
      </c>
      <c r="C160" s="8">
        <f>'2019'!B7</f>
        <v>156794.046575343</v>
      </c>
      <c r="D160" s="8">
        <f>'2019'!D7</f>
        <v>241798.91178082299</v>
      </c>
      <c r="E160" s="8">
        <f>'2019'!F7</f>
        <v>78258.853846153899</v>
      </c>
      <c r="F160" s="8">
        <f>'2019'!H7</f>
        <v>152940</v>
      </c>
      <c r="G160" s="8">
        <f>'2019'!J7</f>
        <v>95493.436123624895</v>
      </c>
      <c r="H160" s="8">
        <f>'2019'!L7</f>
        <v>43751.65</v>
      </c>
      <c r="I160" s="8">
        <f>'2019'!N7</f>
        <v>769036.8983259449</v>
      </c>
      <c r="J160" s="8">
        <f>'2019'!P7</f>
        <v>5827303</v>
      </c>
      <c r="K160" s="49">
        <f>'2019'!R7</f>
        <v>13.197132504109446</v>
      </c>
    </row>
    <row r="161" spans="1:11" x14ac:dyDescent="0.2">
      <c r="B161" s="23" t="str">
        <f>'2019'!A8</f>
        <v>Mar</v>
      </c>
      <c r="C161" s="8">
        <f>'2019'!B8</f>
        <v>149251.47945205501</v>
      </c>
      <c r="D161" s="8">
        <f>'2019'!D8</f>
        <v>240985.29205479499</v>
      </c>
      <c r="E161" s="8">
        <f>'2019'!F8</f>
        <v>77913.992307692301</v>
      </c>
      <c r="F161" s="8">
        <f>'2019'!H8</f>
        <v>152542</v>
      </c>
      <c r="G161" s="8">
        <f>'2019'!J8</f>
        <v>94671.851336343898</v>
      </c>
      <c r="H161" s="8">
        <f>'2019'!L8</f>
        <v>42243.62</v>
      </c>
      <c r="I161" s="8">
        <f>'2019'!N8</f>
        <v>757608.23515088623</v>
      </c>
      <c r="J161" s="8">
        <f>'2019'!P8</f>
        <v>5830641</v>
      </c>
      <c r="K161" s="49">
        <f>'2019'!R8</f>
        <v>12.993566833404529</v>
      </c>
    </row>
    <row r="162" spans="1:11" x14ac:dyDescent="0.2">
      <c r="B162" s="23" t="str">
        <f>'2019'!A9</f>
        <v>Apr</v>
      </c>
      <c r="C162" s="8">
        <f>'2019'!B9</f>
        <v>156008.28493150699</v>
      </c>
      <c r="D162" s="8">
        <f>'2019'!D9</f>
        <v>239758.57972602799</v>
      </c>
      <c r="E162" s="8">
        <f>'2019'!F9</f>
        <v>73192.084615384694</v>
      </c>
      <c r="F162" s="8">
        <f>'2019'!H9</f>
        <v>150927</v>
      </c>
      <c r="G162" s="8">
        <f>'2019'!J9</f>
        <v>96853.885837670503</v>
      </c>
      <c r="H162" s="8">
        <f>'2019'!L9</f>
        <v>40270.78</v>
      </c>
      <c r="I162" s="8">
        <f>'2019'!N9</f>
        <v>757010.61511059024</v>
      </c>
      <c r="J162" s="8">
        <f>'2019'!P9</f>
        <v>5833627</v>
      </c>
      <c r="K162" s="49">
        <f>'2019'!R9</f>
        <v>12.976671547745344</v>
      </c>
    </row>
    <row r="163" spans="1:11" x14ac:dyDescent="0.2">
      <c r="B163" s="23" t="str">
        <f>'2019'!A10</f>
        <v>Maj</v>
      </c>
      <c r="C163" s="8">
        <f>'2019'!B10</f>
        <v>154572.51780822</v>
      </c>
      <c r="D163" s="8">
        <f>'2019'!D10</f>
        <v>238870.16876712401</v>
      </c>
      <c r="E163" s="8">
        <f>'2019'!F10</f>
        <v>87307.338461538398</v>
      </c>
      <c r="F163" s="8">
        <f>'2019'!H10</f>
        <v>147663</v>
      </c>
      <c r="G163" s="8">
        <f>'2019'!J10</f>
        <v>93969.332881468406</v>
      </c>
      <c r="H163" s="8">
        <f>'2019'!L10</f>
        <v>38706.99</v>
      </c>
      <c r="I163" s="8">
        <f>'2019'!N10</f>
        <v>761089.34791835072</v>
      </c>
      <c r="J163" s="8">
        <f>'2019'!P10</f>
        <v>5836715</v>
      </c>
      <c r="K163" s="49">
        <f>'2019'!R10</f>
        <v>13.039686671669779</v>
      </c>
    </row>
    <row r="164" spans="1:11" x14ac:dyDescent="0.2">
      <c r="B164" s="23" t="str">
        <f>'2019'!A11</f>
        <v>Jun</v>
      </c>
      <c r="C164" s="8">
        <f>'2019'!B11</f>
        <v>149110.96438356201</v>
      </c>
      <c r="D164" s="8">
        <f>'2019'!D11</f>
        <v>237749.31616438401</v>
      </c>
      <c r="E164" s="8">
        <f>'2019'!F11</f>
        <v>66826.407692307694</v>
      </c>
      <c r="F164" s="8">
        <f>'2019'!H11</f>
        <v>142042</v>
      </c>
      <c r="G164" s="8">
        <f>'2019'!J11</f>
        <v>95580.831220831897</v>
      </c>
      <c r="H164" s="8">
        <f>'2019'!L11</f>
        <v>36763.03</v>
      </c>
      <c r="I164" s="8">
        <f>'2019'!N11</f>
        <v>728072.54946108558</v>
      </c>
      <c r="J164" s="8">
        <f>'2019'!P11</f>
        <v>5839137</v>
      </c>
      <c r="K164" s="49">
        <f>'2019'!R11</f>
        <v>12.468838279716431</v>
      </c>
    </row>
    <row r="165" spans="1:11" x14ac:dyDescent="0.2">
      <c r="B165" s="23" t="str">
        <f>'2019'!A12</f>
        <v>Jul</v>
      </c>
      <c r="C165" s="8">
        <f>'2019'!B12</f>
        <v>149281.17534246601</v>
      </c>
      <c r="D165" s="8">
        <f>'2019'!D12</f>
        <v>233984.357260274</v>
      </c>
      <c r="E165" s="8">
        <f>'2019'!F12</f>
        <v>71818.638461538503</v>
      </c>
      <c r="F165" s="8">
        <f>'2019'!H12</f>
        <v>140535</v>
      </c>
      <c r="G165" s="8">
        <f>'2019'!J12</f>
        <v>94400.903142705894</v>
      </c>
      <c r="H165" s="8">
        <f>'2019'!L12</f>
        <v>34910.54</v>
      </c>
      <c r="I165" s="8">
        <f>'2019'!N12</f>
        <v>724930.61420698441</v>
      </c>
      <c r="J165" s="8">
        <f>'2019'!P12</f>
        <v>5841971</v>
      </c>
      <c r="K165" s="49">
        <f>'2019'!R12</f>
        <v>12.409007408749281</v>
      </c>
    </row>
    <row r="166" spans="1:11" x14ac:dyDescent="0.2">
      <c r="B166" s="23" t="str">
        <f>'2019'!A13</f>
        <v>Aug</v>
      </c>
      <c r="C166" s="8">
        <f>'2019'!B13</f>
        <v>146830.35616438399</v>
      </c>
      <c r="D166" s="8">
        <f>'2019'!D13</f>
        <v>233483.31616438401</v>
      </c>
      <c r="E166" s="8">
        <f>'2019'!F13</f>
        <v>89127.553846153896</v>
      </c>
      <c r="F166" s="8">
        <f>'2019'!H13</f>
        <v>139924</v>
      </c>
      <c r="G166" s="8">
        <f>'2019'!J13</f>
        <v>98635.739591079706</v>
      </c>
      <c r="H166" s="8">
        <f>'2019'!L13</f>
        <v>35049.32</v>
      </c>
      <c r="I166" s="8">
        <f>'2019'!N13</f>
        <v>743050.28576600167</v>
      </c>
      <c r="J166" s="8">
        <f>'2019'!P13</f>
        <v>5848139</v>
      </c>
      <c r="K166" s="49">
        <f>'2019'!R13</f>
        <v>12.705756237428723</v>
      </c>
    </row>
    <row r="167" spans="1:11" x14ac:dyDescent="0.2">
      <c r="B167" s="23" t="str">
        <f>'2019'!A14</f>
        <v>Sep</v>
      </c>
      <c r="C167" s="8">
        <f>'2019'!B14</f>
        <v>138144.263013699</v>
      </c>
      <c r="D167" s="8">
        <f>'2019'!D14</f>
        <v>232697.55945205499</v>
      </c>
      <c r="E167" s="8">
        <f>'2019'!F14</f>
        <v>77526.484615384601</v>
      </c>
      <c r="F167" s="8">
        <f>'2019'!H14</f>
        <v>140958</v>
      </c>
      <c r="G167" s="8">
        <f>'2019'!J14</f>
        <v>94922.534627197703</v>
      </c>
      <c r="H167" s="8">
        <f>'2019'!L14</f>
        <v>34200.71</v>
      </c>
      <c r="I167" s="8">
        <f>'2019'!N14</f>
        <v>718449.55170833622</v>
      </c>
      <c r="J167" s="8">
        <f>'2019'!P14</f>
        <v>5853374</v>
      </c>
      <c r="K167" s="49">
        <f>'2019'!R14</f>
        <v>12.274109799037893</v>
      </c>
    </row>
    <row r="168" spans="1:11" x14ac:dyDescent="0.2">
      <c r="B168" s="23" t="str">
        <f>'2019'!A15</f>
        <v>Okt</v>
      </c>
      <c r="C168" s="8">
        <f>'2019'!B15</f>
        <v>145037.441095891</v>
      </c>
      <c r="D168" s="8">
        <f>'2019'!D15</f>
        <v>232228.23780822</v>
      </c>
      <c r="E168" s="8">
        <f>'2019'!F15</f>
        <v>89351.469230769304</v>
      </c>
      <c r="F168" s="8">
        <f>'2019'!H15</f>
        <v>142298</v>
      </c>
      <c r="G168" s="8">
        <f>'2019'!J15</f>
        <v>93828.391663737595</v>
      </c>
      <c r="H168" s="8">
        <f>'2019'!L15</f>
        <v>33093.379999999997</v>
      </c>
      <c r="I168" s="8">
        <f>'2019'!N15</f>
        <v>735836.91979861795</v>
      </c>
      <c r="J168" s="8">
        <f>'2019'!P15</f>
        <v>5855559</v>
      </c>
      <c r="K168" s="49">
        <f>'2019'!R15</f>
        <v>12.566467519132127</v>
      </c>
    </row>
    <row r="169" spans="1:11" x14ac:dyDescent="0.2">
      <c r="B169" s="23" t="str">
        <f>'2019'!A16</f>
        <v>Nov</v>
      </c>
      <c r="C169" s="8">
        <f>'2019'!B16</f>
        <v>151224.706849315</v>
      </c>
      <c r="D169" s="8">
        <f>'2019'!D16</f>
        <v>231824.25863013801</v>
      </c>
      <c r="E169" s="8">
        <f>'2019'!F16</f>
        <v>77484.646153846101</v>
      </c>
      <c r="F169" s="8">
        <f>'2019'!H16</f>
        <v>143730</v>
      </c>
      <c r="G169" s="8">
        <f>'2019'!J16</f>
        <v>92821.086409172494</v>
      </c>
      <c r="H169" s="8">
        <f>'2019'!L16</f>
        <v>31496.35</v>
      </c>
      <c r="I169" s="8">
        <f>'2019'!N16</f>
        <v>728581.04804247164</v>
      </c>
      <c r="J169" s="8">
        <f>'2019'!P16</f>
        <v>5856996</v>
      </c>
      <c r="K169" s="49">
        <f>'2019'!R16</f>
        <v>12.439500522835797</v>
      </c>
    </row>
    <row r="170" spans="1:11" x14ac:dyDescent="0.2">
      <c r="B170" s="23" t="str">
        <f>'2019'!A17</f>
        <v>Dec</v>
      </c>
      <c r="C170" s="8">
        <f>'2019'!B17</f>
        <v>150087.912328768</v>
      </c>
      <c r="D170" s="8">
        <f>'2019'!D17</f>
        <v>231485.957260275</v>
      </c>
      <c r="E170" s="8">
        <f>'2019'!F17</f>
        <v>68586.415384615306</v>
      </c>
      <c r="F170" s="8">
        <f>'2019'!H17</f>
        <v>144924</v>
      </c>
      <c r="G170" s="8">
        <f>'2019'!J17</f>
        <v>100818.272363304</v>
      </c>
      <c r="H170" s="8">
        <f>'2019'!L17</f>
        <v>28302.560000000001</v>
      </c>
      <c r="I170" s="8">
        <f>'2019'!N17</f>
        <v>724205.11733696237</v>
      </c>
      <c r="J170" s="8">
        <f>'2019'!P17</f>
        <v>5858492</v>
      </c>
      <c r="K170" s="49">
        <f>'2019'!R17</f>
        <v>12.361630217075698</v>
      </c>
    </row>
    <row r="171" spans="1:11" x14ac:dyDescent="0.2">
      <c r="A171">
        <v>2020</v>
      </c>
      <c r="B171" s="51" t="str">
        <f>B159</f>
        <v>Jan</v>
      </c>
      <c r="C171" s="8">
        <f>'2020'!B6</f>
        <v>155428.249315069</v>
      </c>
      <c r="D171" s="8">
        <f>'2020'!D6</f>
        <v>230342.74520547999</v>
      </c>
      <c r="E171" s="8">
        <f>'2020'!F6</f>
        <v>119377.569230769</v>
      </c>
      <c r="F171" s="8">
        <f>'2020'!H6</f>
        <v>147213</v>
      </c>
      <c r="G171" s="8">
        <f>'2020'!J6</f>
        <v>93406.667552662999</v>
      </c>
      <c r="H171" s="8">
        <f>'2020'!L6</f>
        <v>28821.03</v>
      </c>
      <c r="I171" s="8">
        <f>'2020'!N6</f>
        <v>774589.26130398107</v>
      </c>
      <c r="J171" s="8">
        <f>'2020'!P6</f>
        <v>5862609</v>
      </c>
      <c r="K171" s="49">
        <f>'2020'!R6</f>
        <v>13.212364346726535</v>
      </c>
    </row>
    <row r="172" spans="1:11" x14ac:dyDescent="0.2">
      <c r="B172" s="51" t="str">
        <f>B160</f>
        <v>Feb</v>
      </c>
      <c r="C172" s="8">
        <f>'2020'!B7</f>
        <v>149930.31780821999</v>
      </c>
      <c r="D172" s="8">
        <f>'2020'!D7</f>
        <v>229673.12547945301</v>
      </c>
      <c r="E172" s="8">
        <f>'2020'!F7</f>
        <v>92935.153846153902</v>
      </c>
      <c r="F172" s="8">
        <f>'2020'!H7</f>
        <v>148518</v>
      </c>
      <c r="G172" s="8">
        <f>'2020'!J7</f>
        <v>100818.143937321</v>
      </c>
      <c r="H172" s="8">
        <f>'2020'!L7</f>
        <v>27525.4</v>
      </c>
      <c r="I172" s="8">
        <f>'2020'!N7</f>
        <v>749400.14107114798</v>
      </c>
      <c r="J172" s="8">
        <f>'2020'!P7</f>
        <v>5864375</v>
      </c>
      <c r="K172" s="49">
        <f>'2020'!R7</f>
        <v>12.778857782306691</v>
      </c>
    </row>
    <row r="173" spans="1:11" x14ac:dyDescent="0.2">
      <c r="B173" s="51" t="str">
        <f>B161</f>
        <v>Mar</v>
      </c>
      <c r="C173" s="8">
        <f>'2020'!B8</f>
        <v>148157.884931507</v>
      </c>
      <c r="D173" s="8">
        <f>'2020'!D8</f>
        <v>228957.994520548</v>
      </c>
      <c r="E173" s="8">
        <f>'2020'!F8</f>
        <v>88238.053846153794</v>
      </c>
      <c r="F173" s="8">
        <f>'2020'!H8</f>
        <v>151230</v>
      </c>
      <c r="G173" s="8">
        <f>'2020'!J8</f>
        <v>99101.110229851198</v>
      </c>
      <c r="H173" s="8">
        <f>'2020'!L8</f>
        <v>26683.7</v>
      </c>
      <c r="I173" s="8">
        <f>'2020'!N8</f>
        <v>742368.74352805992</v>
      </c>
      <c r="J173" s="8">
        <f>'2020'!P8</f>
        <v>5866294</v>
      </c>
      <c r="K173" s="49">
        <f>'2020'!R8</f>
        <v>12.654816542233647</v>
      </c>
    </row>
    <row r="174" spans="1:11" x14ac:dyDescent="0.2">
      <c r="B174" s="51" t="str">
        <f>B162</f>
        <v>Apr</v>
      </c>
      <c r="C174" s="8">
        <f>'2020'!B9</f>
        <v>169441.21643835699</v>
      </c>
      <c r="D174" s="8">
        <f>'2020'!D9</f>
        <v>228249.72493150801</v>
      </c>
      <c r="E174" s="8">
        <f>'2020'!F9</f>
        <v>112657.384615385</v>
      </c>
      <c r="F174" s="8">
        <f>'2020'!H9</f>
        <v>155149</v>
      </c>
      <c r="G174" s="8">
        <f>'2020'!J9</f>
        <v>101194.298366862</v>
      </c>
      <c r="H174" s="8">
        <f>'2020'!L9</f>
        <v>25618.080000000002</v>
      </c>
      <c r="I174" s="8">
        <f>'2020'!N9</f>
        <v>792309.7043521119</v>
      </c>
      <c r="J174" s="8">
        <f>'2020'!P9</f>
        <v>5867361</v>
      </c>
      <c r="K174" s="49">
        <f>'2020'!R9</f>
        <v>13.503680860136472</v>
      </c>
    </row>
    <row r="175" spans="1:11" x14ac:dyDescent="0.2">
      <c r="B175" s="51" t="str">
        <f t="shared" ref="B175:B182" si="0">B163</f>
        <v>Maj</v>
      </c>
      <c r="C175" s="8">
        <f>'2020'!B10</f>
        <v>165238.849315069</v>
      </c>
      <c r="D175" s="8">
        <f>'2020'!D10</f>
        <v>227644.461369864</v>
      </c>
      <c r="E175" s="8">
        <f>'2020'!F10</f>
        <v>109884.876923077</v>
      </c>
      <c r="F175" s="8">
        <f>'2020'!H10</f>
        <v>159136</v>
      </c>
      <c r="G175" s="8">
        <f>'2020'!J10</f>
        <v>94173.034247920805</v>
      </c>
      <c r="H175" s="8">
        <f>'2020'!L10</f>
        <v>24624.36</v>
      </c>
      <c r="I175" s="8">
        <f>'2020'!N10</f>
        <v>780701.58185593074</v>
      </c>
      <c r="J175" s="8">
        <f>'2020'!P10</f>
        <v>5867800</v>
      </c>
      <c r="K175" s="49">
        <f>'2020'!R10</f>
        <v>13.304843073314201</v>
      </c>
    </row>
    <row r="176" spans="1:11" x14ac:dyDescent="0.2">
      <c r="B176" s="51" t="str">
        <f t="shared" si="0"/>
        <v>Jun</v>
      </c>
      <c r="C176" s="8">
        <f>'2020'!B11</f>
        <v>161534.56438356201</v>
      </c>
      <c r="D176" s="8">
        <f>'2020'!D11</f>
        <v>226835.773150686</v>
      </c>
      <c r="E176" s="8">
        <f>'2020'!F11</f>
        <v>121955.72307692299</v>
      </c>
      <c r="F176" s="8">
        <f>'2020'!H11</f>
        <v>164276</v>
      </c>
      <c r="G176" s="8">
        <f>'2020'!J11</f>
        <v>98744.290490470099</v>
      </c>
      <c r="H176" s="8">
        <f>'2020'!L11</f>
        <v>23581.9</v>
      </c>
      <c r="I176" s="8">
        <f>'2020'!N11</f>
        <v>796928.2511016411</v>
      </c>
      <c r="J176" s="8">
        <f>'2020'!P11</f>
        <v>5867700</v>
      </c>
      <c r="K176" s="49">
        <f>'2020'!R11</f>
        <v>13.58161206438027</v>
      </c>
    </row>
    <row r="177" spans="1:11" x14ac:dyDescent="0.2">
      <c r="B177" s="51" t="str">
        <f t="shared" si="0"/>
        <v>Jul</v>
      </c>
      <c r="C177" s="8">
        <f>'2020'!B12</f>
        <v>143104.339726028</v>
      </c>
      <c r="D177" s="8">
        <f>'2020'!D12</f>
        <v>224328.841643836</v>
      </c>
      <c r="E177" s="8">
        <f>'2020'!F12</f>
        <v>157915.33846153799</v>
      </c>
      <c r="F177" s="8">
        <f>'2020'!H12</f>
        <v>170888</v>
      </c>
      <c r="G177" s="8">
        <f>'2020'!J12</f>
        <v>99129.274399091097</v>
      </c>
      <c r="H177" s="8">
        <f>'2020'!L12</f>
        <v>22308.400000000001</v>
      </c>
      <c r="I177" s="8">
        <f>'2020'!N12</f>
        <v>817674.19423049316</v>
      </c>
      <c r="J177" s="8">
        <f>'2020'!P12</f>
        <v>5868713</v>
      </c>
      <c r="K177" s="49">
        <f>'2020'!R12</f>
        <v>13.932768466109916</v>
      </c>
    </row>
    <row r="178" spans="1:11" x14ac:dyDescent="0.2">
      <c r="B178" s="51" t="str">
        <f t="shared" si="0"/>
        <v>Aug</v>
      </c>
      <c r="C178" s="8">
        <f>'2020'!B13</f>
        <v>137846.128767124</v>
      </c>
      <c r="D178" s="8">
        <f>'2020'!D13</f>
        <v>223921.499178083</v>
      </c>
      <c r="E178" s="8">
        <f>'2020'!F13</f>
        <v>135222.646153846</v>
      </c>
      <c r="F178" s="8">
        <f>'2020'!H13</f>
        <v>195567</v>
      </c>
      <c r="G178" s="8">
        <f>'2020'!J13</f>
        <v>100911.49305085299</v>
      </c>
      <c r="H178" s="8">
        <f>'2020'!L13</f>
        <v>21685.69</v>
      </c>
      <c r="I178" s="8">
        <f>'2020'!N13</f>
        <v>815154.45714990597</v>
      </c>
      <c r="J178" s="8">
        <f>'2020'!P13</f>
        <v>5872151</v>
      </c>
      <c r="K178" s="49">
        <f>'2020'!R13</f>
        <v>13.881701222429498</v>
      </c>
    </row>
    <row r="179" spans="1:11" x14ac:dyDescent="0.2">
      <c r="B179" s="51" t="str">
        <f t="shared" si="0"/>
        <v>Sep</v>
      </c>
      <c r="C179" s="8">
        <f>'2020'!B14</f>
        <v>136652.42465753501</v>
      </c>
      <c r="D179" s="8">
        <f>'2020'!D14</f>
        <v>223198.86575342499</v>
      </c>
      <c r="E179" s="8">
        <f>'2020'!F14</f>
        <v>133771.061538462</v>
      </c>
      <c r="F179" s="8">
        <f>'2020'!H14</f>
        <v>179983</v>
      </c>
      <c r="G179" s="8">
        <f>'2020'!J14</f>
        <v>95991.323419263106</v>
      </c>
      <c r="H179" s="8">
        <f>'2020'!L14</f>
        <v>20726.919999999998</v>
      </c>
      <c r="I179" s="8">
        <f>'2020'!N14</f>
        <v>790323.59536868508</v>
      </c>
      <c r="J179" s="8">
        <f>'2020'!P14</f>
        <v>5874099</v>
      </c>
      <c r="K179" s="49">
        <f>'2020'!R14</f>
        <v>13.454379903516864</v>
      </c>
    </row>
    <row r="180" spans="1:11" x14ac:dyDescent="0.2">
      <c r="B180" s="51" t="str">
        <f t="shared" si="0"/>
        <v>Okt</v>
      </c>
      <c r="C180" s="8">
        <f>'2020'!B15</f>
        <v>138716.095890411</v>
      </c>
      <c r="D180" s="8">
        <f>'2020'!D15</f>
        <v>222712.126027397</v>
      </c>
      <c r="E180" s="8">
        <f>'2020'!F15</f>
        <v>158638.13076923101</v>
      </c>
      <c r="F180" s="8">
        <f>'2020'!H15</f>
        <v>187367</v>
      </c>
      <c r="G180" s="8">
        <f>'2020'!J15</f>
        <v>95443.497890231301</v>
      </c>
      <c r="H180" s="8">
        <f>'2020'!L15</f>
        <v>19420.25</v>
      </c>
      <c r="I180" s="8">
        <f>'2020'!N15</f>
        <v>822297.10057727026</v>
      </c>
      <c r="J180" s="8">
        <f>'2020'!P15</f>
        <v>5875437</v>
      </c>
      <c r="K180" s="49">
        <f>'2020'!R15</f>
        <v>13.99550536542678</v>
      </c>
    </row>
    <row r="181" spans="1:11" x14ac:dyDescent="0.2">
      <c r="B181" s="51" t="str">
        <f t="shared" si="0"/>
        <v>Nov</v>
      </c>
      <c r="C181" s="8">
        <f>'2020'!B16</f>
        <v>145012.052054795</v>
      </c>
      <c r="D181" s="8">
        <f>'2020'!D16</f>
        <v>222366.25972602799</v>
      </c>
      <c r="E181" s="8">
        <f>'2020'!F16</f>
        <v>128853.36923076901</v>
      </c>
      <c r="F181" s="8">
        <f>'2020'!H16</f>
        <v>198637</v>
      </c>
      <c r="G181" s="8">
        <f>'2020'!J16</f>
        <v>92995.279257549497</v>
      </c>
      <c r="H181" s="8">
        <f>'2020'!L16</f>
        <v>18184.21</v>
      </c>
      <c r="I181" s="8">
        <f>'2020'!N16</f>
        <v>806048.17026914144</v>
      </c>
      <c r="J181" s="8">
        <f>'2020'!P16</f>
        <v>5876655</v>
      </c>
      <c r="K181" s="49">
        <f>'2020'!R16</f>
        <v>13.716104999683349</v>
      </c>
    </row>
    <row r="182" spans="1:11" x14ac:dyDescent="0.2">
      <c r="B182" s="51" t="str">
        <f t="shared" si="0"/>
        <v>Dec</v>
      </c>
      <c r="C182" s="8">
        <f>'2020'!B17</f>
        <v>150811.46301369899</v>
      </c>
      <c r="D182" s="8">
        <f>'2020'!D17</f>
        <v>221859.05424657601</v>
      </c>
      <c r="E182" s="8">
        <f>'2020'!F17</f>
        <v>130736.769230769</v>
      </c>
      <c r="F182" s="8">
        <f>'2020'!H17</f>
        <v>211697</v>
      </c>
      <c r="G182" s="8">
        <f>'2020'!J17</f>
        <v>98370.284836823295</v>
      </c>
      <c r="H182" s="8">
        <f>'2020'!L17</f>
        <v>17255.810000000001</v>
      </c>
      <c r="I182" s="8">
        <f>'2020'!N17</f>
        <v>830730.38132786728</v>
      </c>
      <c r="J182" s="8">
        <f>'2020'!P17</f>
        <v>5876835</v>
      </c>
      <c r="K182" s="49">
        <f>'2020'!R17</f>
        <v>14.135676453871298</v>
      </c>
    </row>
    <row r="183" spans="1:11" x14ac:dyDescent="0.2">
      <c r="A183">
        <v>2021</v>
      </c>
      <c r="B183" s="51" t="str">
        <f>B171</f>
        <v>Jan</v>
      </c>
      <c r="C183" s="8">
        <f>'2021'!B6</f>
        <v>149750.84383561701</v>
      </c>
      <c r="D183" s="8">
        <f>'2021'!D6</f>
        <v>220792.61589041099</v>
      </c>
      <c r="E183" s="8">
        <f>'2021'!F6</f>
        <v>135474.66923076901</v>
      </c>
      <c r="F183" s="8">
        <f>'2021'!H6</f>
        <v>215758</v>
      </c>
      <c r="G183" s="8">
        <f>'2021'!J6</f>
        <v>90541.802533708105</v>
      </c>
      <c r="H183" s="8">
        <f>'2021'!L6</f>
        <v>17207.29</v>
      </c>
      <c r="I183" s="8">
        <f>'2021'!N6</f>
        <v>829525.22149050515</v>
      </c>
      <c r="J183" s="8">
        <f>'2021'!P6</f>
        <v>5875779</v>
      </c>
      <c r="K183" s="49">
        <f>'2021'!R6</f>
        <v>14.117706290357502</v>
      </c>
    </row>
    <row r="184" spans="1:11" x14ac:dyDescent="0.2">
      <c r="B184" s="51" t="str">
        <f t="shared" ref="B184:B194" si="1">B172</f>
        <v>Feb</v>
      </c>
      <c r="C184" s="8">
        <f>'2021'!B7</f>
        <v>151033.09315068499</v>
      </c>
      <c r="D184" s="8">
        <f>'2021'!D7</f>
        <v>220118.55780822001</v>
      </c>
      <c r="E184" s="8">
        <f>'2021'!F7</f>
        <v>125033.51538461501</v>
      </c>
      <c r="F184" s="8">
        <f>'2021'!H7</f>
        <v>221738</v>
      </c>
      <c r="G184" s="8">
        <f>'2021'!J7</f>
        <v>96854.628490636198</v>
      </c>
      <c r="H184" s="8">
        <f>'2021'!L7</f>
        <v>16476.740000000002</v>
      </c>
      <c r="I184" s="8">
        <f>'2021'!N7</f>
        <v>831254.53483415616</v>
      </c>
      <c r="J184" s="8">
        <f>'2021'!P7</f>
        <v>5877699</v>
      </c>
      <c r="K184" s="49">
        <f>'2021'!R7</f>
        <v>14.142516226743767</v>
      </c>
    </row>
    <row r="185" spans="1:11" x14ac:dyDescent="0.2">
      <c r="B185" s="51" t="str">
        <f t="shared" si="1"/>
        <v>Mar</v>
      </c>
      <c r="C185" s="8">
        <f>'2021'!B8</f>
        <v>146701.85753424701</v>
      </c>
      <c r="D185" s="8">
        <f>'2021'!D8</f>
        <v>219560.22246575399</v>
      </c>
      <c r="E185" s="8">
        <f>'2021'!F8</f>
        <v>117420.3</v>
      </c>
      <c r="F185" s="8">
        <f>'2021'!H8</f>
        <v>229060</v>
      </c>
      <c r="G185" s="8">
        <f>'2021'!J8</f>
        <v>97343.631010627098</v>
      </c>
      <c r="H185" s="8">
        <f>'2021'!L8</f>
        <v>15931.57</v>
      </c>
      <c r="I185" s="8">
        <f>'2021'!N8</f>
        <v>826017.58101062814</v>
      </c>
      <c r="J185" s="8">
        <f>'2021'!P8</f>
        <v>5878620</v>
      </c>
      <c r="K185" s="49">
        <f>'2021'!R8</f>
        <v>14.05121577871385</v>
      </c>
    </row>
    <row r="186" spans="1:11" x14ac:dyDescent="0.2">
      <c r="B186" s="51" t="str">
        <f t="shared" si="1"/>
        <v>Apr</v>
      </c>
      <c r="C186" s="8">
        <f>'2021'!B9</f>
        <v>153693.00000000099</v>
      </c>
      <c r="D186" s="8">
        <f>'2021'!D9</f>
        <v>218977.397260275</v>
      </c>
      <c r="E186" s="8">
        <f>'2021'!F9</f>
        <v>126089.976923077</v>
      </c>
      <c r="F186" s="8">
        <f>'2021'!H9</f>
        <v>231485</v>
      </c>
      <c r="G186" s="8">
        <f>'2021'!J9</f>
        <v>98844.4507822327</v>
      </c>
      <c r="H186" s="8">
        <f>'2021'!L9</f>
        <v>15263.26</v>
      </c>
      <c r="I186" s="8">
        <f>'2021'!N9</f>
        <v>844353.08496558573</v>
      </c>
      <c r="J186" s="8">
        <f>'2021'!P9</f>
        <v>5879908</v>
      </c>
      <c r="K186" s="49">
        <f>'2021'!R9</f>
        <v>14.359971022770862</v>
      </c>
    </row>
    <row r="187" spans="1:11" x14ac:dyDescent="0.2">
      <c r="B187" s="51" t="str">
        <f t="shared" si="1"/>
        <v>Maj</v>
      </c>
      <c r="C187" s="8">
        <f>'2021'!B10</f>
        <v>149014.46301369899</v>
      </c>
      <c r="D187" s="8">
        <f>'2021'!D10</f>
        <v>218329.47616438399</v>
      </c>
      <c r="E187" s="8">
        <f>'2021'!F10</f>
        <v>95509.869230769196</v>
      </c>
      <c r="F187" s="8">
        <f>'2021'!H10</f>
        <v>227058</v>
      </c>
      <c r="G187" s="8">
        <f>'2021'!J10</f>
        <v>92345.5088441025</v>
      </c>
      <c r="H187" s="8">
        <f>'2021'!L10</f>
        <v>14555.31</v>
      </c>
      <c r="I187" s="8">
        <f>'2021'!N10</f>
        <v>796812.62725295476</v>
      </c>
      <c r="J187" s="8">
        <f>'2021'!P10</f>
        <v>5881945</v>
      </c>
      <c r="K187" s="49">
        <f>'2021'!R10</f>
        <v>13.546754130699195</v>
      </c>
    </row>
    <row r="188" spans="1:11" x14ac:dyDescent="0.2">
      <c r="B188" s="51" t="str">
        <f t="shared" si="1"/>
        <v>Jun</v>
      </c>
      <c r="C188" s="8">
        <f>'2021'!B11</f>
        <v>154410.47671232899</v>
      </c>
      <c r="D188" s="8">
        <f>'2021'!D11</f>
        <v>217769.99671232901</v>
      </c>
      <c r="E188" s="8">
        <f>'2021'!F11</f>
        <v>82545.092307692306</v>
      </c>
      <c r="F188" s="8">
        <f>'2021'!H11</f>
        <v>216255</v>
      </c>
      <c r="G188" s="8">
        <f>'2021'!J11</f>
        <v>96617.524808341506</v>
      </c>
      <c r="H188" s="8">
        <f>'2021'!L11</f>
        <v>14079.49</v>
      </c>
      <c r="I188" s="8">
        <f>'2021'!N11</f>
        <v>781677.58054069185</v>
      </c>
      <c r="J188" s="8">
        <f>'2021'!P11</f>
        <v>5883651</v>
      </c>
      <c r="K188" s="49">
        <f>'2021'!R11</f>
        <v>13.285587138677871</v>
      </c>
    </row>
    <row r="189" spans="1:11" x14ac:dyDescent="0.2">
      <c r="B189" s="51" t="str">
        <f t="shared" si="1"/>
        <v>Jul</v>
      </c>
      <c r="C189" s="8">
        <f>'2021'!B12</f>
        <v>143900.58904109601</v>
      </c>
      <c r="D189" s="8">
        <f>'2021'!D12</f>
        <v>215103.530958905</v>
      </c>
      <c r="E189" s="8">
        <f>'2021'!F12</f>
        <v>98507.815384615402</v>
      </c>
      <c r="F189" s="8">
        <f>'2021'!H12</f>
        <v>209689</v>
      </c>
      <c r="G189" s="8">
        <f>'2021'!J12</f>
        <v>94908.248005715795</v>
      </c>
      <c r="H189" s="8">
        <f>'2021'!L12</f>
        <v>13405.31</v>
      </c>
      <c r="I189" s="8">
        <f>'2021'!N12</f>
        <v>775514.49339033233</v>
      </c>
      <c r="J189" s="8">
        <f>'2021'!P12</f>
        <v>5885437</v>
      </c>
      <c r="K189" s="49">
        <f>'2021'!R12</f>
        <v>13.176837903291332</v>
      </c>
    </row>
    <row r="190" spans="1:11" x14ac:dyDescent="0.2">
      <c r="B190" s="51" t="str">
        <f t="shared" si="1"/>
        <v>Aug</v>
      </c>
      <c r="C190" s="8">
        <f>'2021'!B13</f>
        <v>144981.55890410999</v>
      </c>
      <c r="D190" s="8">
        <f>'2021'!D13</f>
        <v>214633.96273972699</v>
      </c>
      <c r="E190" s="8">
        <f>'2021'!F13</f>
        <v>89750.6538461538</v>
      </c>
      <c r="F190" s="8">
        <f>'2021'!H13</f>
        <v>202385</v>
      </c>
      <c r="G190" s="8">
        <f>'2021'!J13</f>
        <v>94638.481434151501</v>
      </c>
      <c r="H190" s="8">
        <f>'2021'!L13</f>
        <v>13326.68</v>
      </c>
      <c r="I190" s="8">
        <f>'2021'!N13</f>
        <v>759716.33692414232</v>
      </c>
      <c r="J190" s="8">
        <f>'2021'!P13</f>
        <v>5890937</v>
      </c>
      <c r="K190" s="49">
        <f>'2021'!R13</f>
        <v>12.896358201151061</v>
      </c>
    </row>
    <row r="191" spans="1:11" x14ac:dyDescent="0.2">
      <c r="B191" s="51" t="str">
        <f t="shared" si="1"/>
        <v>Sep</v>
      </c>
      <c r="C191" s="8">
        <f>'2021'!B14</f>
        <v>144518.62191780901</v>
      </c>
      <c r="D191" s="8">
        <f>'2021'!D14</f>
        <v>213983.00383561701</v>
      </c>
      <c r="E191" s="8">
        <f>'2021'!F14</f>
        <v>96969.784615384604</v>
      </c>
      <c r="F191" s="8">
        <f>'2021'!H14</f>
        <v>198479</v>
      </c>
      <c r="G191" s="8">
        <f>'2021'!J14</f>
        <v>91175.069612750201</v>
      </c>
      <c r="H191" s="8">
        <f>'2021'!L14</f>
        <v>12985.78</v>
      </c>
      <c r="I191" s="8">
        <f>'2021'!N14</f>
        <v>758111.25998156087</v>
      </c>
      <c r="J191" s="8">
        <f>'2021'!P14</f>
        <v>5895040</v>
      </c>
      <c r="K191" s="49">
        <f>'2021'!R14</f>
        <v>12.860154638162946</v>
      </c>
    </row>
    <row r="192" spans="1:11" x14ac:dyDescent="0.2">
      <c r="B192" s="51" t="str">
        <f t="shared" si="1"/>
        <v>Okt</v>
      </c>
      <c r="C192" s="8">
        <f>'2021'!B15</f>
        <v>145963.619178083</v>
      </c>
      <c r="D192" s="8">
        <f>'2021'!D15</f>
        <v>213478.510684932</v>
      </c>
      <c r="E192" s="8">
        <f>'2021'!F15</f>
        <v>77162.884615384595</v>
      </c>
      <c r="F192" s="8">
        <f>'2021'!H15</f>
        <v>193918</v>
      </c>
      <c r="G192" s="8">
        <f>'2021'!J15</f>
        <v>88729.0858476719</v>
      </c>
      <c r="H192" s="8">
        <f>'2021'!L15</f>
        <v>12578.12</v>
      </c>
      <c r="I192" s="8">
        <f>'2021'!N15</f>
        <v>731830.22032607149</v>
      </c>
      <c r="J192" s="8">
        <f>'2021'!P15</f>
        <v>5898660</v>
      </c>
      <c r="K192" s="49">
        <f>'2021'!R15</f>
        <v>12.406719836811606</v>
      </c>
    </row>
    <row r="193" spans="1:11" x14ac:dyDescent="0.2">
      <c r="B193" s="51" t="str">
        <f t="shared" si="1"/>
        <v>Nov</v>
      </c>
      <c r="C193" s="8">
        <f>'2021'!B16</f>
        <v>159928.00273972601</v>
      </c>
      <c r="D193" s="8">
        <f>'2021'!D16</f>
        <v>213022.592876713</v>
      </c>
      <c r="E193" s="8">
        <f>'2021'!F16</f>
        <v>78459.530769230798</v>
      </c>
      <c r="F193" s="8">
        <f>'2021'!H16</f>
        <v>192817</v>
      </c>
      <c r="G193" s="8">
        <f>'2021'!J16</f>
        <v>86927.661332238902</v>
      </c>
      <c r="H193" s="8">
        <f>'2021'!L16</f>
        <v>12086.71</v>
      </c>
      <c r="I193" s="8">
        <f>'2021'!N16</f>
        <v>743241.4977179087</v>
      </c>
      <c r="J193" s="8">
        <f>'2021'!P16</f>
        <v>5901811</v>
      </c>
      <c r="K193" s="49">
        <f>'2021'!R16</f>
        <v>12.593447972459787</v>
      </c>
    </row>
    <row r="194" spans="1:11" x14ac:dyDescent="0.2">
      <c r="B194" s="51" t="str">
        <f t="shared" si="1"/>
        <v>Dec</v>
      </c>
      <c r="C194" s="8">
        <f>'2021'!B17</f>
        <v>161363.25205479501</v>
      </c>
      <c r="D194" s="8">
        <f>'2021'!D17</f>
        <v>212692.75397260301</v>
      </c>
      <c r="E194" s="8">
        <f>'2021'!F17</f>
        <v>88392.669230769199</v>
      </c>
      <c r="F194" s="8">
        <f>'2021'!H17</f>
        <v>192173</v>
      </c>
      <c r="G194" s="8">
        <f>'2021'!J17</f>
        <v>93579.299727961697</v>
      </c>
      <c r="H194" s="8">
        <f>'2021'!L17</f>
        <v>11047.77</v>
      </c>
      <c r="I194" s="8">
        <f>'2021'!N17</f>
        <v>759248.74498612899</v>
      </c>
      <c r="J194" s="8">
        <f>'2021'!P17</f>
        <v>5903486</v>
      </c>
      <c r="K194" s="49">
        <f>'2021'!R17</f>
        <v>12.861023893105344</v>
      </c>
    </row>
    <row r="195" spans="1:11" x14ac:dyDescent="0.2">
      <c r="A195">
        <v>2022</v>
      </c>
      <c r="B195" s="51" t="str">
        <f t="shared" ref="B195:B218" si="2">B183</f>
        <v>Jan</v>
      </c>
      <c r="C195" s="8">
        <f>'2022'!B6</f>
        <v>162882.47671232891</v>
      </c>
      <c r="D195" s="8">
        <f>'2022'!D6</f>
        <v>211712.97534246565</v>
      </c>
      <c r="E195" s="8">
        <f>'2022'!F6</f>
        <v>81523.22307692311</v>
      </c>
      <c r="F195" s="8">
        <f>'2022'!H6</f>
        <v>190303</v>
      </c>
      <c r="G195" s="8">
        <f>'2022'!J6</f>
        <v>80012.119889723632</v>
      </c>
      <c r="H195" s="8">
        <f>'2022'!L6</f>
        <v>11004.37</v>
      </c>
      <c r="I195" s="8">
        <f>'2022'!N6</f>
        <v>737438.16502144129</v>
      </c>
      <c r="J195" s="8">
        <f>'2022'!P6</f>
        <v>5908352</v>
      </c>
      <c r="K195" s="49">
        <f>'2022'!R6</f>
        <v>12.481283529170931</v>
      </c>
    </row>
    <row r="196" spans="1:11" x14ac:dyDescent="0.2">
      <c r="B196" s="51" t="str">
        <f t="shared" si="2"/>
        <v>Feb</v>
      </c>
      <c r="C196" s="8">
        <f>'2022'!B7</f>
        <v>164202.14794520597</v>
      </c>
      <c r="D196" s="8">
        <f>'2022'!D7</f>
        <v>211370.86027397221</v>
      </c>
      <c r="E196" s="8">
        <f>'2022'!F7</f>
        <v>75614.44615384606</v>
      </c>
      <c r="F196" s="8">
        <f>'2022'!H7</f>
        <v>190640</v>
      </c>
      <c r="G196" s="8">
        <f>'2022'!J7</f>
        <v>85993.708218343105</v>
      </c>
      <c r="H196" s="8">
        <f>'2022'!L7</f>
        <v>10879.22</v>
      </c>
      <c r="I196" s="8">
        <f>'2022'!N7</f>
        <v>738700.38259136723</v>
      </c>
      <c r="J196" s="8">
        <f>'2022'!P7</f>
        <v>5911330</v>
      </c>
      <c r="K196" s="49">
        <f>'2022'!R7</f>
        <v>12.496348242973532</v>
      </c>
    </row>
    <row r="197" spans="1:11" x14ac:dyDescent="0.2">
      <c r="B197" s="51" t="str">
        <f t="shared" si="2"/>
        <v>Mar</v>
      </c>
      <c r="C197" s="8">
        <f>'2022'!B8</f>
        <v>156373.34794520578</v>
      </c>
      <c r="D197" s="8">
        <f>'2022'!D8</f>
        <v>210877.7753424659</v>
      </c>
      <c r="E197" s="8">
        <f>'2022'!F8</f>
        <v>87101.607692307472</v>
      </c>
      <c r="F197" s="8">
        <f>'2022'!H8</f>
        <v>190507</v>
      </c>
      <c r="G197" s="8">
        <f>'2022'!J8</f>
        <v>87221.306890733831</v>
      </c>
      <c r="H197" s="8">
        <f>'2022'!L8</f>
        <v>10770.629999999997</v>
      </c>
      <c r="I197" s="8">
        <f>'2022'!N8</f>
        <v>742851.66787071305</v>
      </c>
      <c r="J197" s="8">
        <f>'2022'!P8</f>
        <v>5914415</v>
      </c>
      <c r="K197" s="49">
        <f>'2022'!R8</f>
        <v>12.560019340386377</v>
      </c>
    </row>
    <row r="198" spans="1:11" x14ac:dyDescent="0.2">
      <c r="B198" s="51" t="str">
        <f t="shared" si="2"/>
        <v>Apr</v>
      </c>
      <c r="C198" s="8">
        <f>'2022'!B9</f>
        <v>157067.30958904143</v>
      </c>
      <c r="D198" s="8">
        <f>'2022'!D9</f>
        <v>210531.74794520572</v>
      </c>
      <c r="E198" s="8">
        <f>'2022'!F9</f>
        <v>64577.284615384662</v>
      </c>
      <c r="F198" s="8">
        <f>'2022'!H9</f>
        <v>187349</v>
      </c>
      <c r="G198" s="8">
        <f>'2022'!J9</f>
        <v>86723.700839913305</v>
      </c>
      <c r="H198" s="8">
        <f>'2022'!L9</f>
        <v>10835.73</v>
      </c>
      <c r="I198" s="8">
        <f>'2022'!N9</f>
        <v>717084.77298954513</v>
      </c>
      <c r="J198" s="8">
        <f>'2022'!P9</f>
        <v>5917627</v>
      </c>
      <c r="K198" s="49">
        <f>'2022'!R9</f>
        <v>12.117775807592219</v>
      </c>
    </row>
    <row r="199" spans="1:11" x14ac:dyDescent="0.2">
      <c r="B199" s="51" t="str">
        <f t="shared" si="2"/>
        <v>Maj</v>
      </c>
      <c r="C199" s="8">
        <f>'2022'!B10</f>
        <v>160289.8849315063</v>
      </c>
      <c r="D199" s="8">
        <f>'2022'!D10</f>
        <v>210214.61917808201</v>
      </c>
      <c r="E199" s="8">
        <f>'2022'!F10</f>
        <v>61927.199999999866</v>
      </c>
      <c r="F199" s="8">
        <f>'2022'!H10</f>
        <v>183033</v>
      </c>
      <c r="G199" s="8">
        <f>'2022'!J10</f>
        <v>80774.610224059259</v>
      </c>
      <c r="H199" s="8">
        <f>'2022'!L10</f>
        <v>10377.120000000001</v>
      </c>
      <c r="I199" s="8">
        <f>'2022'!N10</f>
        <v>706616.43433364748</v>
      </c>
      <c r="J199" s="8">
        <f>'2022'!P10</f>
        <v>5920345</v>
      </c>
      <c r="K199" s="49">
        <f>'2022'!R10</f>
        <v>11.935392858585901</v>
      </c>
    </row>
    <row r="200" spans="1:11" x14ac:dyDescent="0.2">
      <c r="B200" s="51" t="str">
        <f t="shared" si="2"/>
        <v>Jun</v>
      </c>
      <c r="C200" s="8">
        <f>'2022'!B11</f>
        <v>162748.01095890408</v>
      </c>
      <c r="D200" s="8">
        <f>'2022'!D11</f>
        <v>209831.2438356161</v>
      </c>
      <c r="E200" s="8">
        <f>'2022'!F11</f>
        <v>65929.130769230745</v>
      </c>
      <c r="F200" s="8">
        <f>'2022'!H11</f>
        <v>176213</v>
      </c>
      <c r="G200" s="8">
        <f>'2022'!J11</f>
        <v>84002.673714297562</v>
      </c>
      <c r="H200" s="8">
        <f>'2022'!L11</f>
        <v>10124.660000000002</v>
      </c>
      <c r="I200" s="8">
        <f>'2022'!N11</f>
        <v>708848.71927804861</v>
      </c>
      <c r="J200" s="8">
        <f>'2022'!P11</f>
        <v>5922045</v>
      </c>
      <c r="K200" s="49">
        <f>'2022'!R11</f>
        <v>11.969661143710468</v>
      </c>
    </row>
    <row r="201" spans="1:11" x14ac:dyDescent="0.2">
      <c r="B201" s="51" t="str">
        <f t="shared" si="2"/>
        <v>Jul</v>
      </c>
      <c r="C201" s="8">
        <f>'2022'!B12</f>
        <v>149974.69315068514</v>
      </c>
      <c r="D201" s="8">
        <f>'2022'!D12</f>
        <v>206754.22356164403</v>
      </c>
      <c r="E201" s="8">
        <f>'2022'!F12</f>
        <v>57179.930769230705</v>
      </c>
      <c r="F201" s="8">
        <f>'2022'!H12</f>
        <v>173511</v>
      </c>
      <c r="G201" s="8">
        <f>'2022'!J12</f>
        <v>80556.114761448145</v>
      </c>
      <c r="H201" s="8">
        <f>'2022'!L12</f>
        <v>9878.9800000000014</v>
      </c>
      <c r="I201" s="8">
        <f>'2022'!N12</f>
        <v>677854.94224300794</v>
      </c>
      <c r="J201" s="8">
        <f>'2022'!P12</f>
        <v>5923979</v>
      </c>
      <c r="K201" s="49">
        <f>'2022'!R12</f>
        <v>11.442561532426227</v>
      </c>
    </row>
    <row r="202" spans="1:11" x14ac:dyDescent="0.2">
      <c r="B202" s="51" t="str">
        <f t="shared" si="2"/>
        <v>Aug</v>
      </c>
      <c r="C202" s="8">
        <f>'2022'!B13</f>
        <v>157533.2301369865</v>
      </c>
      <c r="D202" s="8">
        <f>'2022'!D13</f>
        <v>206603.64493150628</v>
      </c>
      <c r="E202" s="8">
        <f>'2022'!F13</f>
        <v>63570.553846153853</v>
      </c>
      <c r="F202" s="8">
        <f>'2022'!H13</f>
        <v>170060</v>
      </c>
      <c r="G202" s="8">
        <f>'2022'!J13</f>
        <v>81717.345258531917</v>
      </c>
      <c r="H202" s="8">
        <f>'2022'!L13</f>
        <v>9390.6400000000012</v>
      </c>
      <c r="I202" s="8">
        <f>'2022'!N13</f>
        <v>688875.41417317849</v>
      </c>
      <c r="J202" s="8">
        <f>'2022'!P13</f>
        <v>5930150</v>
      </c>
      <c r="K202" s="49">
        <f>'2022'!R13</f>
        <v>11.616492233302337</v>
      </c>
    </row>
    <row r="203" spans="1:11" x14ac:dyDescent="0.2">
      <c r="B203" s="51" t="str">
        <f t="shared" si="2"/>
        <v>Sep</v>
      </c>
      <c r="C203" s="8">
        <f>'2022'!B14</f>
        <v>157486.4712328772</v>
      </c>
      <c r="D203" s="8">
        <f>'2022'!D14</f>
        <v>206421.75123287633</v>
      </c>
      <c r="E203" s="8">
        <f>'2022'!F14</f>
        <v>69734.930769230632</v>
      </c>
      <c r="F203" s="8">
        <f>'2022'!H14</f>
        <v>180446</v>
      </c>
      <c r="G203" s="8">
        <f>'2022'!J14</f>
        <v>79229.285823121638</v>
      </c>
      <c r="H203" s="8">
        <f>'2022'!L14</f>
        <v>9745.8599999999988</v>
      </c>
      <c r="I203" s="8">
        <f>'2022'!N14</f>
        <v>703064.29905810591</v>
      </c>
      <c r="J203" s="8">
        <f>'2022'!P14</f>
        <v>5933541</v>
      </c>
      <c r="K203" s="49">
        <f>'2022'!R14</f>
        <v>11.848983584306671</v>
      </c>
    </row>
    <row r="204" spans="1:11" x14ac:dyDescent="0.2">
      <c r="B204" s="51" t="str">
        <f t="shared" si="2"/>
        <v>Okt</v>
      </c>
      <c r="C204" s="8">
        <f>'2022'!B15</f>
        <v>154185.87945205494</v>
      </c>
      <c r="D204" s="8">
        <f>'2022'!D15</f>
        <v>206369.72383561599</v>
      </c>
      <c r="E204" s="8">
        <f>'2022'!F15</f>
        <v>58450.523076923091</v>
      </c>
      <c r="F204" s="8">
        <f>'2022'!H15</f>
        <v>182311</v>
      </c>
      <c r="G204" s="8">
        <f>'2022'!J15</f>
        <v>77025.338531908288</v>
      </c>
      <c r="H204" s="8">
        <f>'2022'!L15</f>
        <v>9885.9599999999991</v>
      </c>
      <c r="I204" s="8">
        <f>'2022'!N15</f>
        <v>688228.4248965024</v>
      </c>
      <c r="J204" s="8">
        <f>'2022'!P15</f>
        <v>5937052</v>
      </c>
      <c r="K204" s="49">
        <f>'2022'!R15</f>
        <v>11.592090230917675</v>
      </c>
    </row>
    <row r="205" spans="1:11" x14ac:dyDescent="0.2">
      <c r="B205" s="51" t="str">
        <f t="shared" si="2"/>
        <v>Nov</v>
      </c>
      <c r="C205" s="8">
        <f>'2022'!B16</f>
        <v>168582.92054794548</v>
      </c>
      <c r="D205" s="8">
        <f>'2022'!D16</f>
        <v>206306.35397260275</v>
      </c>
      <c r="E205" s="8">
        <f>'2022'!F16</f>
        <v>54055.153846153837</v>
      </c>
      <c r="F205" s="8">
        <f>'2022'!H16</f>
        <v>184742</v>
      </c>
      <c r="G205" s="8">
        <f>'2022'!J16</f>
        <v>75296.363362342279</v>
      </c>
      <c r="H205" s="8">
        <f>'2022'!L16</f>
        <v>9869.5</v>
      </c>
      <c r="I205" s="8">
        <f>'2022'!N16</f>
        <v>698852.29172904429</v>
      </c>
      <c r="J205" s="8">
        <f>'2022'!P16</f>
        <v>5940860</v>
      </c>
      <c r="K205" s="49">
        <f>'2022'!R16</f>
        <v>11.763486965339096</v>
      </c>
    </row>
    <row r="206" spans="1:11" x14ac:dyDescent="0.2">
      <c r="B206" s="51" t="str">
        <f t="shared" si="2"/>
        <v>Dec</v>
      </c>
      <c r="C206" s="8">
        <f>'2022'!B17</f>
        <v>166905.20547945218</v>
      </c>
      <c r="D206" s="8">
        <f>'2022'!D17</f>
        <v>206373.33369862949</v>
      </c>
      <c r="E206" s="8">
        <f>'2022'!F17</f>
        <v>66336.161538461572</v>
      </c>
      <c r="F206" s="8">
        <f>'2022'!H17</f>
        <v>185617</v>
      </c>
      <c r="G206" s="8">
        <f>'2022'!J17</f>
        <v>79753.498738672366</v>
      </c>
      <c r="H206" s="8">
        <f>'2022'!L17</f>
        <v>9948.6299999999992</v>
      </c>
      <c r="I206" s="8">
        <f>'2022'!N17</f>
        <v>714933.8294552156</v>
      </c>
      <c r="J206" s="8">
        <f>'2022'!P17</f>
        <v>5942479</v>
      </c>
      <c r="K206" s="49">
        <f>'2022'!R17</f>
        <v>12.030902077318499</v>
      </c>
    </row>
    <row r="207" spans="1:11" x14ac:dyDescent="0.2">
      <c r="A207">
        <v>2023</v>
      </c>
      <c r="B207" s="51" t="str">
        <f t="shared" si="2"/>
        <v>Jan</v>
      </c>
      <c r="C207" s="8">
        <f>'2023 20-64 år'!B6</f>
        <v>169869.44383561591</v>
      </c>
      <c r="D207" s="8">
        <f>'2023 20-64 år'!D6</f>
        <v>206024.87671232808</v>
      </c>
      <c r="E207" s="8">
        <f>'2023 20-64 år'!F6</f>
        <v>60768.046153846299</v>
      </c>
      <c r="F207" s="8">
        <f>'2023 20-64 år'!H6</f>
        <v>185261</v>
      </c>
      <c r="G207" s="8">
        <f>'2023 20-64 år'!J6</f>
        <v>73774.896821537302</v>
      </c>
      <c r="H207" s="8">
        <f>'2023 20-64 år'!L6</f>
        <v>9742.08</v>
      </c>
      <c r="I207" s="8">
        <f>'2023 20-64 år'!N6</f>
        <v>705440.34352332761</v>
      </c>
      <c r="J207" s="8">
        <f>'2023 20-64 år'!P6</f>
        <v>5950503</v>
      </c>
      <c r="K207" s="49">
        <f>'2023 20-64 år'!R6</f>
        <v>11.855138019816604</v>
      </c>
    </row>
    <row r="208" spans="1:11" x14ac:dyDescent="0.2">
      <c r="B208" s="51" t="str">
        <f t="shared" si="2"/>
        <v>Feb</v>
      </c>
      <c r="C208" s="8">
        <f>'2023 20-64 år'!B7</f>
        <v>169427.78630136987</v>
      </c>
      <c r="D208" s="8">
        <f>'2023 20-64 år'!D7</f>
        <v>206245.56164383551</v>
      </c>
      <c r="E208" s="8">
        <f>'2023 20-64 år'!F7</f>
        <v>63354.715384615396</v>
      </c>
      <c r="F208" s="8">
        <f>'2023 20-64 år'!H7</f>
        <v>187462</v>
      </c>
      <c r="G208" s="8">
        <f>'2023 20-64 år'!J7</f>
        <v>77326.418831126735</v>
      </c>
      <c r="H208" s="8">
        <f>'2023 20-64 år'!L7</f>
        <v>10092.380000000001</v>
      </c>
      <c r="I208" s="8">
        <f>'2023 20-64 år'!N7</f>
        <v>713908.86216094752</v>
      </c>
      <c r="J208" s="8">
        <f>'2023 20-64 år'!P7</f>
        <v>5953144</v>
      </c>
      <c r="K208" s="49">
        <f>'2023 20-64 år'!R7</f>
        <v>11.992131588971265</v>
      </c>
    </row>
    <row r="209" spans="2:11" x14ac:dyDescent="0.2">
      <c r="B209" s="51" t="str">
        <f t="shared" si="2"/>
        <v>Mar</v>
      </c>
      <c r="C209" s="8">
        <f>'2023 20-64 år'!B8</f>
        <v>164664.24657534229</v>
      </c>
      <c r="D209" s="8">
        <f>'2023 20-64 år'!D8</f>
        <v>206327.67123287628</v>
      </c>
      <c r="E209" s="8">
        <f>'2023 20-64 år'!F8</f>
        <v>76806.692307692341</v>
      </c>
      <c r="F209" s="8">
        <f>'2023 20-64 år'!H8</f>
        <v>187542</v>
      </c>
      <c r="G209" s="8">
        <f>'2023 20-64 år'!J8</f>
        <v>77220.375829810073</v>
      </c>
      <c r="H209" s="8">
        <f>'2023 20-64 år'!L8</f>
        <v>10210.820000000002</v>
      </c>
      <c r="I209" s="8">
        <f>'2023 20-64 år'!N8</f>
        <v>722771.80594572087</v>
      </c>
      <c r="J209" s="8">
        <f>'2023 20-64 år'!P8</f>
        <v>5955807</v>
      </c>
      <c r="K209" s="49">
        <f>'2023 20-64 år'!R8</f>
        <v>12.135581390493696</v>
      </c>
    </row>
    <row r="210" spans="2:11" x14ac:dyDescent="0.2">
      <c r="B210" s="51" t="str">
        <f t="shared" si="2"/>
        <v>Apr</v>
      </c>
      <c r="C210" s="8">
        <f>'2023 20-64 år'!B9</f>
        <v>166024.30684931579</v>
      </c>
      <c r="D210" s="8">
        <f>'2023 20-64 år'!D9</f>
        <v>206456.71232876656</v>
      </c>
      <c r="E210" s="8">
        <f>'2023 20-64 år'!F9</f>
        <v>60931.130769230876</v>
      </c>
      <c r="F210" s="8">
        <f>'2023 20-64 år'!H9</f>
        <v>185690</v>
      </c>
      <c r="G210" s="8">
        <f>'2023 20-64 år'!J9</f>
        <v>71707.845693322393</v>
      </c>
      <c r="H210" s="8">
        <f>'2023 20-64 år'!L9</f>
        <v>10257.92</v>
      </c>
      <c r="I210" s="8">
        <f>'2023 20-64 år'!N9</f>
        <v>701067.91564063565</v>
      </c>
      <c r="J210" s="8">
        <f>'2023 20-64 år'!P9</f>
        <v>5958161</v>
      </c>
      <c r="K210" s="49">
        <f>'2023 20-64 år'!R9</f>
        <v>11.766515131776996</v>
      </c>
    </row>
    <row r="211" spans="2:11" x14ac:dyDescent="0.2">
      <c r="B211" s="51" t="str">
        <f t="shared" si="2"/>
        <v>Maj</v>
      </c>
      <c r="C211" s="8">
        <f>'2023 20-64 år'!B10</f>
        <v>172006.72602739677</v>
      </c>
      <c r="D211" s="8">
        <f>'2023 20-64 år'!D10</f>
        <v>206362.02739725963</v>
      </c>
      <c r="E211" s="8">
        <f>'2023 20-64 år'!F10</f>
        <v>57936.692307692188</v>
      </c>
      <c r="F211" s="8">
        <f>'2023 20-64 år'!H10</f>
        <v>182724</v>
      </c>
      <c r="G211" s="8">
        <f>'2023 20-64 år'!J10</f>
        <v>70337.792274394946</v>
      </c>
      <c r="H211" s="8">
        <f>'2023 20-64 år'!L10</f>
        <v>10101.68</v>
      </c>
      <c r="I211" s="8">
        <f>'2023 20-64 år'!N10</f>
        <v>699468.91800674365</v>
      </c>
      <c r="J211" s="8">
        <f>'2023 20-64 år'!P10</f>
        <v>5958228</v>
      </c>
      <c r="K211" s="49">
        <f>'2023 20-64 år'!R10</f>
        <v>11.739546019500155</v>
      </c>
    </row>
    <row r="212" spans="2:11" x14ac:dyDescent="0.2">
      <c r="B212" s="51" t="str">
        <f t="shared" si="2"/>
        <v>Jun</v>
      </c>
      <c r="C212" s="8">
        <f>'2023 20-64 år'!B11</f>
        <v>171075.52602739711</v>
      </c>
      <c r="D212" s="8">
        <f>'2023 20-64 år'!D11</f>
        <v>206759.01369862928</v>
      </c>
      <c r="E212" s="8">
        <f>'2023 20-64 år'!F11</f>
        <v>69015.299999999988</v>
      </c>
      <c r="F212" s="8">
        <f>'2023 20-64 år'!H11</f>
        <v>176631</v>
      </c>
      <c r="G212" s="8">
        <f>'2023 20-64 år'!J11</f>
        <v>72953.649780978216</v>
      </c>
      <c r="H212" s="8">
        <f>'2023 20-64 år'!L11</f>
        <v>10052.93</v>
      </c>
      <c r="I212" s="8">
        <f>'2023 20-64 år'!N11</f>
        <v>706487.41950700467</v>
      </c>
      <c r="J212" s="8">
        <f>'2023 20-64 år'!P11</f>
        <v>5959195</v>
      </c>
      <c r="K212" s="49">
        <f>'2023 20-64 år'!R11</f>
        <v>11.855417040506389</v>
      </c>
    </row>
    <row r="213" spans="2:11" x14ac:dyDescent="0.2">
      <c r="B213" s="51" t="str">
        <f t="shared" si="2"/>
        <v>Jul</v>
      </c>
      <c r="C213" s="8">
        <f>'2023 20-64 år'!B12</f>
        <v>159585.09863013742</v>
      </c>
      <c r="D213" s="8">
        <f>'2023 20-64 år'!D12</f>
        <v>204677.50684931449</v>
      </c>
      <c r="E213" s="8">
        <f>'2023 20-64 år'!F12</f>
        <v>59367.438461538477</v>
      </c>
      <c r="F213" s="8">
        <f>'2023 20-64 år'!H12</f>
        <v>173262</v>
      </c>
      <c r="G213" s="8">
        <f>'2023 20-64 år'!J12</f>
        <v>69030.935230220144</v>
      </c>
      <c r="H213" s="8">
        <f>'2023 20-64 år'!L12</f>
        <v>9832.65</v>
      </c>
      <c r="I213" s="8">
        <f>'2023 20-64 år'!N12</f>
        <v>675755.62917121069</v>
      </c>
      <c r="J213" s="8">
        <f>'2023 20-64 år'!P12</f>
        <v>5958839</v>
      </c>
      <c r="K213" s="49">
        <f>'2023 20-64 år'!R12</f>
        <v>11.340390790407504</v>
      </c>
    </row>
    <row r="214" spans="2:11" x14ac:dyDescent="0.2">
      <c r="B214" s="51" t="str">
        <f t="shared" si="2"/>
        <v>Aug</v>
      </c>
      <c r="C214" s="8">
        <f>'2023 20-64 år'!B13</f>
        <v>168563.34246575338</v>
      </c>
      <c r="D214" s="8">
        <f>'2023 20-64 år'!D13</f>
        <v>204722.21917808198</v>
      </c>
      <c r="E214" s="8">
        <f>'2023 20-64 år'!F13</f>
        <v>78640.684615384569</v>
      </c>
      <c r="F214" s="8">
        <f>'2023 20-64 år'!H13</f>
        <v>169381</v>
      </c>
      <c r="G214" s="8">
        <f>'2023 20-64 år'!J13</f>
        <v>71115.43936692235</v>
      </c>
      <c r="H214" s="8">
        <f>'2023 20-64 år'!L13</f>
        <v>9482.83</v>
      </c>
      <c r="I214" s="8">
        <f>'2023 20-64 år'!N13</f>
        <v>701905.51562614227</v>
      </c>
      <c r="J214" s="8">
        <f>'2023 20-64 år'!P13</f>
        <v>5962781</v>
      </c>
      <c r="K214" s="49">
        <f>'2023 20-64 år'!R13</f>
        <v>11.771445498772172</v>
      </c>
    </row>
    <row r="215" spans="2:11" x14ac:dyDescent="0.2">
      <c r="B215" s="51" t="str">
        <f t="shared" si="2"/>
        <v>Sep</v>
      </c>
      <c r="C215" s="8">
        <f>'2023 20-64 år'!B14</f>
        <v>163729.29041095878</v>
      </c>
      <c r="D215" s="8">
        <f>'2023 20-64 år'!D14</f>
        <v>204740.21917808196</v>
      </c>
      <c r="E215" s="8">
        <f>'2023 20-64 år'!F14</f>
        <v>70008.27692307689</v>
      </c>
      <c r="F215" s="8">
        <f>'2023 20-64 år'!H14</f>
        <v>168732</v>
      </c>
      <c r="G215" s="8">
        <f>'2023 20-64 år'!J14</f>
        <v>69416.937358193405</v>
      </c>
      <c r="H215" s="8">
        <f>'2023 20-64 år'!L14</f>
        <v>9728.9999999999982</v>
      </c>
      <c r="I215" s="8">
        <f>'2023 20-64 år'!N14</f>
        <v>686355.72387031105</v>
      </c>
      <c r="J215" s="8">
        <f>'2023 20-64 år'!P14</f>
        <v>5964053</v>
      </c>
      <c r="K215" s="49">
        <f>'2023 20-64 år'!R14</f>
        <v>11.508209666653046</v>
      </c>
    </row>
    <row r="216" spans="2:11" x14ac:dyDescent="0.2">
      <c r="B216" s="51" t="str">
        <f t="shared" si="2"/>
        <v>Okt</v>
      </c>
      <c r="C216" s="8">
        <f>'2023 20-64 år'!B15</f>
        <v>164744.14520547941</v>
      </c>
      <c r="D216" s="8">
        <f>'2023 20-64 år'!D15</f>
        <v>205435.06849315026</v>
      </c>
      <c r="E216" s="8">
        <f>'2023 20-64 år'!F15</f>
        <v>72008.584615384403</v>
      </c>
      <c r="F216" s="8">
        <f>'2023 20-64 år'!H15</f>
        <v>170437</v>
      </c>
      <c r="G216" s="8">
        <f>'2023 20-64 år'!J15</f>
        <v>66812.979677752621</v>
      </c>
      <c r="H216" s="8">
        <f>'2023 20-64 år'!L15</f>
        <v>9769.9100000000017</v>
      </c>
      <c r="I216" s="8">
        <f>'2023 20-64 år'!N15</f>
        <v>689207.68799176661</v>
      </c>
      <c r="J216" s="8">
        <f>'2023 20-64 år'!P15</f>
        <v>5963613</v>
      </c>
      <c r="K216" s="49">
        <f>'2023 20-64 år'!R15</f>
        <v>11.556881507766628</v>
      </c>
    </row>
    <row r="217" spans="2:11" x14ac:dyDescent="0.2">
      <c r="B217" s="51" t="str">
        <f t="shared" si="2"/>
        <v>Nov</v>
      </c>
      <c r="C217" s="8">
        <f>'2023 20-64 år'!B16</f>
        <v>172705.64383561673</v>
      </c>
      <c r="D217" s="8">
        <f>'2023 20-64 år'!D16</f>
        <v>205890.98630136991</v>
      </c>
      <c r="E217" s="8">
        <f>'2023 20-64 år'!F16</f>
        <v>87963.646153846101</v>
      </c>
      <c r="F217" s="8">
        <f>'2023 20-64 år'!H16</f>
        <v>172943</v>
      </c>
      <c r="G217" s="8">
        <f>'2023 20-64 år'!J16</f>
        <v>66388.666319675162</v>
      </c>
      <c r="H217" s="8">
        <f>'2023 20-64 år'!L16</f>
        <v>9773.8200000000015</v>
      </c>
      <c r="I217" s="8">
        <f>'2023 20-64 år'!N16</f>
        <v>715665.7626105079</v>
      </c>
      <c r="J217" s="8">
        <f>'2023 20-64 år'!P16</f>
        <v>5962308</v>
      </c>
      <c r="K217" s="49">
        <f>'2023 20-64 år'!R16</f>
        <v>12.003166602773756</v>
      </c>
    </row>
    <row r="218" spans="2:11" x14ac:dyDescent="0.2">
      <c r="B218" s="51" t="str">
        <f t="shared" si="2"/>
        <v>Dec</v>
      </c>
      <c r="C218" s="8">
        <f>'2023 20-64 år'!B17</f>
        <v>167635.61917808189</v>
      </c>
      <c r="D218" s="8">
        <f>'2023 20-64 år'!D17</f>
        <v>206037.20547945157</v>
      </c>
      <c r="E218" s="8">
        <f>'2023 20-64 år'!F17</f>
        <v>76129.800000000017</v>
      </c>
      <c r="F218" s="8">
        <f>'2023 20-64 år'!H17</f>
        <v>174007</v>
      </c>
      <c r="G218" s="8">
        <f>'2023 20-64 år'!J17</f>
        <v>71937.786954050054</v>
      </c>
      <c r="H218" s="8">
        <f>'2023 20-64 år'!L17</f>
        <v>9613.4300000000021</v>
      </c>
      <c r="I218" s="8">
        <f>'2023 20-64 år'!N17</f>
        <v>705360.8416115836</v>
      </c>
      <c r="J218" s="8">
        <f>'2023 20-64 år'!P17</f>
        <v>5960696</v>
      </c>
      <c r="K218" s="49">
        <f>'2023 20-64 år'!R17</f>
        <v>11.833531547516994</v>
      </c>
    </row>
    <row r="238" spans="3:3" x14ac:dyDescent="0.2">
      <c r="C238" t="s">
        <v>49</v>
      </c>
    </row>
    <row r="240" spans="3:3" x14ac:dyDescent="0.2">
      <c r="C240" t="s">
        <v>49</v>
      </c>
    </row>
    <row r="242" spans="3:3" x14ac:dyDescent="0.2">
      <c r="C242" t="s">
        <v>49</v>
      </c>
    </row>
    <row r="243" spans="3:3" x14ac:dyDescent="0.2">
      <c r="C243" t="s">
        <v>49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6D42-1897-45B3-9B6A-A5449F6FA0DB}">
  <dimension ref="A1:K14"/>
  <sheetViews>
    <sheetView workbookViewId="0">
      <pane ySplit="2" topLeftCell="A3" activePane="bottomLeft" state="frozen"/>
      <selection pane="bottomLeft" activeCell="L22" sqref="L22"/>
    </sheetView>
  </sheetViews>
  <sheetFormatPr defaultRowHeight="12.75" x14ac:dyDescent="0.2"/>
  <cols>
    <col min="1" max="2" width="9.140625" style="56"/>
    <col min="3" max="3" width="9.7109375" style="56" customWidth="1"/>
    <col min="4" max="4" width="10.42578125" style="56" customWidth="1"/>
    <col min="5" max="5" width="9.7109375" style="56" customWidth="1"/>
    <col min="6" max="6" width="10.42578125" style="56" customWidth="1"/>
    <col min="7" max="7" width="11.42578125" style="56" customWidth="1"/>
    <col min="8" max="8" width="13.42578125" style="56" customWidth="1"/>
    <col min="9" max="9" width="12.28515625" style="56" customWidth="1"/>
    <col min="10" max="10" width="11" style="56" customWidth="1"/>
    <col min="11" max="11" width="9.5703125" style="56" bestFit="1" customWidth="1"/>
    <col min="12" max="14" width="9.140625" style="56"/>
    <col min="15" max="15" width="11.85546875" style="56" bestFit="1" customWidth="1"/>
    <col min="16" max="16384" width="9.140625" style="56"/>
  </cols>
  <sheetData>
    <row r="1" spans="1:11" x14ac:dyDescent="0.2">
      <c r="B1" s="56" t="s">
        <v>115</v>
      </c>
    </row>
    <row r="2" spans="1:11" ht="50.25" customHeight="1" x14ac:dyDescent="0.2">
      <c r="B2" s="57" t="s">
        <v>2</v>
      </c>
      <c r="C2" s="58" t="s">
        <v>117</v>
      </c>
      <c r="D2" s="58" t="s">
        <v>116</v>
      </c>
      <c r="E2" s="58" t="s">
        <v>120</v>
      </c>
      <c r="F2" s="58" t="s">
        <v>118</v>
      </c>
      <c r="G2" s="58" t="s">
        <v>225</v>
      </c>
      <c r="H2" s="58" t="s">
        <v>312</v>
      </c>
      <c r="I2" s="58" t="s">
        <v>119</v>
      </c>
      <c r="J2" s="58" t="s">
        <v>319</v>
      </c>
      <c r="K2" s="57" t="s">
        <v>8</v>
      </c>
    </row>
    <row r="3" spans="1:11" x14ac:dyDescent="0.2">
      <c r="A3" s="56">
        <v>2023</v>
      </c>
      <c r="B3" s="59" t="s">
        <v>9</v>
      </c>
      <c r="C3" s="60">
        <f>'2023 20-65 år'!B6</f>
        <v>171103.33972602687</v>
      </c>
      <c r="D3" s="60">
        <f>'2023 20-65 år'!D6</f>
        <v>207121.15068492971</v>
      </c>
      <c r="E3" s="60">
        <f>'2023 20-65 år'!F6</f>
        <v>60771.000000000146</v>
      </c>
      <c r="F3" s="60">
        <f>'2023 20-65 år'!H6</f>
        <v>185563</v>
      </c>
      <c r="G3" s="60">
        <f>'2023 20-65 år'!J6</f>
        <v>75187.329268079236</v>
      </c>
      <c r="H3" s="60">
        <f>'2023 20-65 år'!L6</f>
        <v>9748.58</v>
      </c>
      <c r="I3" s="60">
        <f>'2023 20-65 år'!N6</f>
        <v>709494.39967903588</v>
      </c>
      <c r="J3" s="60">
        <f>'2023 20-65 år'!P6</f>
        <v>6062382</v>
      </c>
      <c r="K3" s="61">
        <f>'2023 20-65 år'!R6</f>
        <v>11.703228197745306</v>
      </c>
    </row>
    <row r="4" spans="1:11" x14ac:dyDescent="0.2">
      <c r="B4" s="59" t="s">
        <v>10</v>
      </c>
      <c r="C4" s="60">
        <f>'2023 20-65 år'!B7</f>
        <v>170802.92876712335</v>
      </c>
      <c r="D4" s="60">
        <f>'2023 20-65 år'!D7</f>
        <v>208327.89041095733</v>
      </c>
      <c r="E4" s="60">
        <f>'2023 20-65 år'!F7</f>
        <v>63354.807692307702</v>
      </c>
      <c r="F4" s="60">
        <f>'2023 20-65 år'!H7</f>
        <v>187950</v>
      </c>
      <c r="G4" s="60">
        <f>'2023 20-65 år'!J7</f>
        <v>78914.323651547573</v>
      </c>
      <c r="H4" s="60">
        <f>'2023 20-65 år'!L7</f>
        <v>10096.880000000001</v>
      </c>
      <c r="I4" s="60">
        <f>'2023 20-65 år'!N7</f>
        <v>719446.83052193595</v>
      </c>
      <c r="J4" s="60">
        <f>'2023 20-65 år'!P7</f>
        <v>6064986</v>
      </c>
      <c r="K4" s="61">
        <f>'2023 20-65 år'!R7</f>
        <v>11.8622999380697</v>
      </c>
    </row>
    <row r="5" spans="1:11" x14ac:dyDescent="0.2">
      <c r="B5" s="59" t="s">
        <v>11</v>
      </c>
      <c r="C5" s="60">
        <f>'2023 20-65 år'!B8</f>
        <v>166088.00547945165</v>
      </c>
      <c r="D5" s="60">
        <f>'2023 20-65 år'!D8</f>
        <v>209511.20547945038</v>
      </c>
      <c r="E5" s="60">
        <f>'2023 20-65 år'!F8</f>
        <v>76806.830769230801</v>
      </c>
      <c r="F5" s="60">
        <f>'2023 20-65 år'!H8</f>
        <v>188227</v>
      </c>
      <c r="G5" s="60">
        <f>'2023 20-65 år'!J8</f>
        <v>78799.231636982309</v>
      </c>
      <c r="H5" s="60">
        <f>'2023 20-65 år'!L8</f>
        <v>10219.320000000002</v>
      </c>
      <c r="I5" s="60">
        <f>'2023 20-65 år'!N8</f>
        <v>729651.59336511511</v>
      </c>
      <c r="J5" s="60">
        <f>'2023 20-65 år'!P8</f>
        <v>6067578</v>
      </c>
      <c r="K5" s="61">
        <f>'2023 20-65 år'!R8</f>
        <v>12.025417610867386</v>
      </c>
    </row>
    <row r="6" spans="1:11" x14ac:dyDescent="0.2">
      <c r="B6" s="59" t="s">
        <v>12</v>
      </c>
      <c r="C6" s="60">
        <f>'2023 20-65 år'!B9</f>
        <v>167538.48493150782</v>
      </c>
      <c r="D6" s="60">
        <f>'2023 20-65 år'!D9</f>
        <v>210687.12328766999</v>
      </c>
      <c r="E6" s="60">
        <f>'2023 20-65 år'!F9</f>
        <v>60931.130769230876</v>
      </c>
      <c r="F6" s="60">
        <f>'2023 20-65 år'!H9</f>
        <v>186545</v>
      </c>
      <c r="G6" s="60">
        <f>'2023 20-65 år'!J9</f>
        <v>73145.650338462539</v>
      </c>
      <c r="H6" s="60">
        <f>'2023 20-65 år'!L9</f>
        <v>10267.42</v>
      </c>
      <c r="I6" s="60">
        <f>'2023 20-65 år'!N9</f>
        <v>709114.8093268713</v>
      </c>
      <c r="J6" s="60">
        <f>'2023 20-65 år'!P9</f>
        <v>6069878</v>
      </c>
      <c r="K6" s="61">
        <f>'2023 20-65 år'!R9</f>
        <v>11.682521614550923</v>
      </c>
    </row>
    <row r="7" spans="1:11" x14ac:dyDescent="0.2">
      <c r="B7" s="59" t="s">
        <v>13</v>
      </c>
      <c r="C7" s="60">
        <f>'2023 20-65 år'!B10</f>
        <v>173702.23561643754</v>
      </c>
      <c r="D7" s="60">
        <f>'2023 20-65 år'!D10</f>
        <v>211713.86301369729</v>
      </c>
      <c r="E7" s="60">
        <f>'2023 20-65 år'!F10</f>
        <v>57936.692307692188</v>
      </c>
      <c r="F7" s="60">
        <f>'2023 20-65 år'!H10</f>
        <v>183767</v>
      </c>
      <c r="G7" s="60">
        <f>'2023 20-65 år'!J10</f>
        <v>71831.675554203292</v>
      </c>
      <c r="H7" s="60">
        <f>'2023 20-65 år'!L10</f>
        <v>10111.18</v>
      </c>
      <c r="I7" s="60">
        <f>'2023 20-65 år'!N10</f>
        <v>709062.64649203036</v>
      </c>
      <c r="J7" s="60">
        <f>'2023 20-65 år'!P10</f>
        <v>6069905</v>
      </c>
      <c r="K7" s="61">
        <f>'2023 20-65 år'!R10</f>
        <v>11.681610280424987</v>
      </c>
    </row>
    <row r="8" spans="1:11" x14ac:dyDescent="0.2">
      <c r="B8" s="59" t="s">
        <v>14</v>
      </c>
      <c r="C8" s="60">
        <f>'2023 20-65 år'!B11</f>
        <v>172884.50136986328</v>
      </c>
      <c r="D8" s="60">
        <f>'2023 20-65 år'!D11</f>
        <v>213124.76712328638</v>
      </c>
      <c r="E8" s="60">
        <f>'2023 20-65 år'!F11</f>
        <v>69015.299999999988</v>
      </c>
      <c r="F8" s="60">
        <f>'2023 20-65 år'!H11</f>
        <v>177773</v>
      </c>
      <c r="G8" s="60">
        <f>'2023 20-65 år'!J11</f>
        <v>74468.865809424882</v>
      </c>
      <c r="H8" s="60">
        <f>'2023 20-65 år'!L11</f>
        <v>10062.93</v>
      </c>
      <c r="I8" s="60">
        <f>'2023 20-65 år'!N11</f>
        <v>717329.36430257466</v>
      </c>
      <c r="J8" s="60">
        <f>'2023 20-65 år'!P11</f>
        <v>6070811</v>
      </c>
      <c r="K8" s="61">
        <f>'2023 20-65 år'!R11</f>
        <v>11.816038488145566</v>
      </c>
    </row>
    <row r="9" spans="1:11" x14ac:dyDescent="0.2">
      <c r="B9" s="59" t="s">
        <v>15</v>
      </c>
      <c r="C9" s="60">
        <f>'2023 20-65 år'!B12</f>
        <v>161299.29863013711</v>
      </c>
      <c r="D9" s="60">
        <f>'2023 20-65 år'!D12</f>
        <v>212069.75342465678</v>
      </c>
      <c r="E9" s="60">
        <f>'2023 20-65 år'!F12</f>
        <v>59367.438461538477</v>
      </c>
      <c r="F9" s="60">
        <f>'2023 20-65 år'!H12</f>
        <v>174544</v>
      </c>
      <c r="G9" s="60">
        <f>'2023 20-65 år'!J12</f>
        <v>70462.259297076002</v>
      </c>
      <c r="H9" s="60">
        <f>'2023 20-65 år'!L12</f>
        <v>9842.65</v>
      </c>
      <c r="I9" s="60">
        <f>'2023 20-65 år'!N12</f>
        <v>687585.3998134085</v>
      </c>
      <c r="J9" s="60">
        <f>'2023 20-65 år'!P12</f>
        <v>6070384</v>
      </c>
      <c r="K9" s="61">
        <f>'2023 20-65 år'!R12</f>
        <v>11.32688475413431</v>
      </c>
    </row>
    <row r="10" spans="1:11" x14ac:dyDescent="0.2">
      <c r="B10" s="59" t="s">
        <v>16</v>
      </c>
      <c r="C10" s="60">
        <f>'2023 20-65 år'!B13</f>
        <v>170533.4958904112</v>
      </c>
      <c r="D10" s="60">
        <f>'2023 20-65 år'!D13</f>
        <v>213061.80821917742</v>
      </c>
      <c r="E10" s="60">
        <f>'2023 20-65 år'!F13</f>
        <v>78640.684615384569</v>
      </c>
      <c r="F10" s="60">
        <f>'2023 20-65 år'!H13</f>
        <v>170805</v>
      </c>
      <c r="G10" s="60">
        <f>'2023 20-65 år'!J13</f>
        <v>72595.229208185134</v>
      </c>
      <c r="H10" s="60">
        <f>'2023 20-65 år'!L13</f>
        <v>9495.83</v>
      </c>
      <c r="I10" s="60">
        <f>'2023 20-65 år'!N13</f>
        <v>715132.04793315823</v>
      </c>
      <c r="J10" s="60">
        <f>'2023 20-65 år'!P13</f>
        <v>6074248</v>
      </c>
      <c r="K10" s="61">
        <f>'2023 20-65 år'!R13</f>
        <v>11.773178308379213</v>
      </c>
    </row>
    <row r="11" spans="1:11" x14ac:dyDescent="0.2">
      <c r="B11" s="59" t="s">
        <v>17</v>
      </c>
      <c r="C11" s="60">
        <f>'2023 20-65 år'!B14</f>
        <v>165784.30684931527</v>
      </c>
      <c r="D11" s="60">
        <f>'2023 20-65 år'!D14</f>
        <v>214086.57534246508</v>
      </c>
      <c r="E11" s="60">
        <f>'2023 20-65 år'!F14</f>
        <v>70008.39230769228</v>
      </c>
      <c r="F11" s="60">
        <f>'2023 20-65 år'!H14</f>
        <v>170325</v>
      </c>
      <c r="G11" s="60">
        <f>'2023 20-65 år'!J14</f>
        <v>70891.607930870232</v>
      </c>
      <c r="H11" s="60">
        <f>'2023 20-65 år'!L14</f>
        <v>9743.9999999999982</v>
      </c>
      <c r="I11" s="60">
        <f>'2023 20-65 år'!N14</f>
        <v>700839.88243034296</v>
      </c>
      <c r="J11" s="60">
        <f>'2023 20-65 år'!P14</f>
        <v>6075456</v>
      </c>
      <c r="K11" s="61">
        <f>'2023 20-65 år'!R14</f>
        <v>11.535593088491513</v>
      </c>
    </row>
    <row r="12" spans="1:11" x14ac:dyDescent="0.2">
      <c r="B12" s="59" t="s">
        <v>18</v>
      </c>
      <c r="C12" s="60">
        <f>'2023 20-65 år'!B15</f>
        <v>166878.82191780797</v>
      </c>
      <c r="D12" s="60">
        <f>'2023 20-65 år'!D15</f>
        <v>215739.36986301321</v>
      </c>
      <c r="E12" s="60">
        <f>'2023 20-65 år'!F15</f>
        <v>72008.584615384403</v>
      </c>
      <c r="F12" s="60">
        <f>'2023 20-65 år'!H15</f>
        <v>172217</v>
      </c>
      <c r="G12" s="60">
        <f>'2023 20-65 år'!J15</f>
        <v>68258.278947286584</v>
      </c>
      <c r="H12" s="60">
        <f>'2023 20-65 år'!L15</f>
        <v>9784.9100000000017</v>
      </c>
      <c r="I12" s="60">
        <f>'2023 20-65 år'!N15</f>
        <v>704886.96534349222</v>
      </c>
      <c r="J12" s="60">
        <f>'2023 20-65 år'!P15</f>
        <v>6074933</v>
      </c>
      <c r="K12" s="61">
        <f>'2023 20-65 år'!R15</f>
        <v>11.603205588333109</v>
      </c>
    </row>
    <row r="13" spans="1:11" x14ac:dyDescent="0.2">
      <c r="B13" s="59" t="s">
        <v>19</v>
      </c>
      <c r="C13" s="60">
        <f>'2023 20-65 år'!B16</f>
        <v>175041.81369863084</v>
      </c>
      <c r="D13" s="60">
        <f>'2023 20-65 år'!D16</f>
        <v>217066.68493150713</v>
      </c>
      <c r="E13" s="60">
        <f>'2023 20-65 år'!F16</f>
        <v>87963.646153846101</v>
      </c>
      <c r="F13" s="60">
        <f>'2023 20-65 år'!H16</f>
        <v>174873</v>
      </c>
      <c r="G13" s="60">
        <f>'2023 20-65 år'!J16</f>
        <v>67809.134044911014</v>
      </c>
      <c r="H13" s="60">
        <f>'2023 20-65 år'!L16</f>
        <v>9790.8200000000015</v>
      </c>
      <c r="I13" s="60">
        <f>'2023 20-65 år'!N16</f>
        <v>732545.09882889513</v>
      </c>
      <c r="J13" s="60">
        <f>'2023 20-65 år'!P16</f>
        <v>6073541</v>
      </c>
      <c r="K13" s="61">
        <f>'2023 20-65 år'!R16</f>
        <v>12.06125222220275</v>
      </c>
    </row>
    <row r="14" spans="1:11" x14ac:dyDescent="0.2">
      <c r="B14" s="59" t="s">
        <v>20</v>
      </c>
      <c r="C14" s="60">
        <f>'2023 20-65 år'!B17</f>
        <v>170073.04931506765</v>
      </c>
      <c r="D14" s="60">
        <f>'2023 20-65 år'!D17</f>
        <v>218177.99999999951</v>
      </c>
      <c r="E14" s="60">
        <f>'2023 20-65 år'!F17</f>
        <v>76129.800000000017</v>
      </c>
      <c r="F14" s="60">
        <f>'2023 20-65 år'!H17</f>
        <v>176075</v>
      </c>
      <c r="G14" s="60">
        <f>'2023 20-65 år'!J17</f>
        <v>73484.764378619439</v>
      </c>
      <c r="H14" s="60">
        <f>'2023 20-65 år'!L17</f>
        <v>9631.4300000000021</v>
      </c>
      <c r="I14" s="60">
        <f>'2023 20-65 år'!N17</f>
        <v>723572.04369368672</v>
      </c>
      <c r="J14" s="60">
        <f>'2023 20-65 år'!P17</f>
        <v>6071843</v>
      </c>
      <c r="K14" s="61">
        <f>'2023 20-65 år'!R17</f>
        <v>11.916843760513682</v>
      </c>
    </row>
  </sheetData>
  <phoneticPr fontId="1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240"/>
  <sheetViews>
    <sheetView workbookViewId="0">
      <pane ySplit="1" topLeftCell="A198" activePane="bottomLeft" state="frozen"/>
      <selection activeCell="J6" sqref="J6:J17"/>
      <selection pane="bottomLeft" activeCell="Q201" sqref="Q201"/>
    </sheetView>
  </sheetViews>
  <sheetFormatPr defaultRowHeight="12.75" x14ac:dyDescent="0.2"/>
  <cols>
    <col min="1" max="1" width="6.42578125" customWidth="1"/>
    <col min="2" max="2" width="13.42578125" customWidth="1"/>
    <col min="3" max="14" width="3.85546875" customWidth="1"/>
    <col min="16" max="16" width="11.85546875" bestFit="1" customWidth="1"/>
    <col min="21" max="21" width="9.140625" style="22"/>
  </cols>
  <sheetData>
    <row r="1" spans="1:27" x14ac:dyDescent="0.2">
      <c r="A1" s="17" t="s">
        <v>96</v>
      </c>
    </row>
    <row r="3" spans="1:27" x14ac:dyDescent="0.2">
      <c r="A3" s="13"/>
      <c r="B3" s="13"/>
      <c r="C3" s="84">
        <v>2011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27" x14ac:dyDescent="0.2">
      <c r="A4" s="11"/>
      <c r="B4" s="11"/>
      <c r="C4" s="14" t="s">
        <v>35</v>
      </c>
      <c r="D4" s="14" t="s">
        <v>36</v>
      </c>
      <c r="E4" s="14" t="s">
        <v>37</v>
      </c>
      <c r="F4" s="14" t="s">
        <v>38</v>
      </c>
      <c r="G4" s="14" t="s">
        <v>39</v>
      </c>
      <c r="H4" s="14" t="s">
        <v>40</v>
      </c>
      <c r="I4" s="14" t="s">
        <v>41</v>
      </c>
      <c r="J4" s="14" t="s">
        <v>42</v>
      </c>
      <c r="K4" s="14" t="s">
        <v>43</v>
      </c>
      <c r="L4" s="14" t="s">
        <v>44</v>
      </c>
      <c r="M4" s="14" t="s">
        <v>45</v>
      </c>
      <c r="N4" s="14" t="s">
        <v>46</v>
      </c>
    </row>
    <row r="5" spans="1:27" x14ac:dyDescent="0.2">
      <c r="A5" s="15" t="s">
        <v>47</v>
      </c>
      <c r="B5" s="16" t="s">
        <v>48</v>
      </c>
      <c r="C5" s="2" t="s">
        <v>49</v>
      </c>
      <c r="D5" s="2" t="s">
        <v>49</v>
      </c>
      <c r="E5" s="2" t="s">
        <v>49</v>
      </c>
      <c r="F5" s="2" t="s">
        <v>49</v>
      </c>
      <c r="G5" s="2"/>
      <c r="H5" s="2"/>
      <c r="I5" s="2"/>
      <c r="J5" s="2"/>
      <c r="K5" s="2"/>
      <c r="L5" s="2"/>
      <c r="M5" s="2"/>
      <c r="N5" s="2"/>
      <c r="V5" s="2"/>
      <c r="X5" s="2"/>
      <c r="Y5" s="2"/>
      <c r="Z5" s="2"/>
      <c r="AA5" s="2"/>
    </row>
    <row r="6" spans="1:27" x14ac:dyDescent="0.2">
      <c r="A6" s="15" t="s">
        <v>50</v>
      </c>
      <c r="B6" s="16" t="s">
        <v>51</v>
      </c>
      <c r="C6" s="2" t="s">
        <v>49</v>
      </c>
      <c r="D6" s="2" t="s">
        <v>49</v>
      </c>
      <c r="E6" s="2" t="s">
        <v>49</v>
      </c>
      <c r="F6" s="2" t="s">
        <v>49</v>
      </c>
      <c r="G6" s="2" t="s">
        <v>49</v>
      </c>
      <c r="H6" s="2"/>
      <c r="I6" s="2"/>
      <c r="J6" s="2"/>
      <c r="K6" s="2"/>
      <c r="L6" s="2"/>
      <c r="M6" s="2"/>
      <c r="N6" s="2"/>
      <c r="U6"/>
      <c r="X6" s="2"/>
      <c r="Y6" s="2"/>
      <c r="Z6" s="2"/>
      <c r="AA6" s="2"/>
    </row>
    <row r="7" spans="1:27" x14ac:dyDescent="0.2">
      <c r="A7" s="15" t="s">
        <v>52</v>
      </c>
      <c r="B7" s="16" t="s">
        <v>53</v>
      </c>
      <c r="C7" s="2" t="s">
        <v>49</v>
      </c>
      <c r="D7" s="2" t="s">
        <v>49</v>
      </c>
      <c r="E7" s="2" t="s">
        <v>49</v>
      </c>
      <c r="F7" s="2" t="s">
        <v>49</v>
      </c>
      <c r="G7" s="2" t="s">
        <v>49</v>
      </c>
      <c r="H7" s="2"/>
      <c r="I7" s="2"/>
      <c r="J7" s="2"/>
      <c r="K7" s="2"/>
      <c r="L7" s="2"/>
      <c r="M7" s="2"/>
      <c r="N7" s="2"/>
      <c r="P7">
        <v>5864375</v>
      </c>
      <c r="U7"/>
      <c r="X7" s="2"/>
      <c r="Y7" s="2"/>
      <c r="Z7" s="2"/>
      <c r="AA7" s="2"/>
    </row>
    <row r="8" spans="1:27" x14ac:dyDescent="0.2">
      <c r="A8" s="15" t="s">
        <v>54</v>
      </c>
      <c r="B8" s="16" t="s">
        <v>55</v>
      </c>
      <c r="C8" s="2" t="s">
        <v>49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U8"/>
      <c r="X8" s="2"/>
      <c r="Y8" s="2"/>
      <c r="Z8" s="2"/>
      <c r="AA8" s="2"/>
    </row>
    <row r="9" spans="1:27" x14ac:dyDescent="0.2">
      <c r="A9" s="15" t="s">
        <v>56</v>
      </c>
      <c r="B9" s="16" t="s">
        <v>57</v>
      </c>
      <c r="C9" s="2" t="s">
        <v>49</v>
      </c>
      <c r="D9" s="2" t="s">
        <v>49</v>
      </c>
      <c r="E9" s="2" t="s">
        <v>49</v>
      </c>
      <c r="F9" s="2" t="s">
        <v>49</v>
      </c>
      <c r="G9" s="2"/>
      <c r="H9" s="2"/>
      <c r="I9" s="2"/>
      <c r="J9" s="2"/>
      <c r="K9" s="2"/>
      <c r="L9" s="2"/>
      <c r="M9" s="2"/>
      <c r="N9" s="2"/>
      <c r="U9"/>
      <c r="X9" s="2"/>
      <c r="Y9" s="2"/>
      <c r="Z9" s="2"/>
      <c r="AA9" s="2"/>
    </row>
    <row r="10" spans="1:27" x14ac:dyDescent="0.2">
      <c r="A10" s="15" t="s">
        <v>58</v>
      </c>
      <c r="B10" s="16" t="s">
        <v>255</v>
      </c>
      <c r="C10" s="2" t="s">
        <v>49</v>
      </c>
      <c r="D10" s="2" t="s">
        <v>49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49</v>
      </c>
      <c r="U10"/>
      <c r="X10" s="2"/>
      <c r="Y10" s="2"/>
      <c r="Z10" s="2"/>
      <c r="AA10" s="2"/>
    </row>
    <row r="11" spans="1:27" x14ac:dyDescent="0.2">
      <c r="A11" s="15" t="s">
        <v>59</v>
      </c>
      <c r="B11" s="16" t="s">
        <v>60</v>
      </c>
      <c r="C11" s="2" t="s">
        <v>49</v>
      </c>
      <c r="D11" s="2" t="s">
        <v>49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49</v>
      </c>
      <c r="U11"/>
      <c r="W11" s="2"/>
      <c r="X11" s="2"/>
      <c r="Y11" s="2"/>
      <c r="Z11" s="2"/>
      <c r="AA11" s="2"/>
    </row>
    <row r="12" spans="1:27" x14ac:dyDescent="0.2">
      <c r="A12" s="15">
        <v>1730</v>
      </c>
      <c r="B12" s="16" t="s">
        <v>256</v>
      </c>
      <c r="C12" s="2" t="s">
        <v>49</v>
      </c>
      <c r="D12" s="2" t="s">
        <v>49</v>
      </c>
      <c r="E12" s="2" t="s">
        <v>49</v>
      </c>
      <c r="F12" s="2" t="s">
        <v>49</v>
      </c>
      <c r="G12" s="2" t="s">
        <v>49</v>
      </c>
      <c r="H12" s="2"/>
      <c r="I12" s="2"/>
      <c r="J12" s="2"/>
      <c r="K12" s="2"/>
      <c r="L12" s="2"/>
      <c r="M12" s="2"/>
      <c r="N12" s="2"/>
      <c r="U12"/>
      <c r="V12" s="2"/>
      <c r="W12" s="2"/>
      <c r="X12" s="2"/>
      <c r="Y12" s="2"/>
      <c r="Z12" s="2"/>
      <c r="AA12" s="2"/>
    </row>
    <row r="13" spans="1:27" x14ac:dyDescent="0.2">
      <c r="A13" s="15" t="s">
        <v>61</v>
      </c>
      <c r="B13" s="16" t="s">
        <v>186</v>
      </c>
      <c r="C13" s="2" t="s">
        <v>49</v>
      </c>
      <c r="D13" s="2" t="s">
        <v>49</v>
      </c>
      <c r="E13" s="2" t="s">
        <v>49</v>
      </c>
      <c r="F13" s="2" t="s">
        <v>49</v>
      </c>
      <c r="G13" s="2"/>
      <c r="H13" s="2"/>
      <c r="I13" s="2"/>
      <c r="J13" s="2"/>
      <c r="K13" s="2"/>
      <c r="L13" s="2"/>
      <c r="M13" s="2"/>
      <c r="N13" s="2"/>
      <c r="U13"/>
    </row>
    <row r="14" spans="1:27" x14ac:dyDescent="0.2">
      <c r="A14" s="15" t="s">
        <v>62</v>
      </c>
      <c r="B14" s="16" t="s">
        <v>63</v>
      </c>
      <c r="C14" s="2" t="s">
        <v>49</v>
      </c>
      <c r="D14" s="2" t="s">
        <v>49</v>
      </c>
      <c r="E14" s="2" t="s">
        <v>49</v>
      </c>
      <c r="F14" s="2" t="s">
        <v>49</v>
      </c>
      <c r="G14" s="2" t="s">
        <v>49</v>
      </c>
      <c r="H14" s="2" t="s">
        <v>49</v>
      </c>
      <c r="I14" s="2" t="s">
        <v>49</v>
      </c>
      <c r="J14" s="2" t="s">
        <v>49</v>
      </c>
      <c r="K14" s="2" t="s">
        <v>49</v>
      </c>
      <c r="L14" s="2" t="s">
        <v>49</v>
      </c>
      <c r="M14" s="2" t="s">
        <v>49</v>
      </c>
      <c r="N14" s="2" t="s">
        <v>49</v>
      </c>
    </row>
    <row r="15" spans="1:27" x14ac:dyDescent="0.2">
      <c r="A15" s="15" t="s">
        <v>64</v>
      </c>
      <c r="B15" s="16" t="s">
        <v>65</v>
      </c>
      <c r="C15" s="2" t="s">
        <v>49</v>
      </c>
      <c r="D15" s="2" t="s">
        <v>49</v>
      </c>
      <c r="E15" s="2" t="s">
        <v>49</v>
      </c>
      <c r="F15" s="2" t="s">
        <v>49</v>
      </c>
      <c r="G15" s="2" t="s">
        <v>49</v>
      </c>
      <c r="H15" s="2" t="s">
        <v>49</v>
      </c>
      <c r="I15" s="2" t="s">
        <v>49</v>
      </c>
      <c r="J15" s="2" t="s">
        <v>49</v>
      </c>
      <c r="K15" s="2" t="s">
        <v>49</v>
      </c>
      <c r="L15" s="2" t="s">
        <v>49</v>
      </c>
      <c r="M15" s="2" t="s">
        <v>49</v>
      </c>
      <c r="N15" s="2" t="s">
        <v>49</v>
      </c>
    </row>
    <row r="16" spans="1:27" x14ac:dyDescent="0.2">
      <c r="A16" s="15" t="s">
        <v>66</v>
      </c>
      <c r="B16" s="16" t="s">
        <v>257</v>
      </c>
      <c r="C16" s="2" t="s">
        <v>49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22" x14ac:dyDescent="0.2">
      <c r="A17" s="15" t="s">
        <v>67</v>
      </c>
      <c r="B17" s="16" t="s">
        <v>68</v>
      </c>
      <c r="C17" s="2" t="s">
        <v>49</v>
      </c>
      <c r="D17" s="2" t="s">
        <v>49</v>
      </c>
      <c r="E17" s="2" t="s">
        <v>49</v>
      </c>
      <c r="F17" s="2"/>
      <c r="G17" s="2"/>
      <c r="H17" s="2"/>
      <c r="I17" s="2"/>
      <c r="J17" s="2"/>
      <c r="K17" s="2"/>
      <c r="L17" s="2"/>
      <c r="M17" s="2"/>
      <c r="N17" s="2"/>
    </row>
    <row r="18" spans="1:22" x14ac:dyDescent="0.2">
      <c r="A18" s="15" t="s">
        <v>69</v>
      </c>
      <c r="B18" s="16" t="s">
        <v>70</v>
      </c>
      <c r="C18" s="2" t="s">
        <v>49</v>
      </c>
      <c r="D18" s="2" t="s">
        <v>49</v>
      </c>
      <c r="E18" s="2" t="s">
        <v>49</v>
      </c>
      <c r="F18" s="2" t="s">
        <v>49</v>
      </c>
      <c r="G18" s="2" t="s">
        <v>49</v>
      </c>
      <c r="H18" s="2" t="s">
        <v>49</v>
      </c>
      <c r="I18" s="2" t="s">
        <v>49</v>
      </c>
      <c r="J18" s="2" t="s">
        <v>49</v>
      </c>
      <c r="K18" s="2" t="s">
        <v>49</v>
      </c>
      <c r="L18" s="2" t="s">
        <v>49</v>
      </c>
      <c r="M18" s="2" t="s">
        <v>49</v>
      </c>
      <c r="N18" s="2" t="s">
        <v>49</v>
      </c>
    </row>
    <row r="19" spans="1:22" x14ac:dyDescent="0.2">
      <c r="A19" s="15" t="s">
        <v>71</v>
      </c>
      <c r="B19" s="16" t="s">
        <v>72</v>
      </c>
      <c r="C19" s="2" t="s">
        <v>49</v>
      </c>
      <c r="D19" s="2" t="s">
        <v>49</v>
      </c>
      <c r="E19" s="2" t="s">
        <v>49</v>
      </c>
      <c r="F19" s="2" t="s">
        <v>49</v>
      </c>
      <c r="G19" s="2"/>
      <c r="H19" s="2"/>
      <c r="I19" s="2"/>
      <c r="J19" s="2"/>
      <c r="K19" s="2"/>
      <c r="L19" s="2"/>
      <c r="M19" s="2"/>
      <c r="N19" s="2"/>
    </row>
    <row r="20" spans="1:22" x14ac:dyDescent="0.2">
      <c r="A20" s="19"/>
      <c r="B20" s="19" t="s">
        <v>73</v>
      </c>
      <c r="C20" s="20">
        <f>COUNTA(C5:C19)</f>
        <v>15</v>
      </c>
      <c r="D20" s="20">
        <f t="shared" ref="D20:N20" si="0">COUNTA(D5:D19)</f>
        <v>14</v>
      </c>
      <c r="E20" s="20">
        <f t="shared" si="0"/>
        <v>14</v>
      </c>
      <c r="F20" s="20">
        <f t="shared" si="0"/>
        <v>13</v>
      </c>
      <c r="G20" s="20">
        <f t="shared" si="0"/>
        <v>9</v>
      </c>
      <c r="H20" s="20">
        <f t="shared" si="0"/>
        <v>6</v>
      </c>
      <c r="I20" s="20">
        <f t="shared" si="0"/>
        <v>6</v>
      </c>
      <c r="J20" s="20">
        <f t="shared" si="0"/>
        <v>6</v>
      </c>
      <c r="K20" s="20">
        <f t="shared" si="0"/>
        <v>6</v>
      </c>
      <c r="L20" s="20">
        <f t="shared" si="0"/>
        <v>6</v>
      </c>
      <c r="M20" s="20">
        <f t="shared" si="0"/>
        <v>6</v>
      </c>
      <c r="N20" s="20">
        <f t="shared" si="0"/>
        <v>6</v>
      </c>
      <c r="P20" s="18"/>
      <c r="Q20" s="18"/>
      <c r="R20" s="18"/>
      <c r="S20" s="18"/>
      <c r="T20" s="18"/>
      <c r="U20" s="48"/>
      <c r="V20" s="18"/>
    </row>
    <row r="23" spans="1:22" x14ac:dyDescent="0.2">
      <c r="A23" s="13"/>
      <c r="B23" s="13"/>
      <c r="C23" s="84" t="s">
        <v>158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S23" s="25"/>
    </row>
    <row r="24" spans="1:22" x14ac:dyDescent="0.2">
      <c r="A24" s="11"/>
      <c r="B24" s="11"/>
      <c r="C24" s="14" t="s">
        <v>35</v>
      </c>
      <c r="D24" s="14" t="s">
        <v>36</v>
      </c>
      <c r="E24" s="14" t="s">
        <v>37</v>
      </c>
      <c r="F24" s="14" t="s">
        <v>38</v>
      </c>
      <c r="G24" s="14" t="s">
        <v>39</v>
      </c>
      <c r="H24" s="14" t="s">
        <v>40</v>
      </c>
      <c r="I24" s="14" t="s">
        <v>41</v>
      </c>
      <c r="J24" s="14" t="s">
        <v>42</v>
      </c>
      <c r="K24" s="14" t="s">
        <v>43</v>
      </c>
      <c r="L24" s="14" t="s">
        <v>44</v>
      </c>
      <c r="M24" s="14" t="s">
        <v>45</v>
      </c>
      <c r="N24" s="14" t="s">
        <v>46</v>
      </c>
      <c r="S24" s="25"/>
    </row>
    <row r="25" spans="1:22" x14ac:dyDescent="0.2">
      <c r="A25" s="15"/>
      <c r="B25" s="16" t="s">
        <v>77</v>
      </c>
      <c r="C25" s="26" t="s">
        <v>49</v>
      </c>
      <c r="D25" s="26" t="s">
        <v>49</v>
      </c>
      <c r="E25" s="26" t="s">
        <v>49</v>
      </c>
      <c r="F25" s="26" t="s">
        <v>49</v>
      </c>
      <c r="G25" s="26" t="s">
        <v>49</v>
      </c>
      <c r="H25" s="26" t="s">
        <v>49</v>
      </c>
      <c r="I25" s="26" t="s">
        <v>49</v>
      </c>
      <c r="J25" s="26" t="s">
        <v>49</v>
      </c>
      <c r="K25" s="26" t="s">
        <v>49</v>
      </c>
      <c r="L25" s="26" t="s">
        <v>49</v>
      </c>
      <c r="M25" s="26" t="s">
        <v>49</v>
      </c>
      <c r="N25" s="26" t="s">
        <v>49</v>
      </c>
      <c r="S25" s="25"/>
    </row>
    <row r="26" spans="1:22" x14ac:dyDescent="0.2">
      <c r="A26" s="15" t="s">
        <v>47</v>
      </c>
      <c r="B26" s="16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49</v>
      </c>
      <c r="S26" s="25"/>
    </row>
    <row r="27" spans="1:22" x14ac:dyDescent="0.2">
      <c r="A27" s="15" t="s">
        <v>80</v>
      </c>
      <c r="B27" s="16" t="s">
        <v>81</v>
      </c>
      <c r="C27" s="26" t="s">
        <v>49</v>
      </c>
      <c r="D27" s="26" t="s">
        <v>49</v>
      </c>
      <c r="E27" s="26" t="s">
        <v>49</v>
      </c>
      <c r="F27" s="26" t="s">
        <v>49</v>
      </c>
      <c r="G27" s="26" t="s">
        <v>49</v>
      </c>
      <c r="H27" s="26" t="s">
        <v>49</v>
      </c>
      <c r="I27" s="26" t="s">
        <v>49</v>
      </c>
      <c r="J27" s="26" t="s">
        <v>49</v>
      </c>
      <c r="K27" s="26" t="s">
        <v>49</v>
      </c>
      <c r="L27" s="26" t="s">
        <v>49</v>
      </c>
      <c r="M27" s="26" t="s">
        <v>49</v>
      </c>
      <c r="N27" s="26" t="s">
        <v>49</v>
      </c>
      <c r="S27" s="25"/>
    </row>
    <row r="28" spans="1:22" x14ac:dyDescent="0.2">
      <c r="A28" s="15" t="s">
        <v>78</v>
      </c>
      <c r="B28" s="16" t="s">
        <v>79</v>
      </c>
      <c r="C28" s="26" t="s">
        <v>49</v>
      </c>
      <c r="D28" s="26" t="s">
        <v>49</v>
      </c>
      <c r="E28" s="26" t="s">
        <v>49</v>
      </c>
      <c r="F28" s="26" t="s">
        <v>49</v>
      </c>
      <c r="G28" s="26" t="s">
        <v>49</v>
      </c>
      <c r="H28" s="26" t="s">
        <v>49</v>
      </c>
      <c r="I28" s="26" t="s">
        <v>49</v>
      </c>
      <c r="J28" s="26" t="s">
        <v>49</v>
      </c>
      <c r="K28" s="26" t="s">
        <v>49</v>
      </c>
      <c r="L28" s="26" t="s">
        <v>49</v>
      </c>
      <c r="M28" s="26" t="s">
        <v>49</v>
      </c>
      <c r="N28" s="26" t="s">
        <v>49</v>
      </c>
      <c r="S28" s="25"/>
    </row>
    <row r="29" spans="1:22" x14ac:dyDescent="0.2">
      <c r="A29" s="15" t="s">
        <v>121</v>
      </c>
      <c r="B29" s="16" t="s">
        <v>122</v>
      </c>
      <c r="C29" s="2" t="s">
        <v>49</v>
      </c>
      <c r="D29" s="2" t="s">
        <v>49</v>
      </c>
      <c r="E29" s="2" t="s">
        <v>49</v>
      </c>
      <c r="F29" s="2"/>
      <c r="G29" s="2"/>
      <c r="H29" s="2"/>
      <c r="I29" s="2"/>
      <c r="J29" s="2"/>
      <c r="K29" s="2"/>
      <c r="L29" s="2"/>
      <c r="M29" s="2"/>
      <c r="N29" s="2"/>
      <c r="S29" s="25"/>
    </row>
    <row r="30" spans="1:22" x14ac:dyDescent="0.2">
      <c r="A30" s="15" t="s">
        <v>97</v>
      </c>
      <c r="B30" s="16" t="s">
        <v>98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 t="s">
        <v>49</v>
      </c>
      <c r="S30" s="25"/>
    </row>
    <row r="31" spans="1:22" x14ac:dyDescent="0.2">
      <c r="A31" s="15" t="s">
        <v>82</v>
      </c>
      <c r="B31" s="16" t="s">
        <v>83</v>
      </c>
      <c r="C31" s="26" t="s">
        <v>49</v>
      </c>
      <c r="D31" s="26" t="s">
        <v>49</v>
      </c>
      <c r="E31" s="26" t="s">
        <v>49</v>
      </c>
      <c r="F31" s="26" t="s">
        <v>49</v>
      </c>
      <c r="G31" s="26" t="s">
        <v>49</v>
      </c>
      <c r="H31" s="26" t="s">
        <v>49</v>
      </c>
      <c r="I31" s="26" t="s">
        <v>49</v>
      </c>
      <c r="J31" s="26" t="s">
        <v>49</v>
      </c>
      <c r="K31" s="26" t="s">
        <v>49</v>
      </c>
      <c r="L31" s="26" t="s">
        <v>49</v>
      </c>
      <c r="M31" s="26" t="s">
        <v>49</v>
      </c>
      <c r="N31" s="26" t="s">
        <v>49</v>
      </c>
      <c r="S31" s="25"/>
    </row>
    <row r="32" spans="1:22" x14ac:dyDescent="0.2">
      <c r="A32" s="15" t="s">
        <v>99</v>
      </c>
      <c r="B32" s="16" t="s">
        <v>100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 t="s">
        <v>49</v>
      </c>
      <c r="S32" s="25"/>
    </row>
    <row r="33" spans="1:19" x14ac:dyDescent="0.2">
      <c r="A33" s="15" t="s">
        <v>123</v>
      </c>
      <c r="B33" s="16" t="s">
        <v>258</v>
      </c>
      <c r="C33" s="2" t="s">
        <v>49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S33" s="25"/>
    </row>
    <row r="34" spans="1:19" x14ac:dyDescent="0.2">
      <c r="A34" s="15" t="s">
        <v>84</v>
      </c>
      <c r="B34" s="16" t="s">
        <v>85</v>
      </c>
      <c r="C34" s="2" t="s">
        <v>49</v>
      </c>
      <c r="D34" s="2" t="s">
        <v>49</v>
      </c>
      <c r="E34" s="2"/>
      <c r="F34" s="2"/>
      <c r="G34" s="2"/>
      <c r="H34" s="2"/>
      <c r="I34" s="2"/>
      <c r="J34" s="2"/>
      <c r="K34" s="2"/>
      <c r="L34" s="2"/>
      <c r="M34" s="2"/>
      <c r="N34" s="2"/>
      <c r="S34" s="25"/>
    </row>
    <row r="35" spans="1:19" x14ac:dyDescent="0.2">
      <c r="A35" s="15" t="s">
        <v>86</v>
      </c>
      <c r="B35" s="16" t="s">
        <v>259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49</v>
      </c>
      <c r="S35" s="25"/>
    </row>
    <row r="36" spans="1:19" x14ac:dyDescent="0.2">
      <c r="A36" s="15" t="s">
        <v>109</v>
      </c>
      <c r="B36" s="16" t="s">
        <v>110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49</v>
      </c>
      <c r="S36" s="25"/>
    </row>
    <row r="37" spans="1:19" x14ac:dyDescent="0.2">
      <c r="A37" s="15" t="s">
        <v>101</v>
      </c>
      <c r="B37" s="16" t="s">
        <v>102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49</v>
      </c>
      <c r="S37" s="25"/>
    </row>
    <row r="38" spans="1:19" x14ac:dyDescent="0.2">
      <c r="A38" s="15" t="s">
        <v>103</v>
      </c>
      <c r="B38" s="16" t="s">
        <v>104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49</v>
      </c>
      <c r="S38" s="25"/>
    </row>
    <row r="39" spans="1:19" x14ac:dyDescent="0.2">
      <c r="A39" s="15" t="s">
        <v>111</v>
      </c>
      <c r="B39" s="16" t="s">
        <v>112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49</v>
      </c>
      <c r="S39" s="25"/>
    </row>
    <row r="40" spans="1:19" x14ac:dyDescent="0.2">
      <c r="A40" s="15" t="s">
        <v>87</v>
      </c>
      <c r="B40" s="16" t="s">
        <v>260</v>
      </c>
      <c r="C40" s="2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S40" s="25"/>
    </row>
    <row r="41" spans="1:19" x14ac:dyDescent="0.2">
      <c r="A41" s="15" t="s">
        <v>124</v>
      </c>
      <c r="B41" s="16" t="s">
        <v>125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 t="s">
        <v>49</v>
      </c>
      <c r="S41" s="25"/>
    </row>
    <row r="42" spans="1:19" x14ac:dyDescent="0.2">
      <c r="A42" s="15" t="s">
        <v>62</v>
      </c>
      <c r="B42" s="16" t="s">
        <v>63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 t="s">
        <v>49</v>
      </c>
      <c r="N42" s="2" t="s">
        <v>49</v>
      </c>
      <c r="S42" s="25"/>
    </row>
    <row r="43" spans="1:19" x14ac:dyDescent="0.2">
      <c r="A43" s="15" t="s">
        <v>64</v>
      </c>
      <c r="B43" s="16" t="s">
        <v>65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 t="s">
        <v>49</v>
      </c>
      <c r="S43" s="25"/>
    </row>
    <row r="44" spans="1:19" x14ac:dyDescent="0.2">
      <c r="A44" s="15" t="s">
        <v>88</v>
      </c>
      <c r="B44" s="16" t="s">
        <v>89</v>
      </c>
      <c r="C44" s="2" t="s">
        <v>49</v>
      </c>
      <c r="D44" s="2" t="s">
        <v>49</v>
      </c>
      <c r="E44" s="2" t="s">
        <v>49</v>
      </c>
      <c r="F44" s="2" t="s">
        <v>49</v>
      </c>
      <c r="G44" s="2"/>
      <c r="H44" s="2"/>
      <c r="I44" s="2"/>
      <c r="J44" s="2"/>
      <c r="K44" s="2"/>
      <c r="L44" s="2"/>
      <c r="M44" s="2"/>
      <c r="N44" s="2"/>
      <c r="S44" s="25"/>
    </row>
    <row r="45" spans="1:19" x14ac:dyDescent="0.2">
      <c r="A45" s="15" t="s">
        <v>126</v>
      </c>
      <c r="B45" s="16" t="s">
        <v>127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 t="s">
        <v>49</v>
      </c>
      <c r="S45" s="25"/>
    </row>
    <row r="46" spans="1:19" x14ac:dyDescent="0.2">
      <c r="A46" s="15" t="s">
        <v>128</v>
      </c>
      <c r="B46" s="16" t="s">
        <v>129</v>
      </c>
      <c r="C46" s="2" t="s">
        <v>49</v>
      </c>
      <c r="D46" s="2" t="s">
        <v>49</v>
      </c>
      <c r="E46" s="2"/>
      <c r="F46" s="2"/>
      <c r="G46" s="2"/>
      <c r="H46" s="2"/>
      <c r="I46" s="2"/>
      <c r="J46" s="2"/>
      <c r="K46" s="2"/>
      <c r="L46" s="2"/>
      <c r="M46" s="2"/>
      <c r="N46" s="2"/>
      <c r="S46" s="25"/>
    </row>
    <row r="47" spans="1:19" x14ac:dyDescent="0.2">
      <c r="A47" s="15" t="s">
        <v>90</v>
      </c>
      <c r="B47" s="16" t="s">
        <v>91</v>
      </c>
      <c r="C47" s="26" t="s">
        <v>49</v>
      </c>
      <c r="D47" s="26" t="s">
        <v>49</v>
      </c>
      <c r="E47" s="26" t="s">
        <v>49</v>
      </c>
      <c r="F47" s="26" t="s">
        <v>49</v>
      </c>
      <c r="G47" s="26" t="s">
        <v>49</v>
      </c>
      <c r="H47" s="26" t="s">
        <v>49</v>
      </c>
      <c r="I47" s="26" t="s">
        <v>49</v>
      </c>
      <c r="J47" s="26" t="s">
        <v>49</v>
      </c>
      <c r="K47" s="26" t="s">
        <v>49</v>
      </c>
      <c r="L47" s="26" t="s">
        <v>49</v>
      </c>
      <c r="M47" s="26" t="s">
        <v>49</v>
      </c>
      <c r="N47" s="26" t="s">
        <v>49</v>
      </c>
      <c r="S47" s="25"/>
    </row>
    <row r="48" spans="1:19" x14ac:dyDescent="0.2">
      <c r="A48" s="15" t="s">
        <v>105</v>
      </c>
      <c r="B48" s="16" t="s">
        <v>106</v>
      </c>
      <c r="C48" s="26" t="s">
        <v>49</v>
      </c>
      <c r="D48" s="26" t="s">
        <v>49</v>
      </c>
      <c r="E48" s="26" t="s">
        <v>49</v>
      </c>
      <c r="F48" s="26" t="s">
        <v>49</v>
      </c>
      <c r="G48" s="26" t="s">
        <v>49</v>
      </c>
      <c r="H48" s="26" t="s">
        <v>49</v>
      </c>
      <c r="I48" s="26" t="s">
        <v>49</v>
      </c>
      <c r="J48" s="26" t="s">
        <v>49</v>
      </c>
      <c r="K48" s="26" t="s">
        <v>49</v>
      </c>
      <c r="L48" s="26" t="s">
        <v>49</v>
      </c>
      <c r="M48" s="26" t="s">
        <v>49</v>
      </c>
      <c r="N48" s="26" t="s">
        <v>49</v>
      </c>
      <c r="S48" s="25"/>
    </row>
    <row r="49" spans="1:22" x14ac:dyDescent="0.2">
      <c r="A49" s="15" t="s">
        <v>92</v>
      </c>
      <c r="B49" s="16" t="s">
        <v>93</v>
      </c>
      <c r="C49" s="2" t="s">
        <v>49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S49" s="25"/>
    </row>
    <row r="50" spans="1:22" x14ac:dyDescent="0.2">
      <c r="A50" s="15" t="s">
        <v>69</v>
      </c>
      <c r="B50" s="16" t="s">
        <v>70</v>
      </c>
      <c r="C50" s="2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S50" s="25"/>
    </row>
    <row r="51" spans="1:22" x14ac:dyDescent="0.2">
      <c r="A51" s="15" t="s">
        <v>94</v>
      </c>
      <c r="B51" s="16" t="s">
        <v>95</v>
      </c>
      <c r="C51" s="26" t="s">
        <v>49</v>
      </c>
      <c r="D51" s="26" t="s">
        <v>49</v>
      </c>
      <c r="E51" s="26" t="s">
        <v>49</v>
      </c>
      <c r="F51" s="26" t="s">
        <v>49</v>
      </c>
      <c r="G51" s="26" t="s">
        <v>49</v>
      </c>
      <c r="H51" s="26" t="s">
        <v>49</v>
      </c>
      <c r="I51" s="26" t="s">
        <v>49</v>
      </c>
      <c r="J51" s="26" t="s">
        <v>49</v>
      </c>
      <c r="K51" s="26" t="s">
        <v>49</v>
      </c>
      <c r="L51" s="26" t="s">
        <v>49</v>
      </c>
      <c r="M51" s="26" t="s">
        <v>49</v>
      </c>
      <c r="N51" s="26" t="s">
        <v>49</v>
      </c>
      <c r="S51" s="25"/>
    </row>
    <row r="52" spans="1:22" x14ac:dyDescent="0.2">
      <c r="A52" s="15" t="s">
        <v>130</v>
      </c>
      <c r="B52" s="16" t="s">
        <v>131</v>
      </c>
      <c r="C52" s="2" t="s">
        <v>49</v>
      </c>
      <c r="D52" s="2" t="s">
        <v>49</v>
      </c>
      <c r="E52" s="2" t="s">
        <v>49</v>
      </c>
      <c r="F52" s="2" t="s">
        <v>49</v>
      </c>
      <c r="G52" s="2" t="s">
        <v>49</v>
      </c>
      <c r="H52" s="2"/>
      <c r="I52" s="2"/>
      <c r="J52" s="2"/>
      <c r="K52" s="2"/>
      <c r="L52" s="2"/>
      <c r="M52" s="2"/>
      <c r="N52" s="2"/>
      <c r="S52" s="25"/>
    </row>
    <row r="53" spans="1:22" x14ac:dyDescent="0.2">
      <c r="A53" s="19"/>
      <c r="B53" s="19" t="s">
        <v>73</v>
      </c>
      <c r="C53" s="20">
        <f>COUNTA(C25:C52)</f>
        <v>16</v>
      </c>
      <c r="D53" s="20">
        <f t="shared" ref="D53:N53" si="1">COUNTA(D25:D52)</f>
        <v>12</v>
      </c>
      <c r="E53" s="20">
        <f t="shared" si="1"/>
        <v>10</v>
      </c>
      <c r="F53" s="20">
        <f t="shared" si="1"/>
        <v>9</v>
      </c>
      <c r="G53" s="20">
        <f t="shared" si="1"/>
        <v>8</v>
      </c>
      <c r="H53" s="20">
        <f t="shared" si="1"/>
        <v>7</v>
      </c>
      <c r="I53" s="20">
        <f t="shared" si="1"/>
        <v>7</v>
      </c>
      <c r="J53" s="20">
        <f t="shared" si="1"/>
        <v>7</v>
      </c>
      <c r="K53" s="20">
        <f t="shared" si="1"/>
        <v>7</v>
      </c>
      <c r="L53" s="20">
        <f t="shared" si="1"/>
        <v>7</v>
      </c>
      <c r="M53" s="20">
        <f t="shared" si="1"/>
        <v>8</v>
      </c>
      <c r="N53" s="20">
        <f t="shared" si="1"/>
        <v>19</v>
      </c>
      <c r="P53" s="18"/>
      <c r="Q53" s="18"/>
      <c r="R53" s="18"/>
      <c r="S53" s="18"/>
      <c r="T53" s="18"/>
      <c r="U53" s="48"/>
      <c r="V53" s="18"/>
    </row>
    <row r="54" spans="1:22" x14ac:dyDescent="0.2">
      <c r="A54" s="16"/>
      <c r="B54" s="16"/>
      <c r="C54" s="18"/>
      <c r="D54" s="18"/>
      <c r="E54" s="18"/>
      <c r="F54" s="18"/>
      <c r="G54" s="18"/>
      <c r="H54" s="18"/>
      <c r="I54" s="18"/>
      <c r="J54" s="18"/>
      <c r="K54" s="18"/>
      <c r="L54" s="21"/>
      <c r="M54" s="21"/>
      <c r="N54" s="21"/>
    </row>
    <row r="56" spans="1:22" x14ac:dyDescent="0.2">
      <c r="A56" s="13"/>
      <c r="B56" s="13"/>
      <c r="C56" s="84" t="s">
        <v>107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P56" s="18"/>
      <c r="Q56" s="18"/>
      <c r="R56" s="18"/>
      <c r="S56" s="18"/>
      <c r="T56" s="18"/>
      <c r="U56" s="48"/>
      <c r="V56" s="18"/>
    </row>
    <row r="57" spans="1:22" x14ac:dyDescent="0.2">
      <c r="A57" s="11"/>
      <c r="B57" s="11"/>
      <c r="C57" s="14" t="s">
        <v>35</v>
      </c>
      <c r="D57" s="14" t="s">
        <v>36</v>
      </c>
      <c r="E57" s="14" t="s">
        <v>37</v>
      </c>
      <c r="F57" s="14" t="s">
        <v>38</v>
      </c>
      <c r="G57" s="14" t="s">
        <v>39</v>
      </c>
      <c r="H57" s="14" t="s">
        <v>40</v>
      </c>
      <c r="I57" s="14" t="s">
        <v>41</v>
      </c>
      <c r="J57" s="14" t="s">
        <v>42</v>
      </c>
      <c r="K57" s="14" t="s">
        <v>43</v>
      </c>
      <c r="L57" s="14" t="s">
        <v>44</v>
      </c>
      <c r="M57" s="14" t="s">
        <v>45</v>
      </c>
      <c r="N57" s="14" t="s">
        <v>46</v>
      </c>
      <c r="P57" s="18"/>
      <c r="Q57" s="18"/>
      <c r="R57" s="18"/>
      <c r="S57" s="18"/>
      <c r="T57" s="18"/>
      <c r="U57" s="48"/>
      <c r="V57" s="18"/>
    </row>
    <row r="58" spans="1:22" x14ac:dyDescent="0.2">
      <c r="A58" s="15" t="s">
        <v>74</v>
      </c>
      <c r="B58" s="16" t="s">
        <v>75</v>
      </c>
      <c r="C58" s="30" t="s">
        <v>49</v>
      </c>
      <c r="D58" s="30" t="s">
        <v>49</v>
      </c>
      <c r="E58" s="30" t="s">
        <v>49</v>
      </c>
      <c r="F58" s="30" t="s">
        <v>49</v>
      </c>
      <c r="G58" s="30" t="s">
        <v>49</v>
      </c>
      <c r="H58" s="30" t="s">
        <v>49</v>
      </c>
      <c r="I58" s="30" t="s">
        <v>49</v>
      </c>
      <c r="J58" s="30" t="s">
        <v>49</v>
      </c>
      <c r="K58" s="30" t="s">
        <v>49</v>
      </c>
      <c r="L58" s="30" t="s">
        <v>49</v>
      </c>
      <c r="M58" s="30" t="s">
        <v>49</v>
      </c>
      <c r="N58" s="30" t="s">
        <v>49</v>
      </c>
      <c r="P58" s="27"/>
      <c r="Q58" s="27"/>
      <c r="R58" s="27"/>
      <c r="S58" s="27"/>
      <c r="T58" s="27"/>
      <c r="U58" s="48"/>
      <c r="V58" s="18"/>
    </row>
    <row r="59" spans="1:22" x14ac:dyDescent="0.2">
      <c r="A59" s="15" t="s">
        <v>132</v>
      </c>
      <c r="B59" s="16" t="s">
        <v>133</v>
      </c>
      <c r="C59" s="30" t="s">
        <v>49</v>
      </c>
      <c r="D59" s="30" t="s">
        <v>49</v>
      </c>
      <c r="E59" s="30" t="s">
        <v>49</v>
      </c>
      <c r="F59" s="30" t="s">
        <v>49</v>
      </c>
      <c r="G59" s="30" t="s">
        <v>49</v>
      </c>
      <c r="H59" s="30" t="s">
        <v>49</v>
      </c>
      <c r="I59" s="30" t="s">
        <v>49</v>
      </c>
      <c r="J59" s="30" t="s">
        <v>49</v>
      </c>
      <c r="K59" s="30" t="s">
        <v>49</v>
      </c>
      <c r="L59" s="30" t="s">
        <v>49</v>
      </c>
      <c r="M59" s="30" t="s">
        <v>49</v>
      </c>
      <c r="N59" s="30" t="s">
        <v>49</v>
      </c>
      <c r="P59" s="27"/>
      <c r="Q59" s="27"/>
      <c r="R59" s="27"/>
      <c r="S59" s="27"/>
      <c r="T59" s="27"/>
      <c r="U59" s="48"/>
      <c r="V59" s="18"/>
    </row>
    <row r="60" spans="1:22" x14ac:dyDescent="0.2">
      <c r="A60" s="15" t="s">
        <v>76</v>
      </c>
      <c r="B60" s="16" t="s">
        <v>77</v>
      </c>
      <c r="C60" s="30" t="s">
        <v>49</v>
      </c>
      <c r="D60" s="30" t="s">
        <v>49</v>
      </c>
      <c r="E60" s="30" t="s">
        <v>49</v>
      </c>
      <c r="F60" s="30" t="s">
        <v>49</v>
      </c>
      <c r="G60" s="30" t="s">
        <v>49</v>
      </c>
      <c r="H60" s="30" t="s">
        <v>49</v>
      </c>
      <c r="I60" s="30" t="s">
        <v>49</v>
      </c>
      <c r="J60" s="30" t="s">
        <v>49</v>
      </c>
      <c r="K60" s="30" t="s">
        <v>49</v>
      </c>
      <c r="L60" s="30" t="s">
        <v>49</v>
      </c>
      <c r="M60" s="30" t="s">
        <v>49</v>
      </c>
      <c r="N60" s="30" t="s">
        <v>49</v>
      </c>
      <c r="P60" s="27"/>
      <c r="Q60" s="27"/>
      <c r="R60" s="27"/>
      <c r="S60" s="27"/>
      <c r="T60" s="27"/>
      <c r="U60" s="48"/>
      <c r="V60" s="18"/>
    </row>
    <row r="61" spans="1:22" x14ac:dyDescent="0.2">
      <c r="A61" s="15" t="s">
        <v>134</v>
      </c>
      <c r="B61" s="16" t="s">
        <v>135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 t="s">
        <v>49</v>
      </c>
      <c r="P61" s="27"/>
      <c r="Q61" s="27"/>
      <c r="R61" s="27"/>
      <c r="S61" s="27"/>
      <c r="T61" s="27"/>
      <c r="U61" s="48"/>
      <c r="V61" s="18"/>
    </row>
    <row r="62" spans="1:22" x14ac:dyDescent="0.2">
      <c r="A62" s="15" t="s">
        <v>80</v>
      </c>
      <c r="B62" s="16" t="s">
        <v>81</v>
      </c>
      <c r="C62" s="30" t="s">
        <v>49</v>
      </c>
      <c r="D62" s="30" t="s">
        <v>49</v>
      </c>
      <c r="E62" s="30" t="s">
        <v>49</v>
      </c>
      <c r="F62" s="30" t="s">
        <v>49</v>
      </c>
      <c r="G62" s="30" t="s">
        <v>49</v>
      </c>
      <c r="H62" s="30" t="s">
        <v>49</v>
      </c>
      <c r="I62" s="30"/>
      <c r="J62" s="30"/>
      <c r="K62" s="30"/>
      <c r="L62" s="30"/>
      <c r="M62" s="30"/>
      <c r="N62" s="30"/>
      <c r="P62" s="27"/>
      <c r="Q62" s="27"/>
      <c r="R62" s="27"/>
      <c r="S62" s="27"/>
      <c r="T62" s="27"/>
      <c r="U62" s="48"/>
      <c r="V62" s="18"/>
    </row>
    <row r="63" spans="1:22" x14ac:dyDescent="0.2">
      <c r="A63" s="15" t="s">
        <v>78</v>
      </c>
      <c r="B63" s="16" t="s">
        <v>79</v>
      </c>
      <c r="C63" s="30" t="s">
        <v>49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27"/>
      <c r="Q63" s="27"/>
      <c r="R63" s="27"/>
      <c r="S63" s="27"/>
      <c r="T63" s="27"/>
      <c r="U63" s="48"/>
      <c r="V63" s="18"/>
    </row>
    <row r="64" spans="1:22" x14ac:dyDescent="0.2">
      <c r="A64" s="15" t="s">
        <v>97</v>
      </c>
      <c r="B64" s="16" t="s">
        <v>98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 t="s">
        <v>49</v>
      </c>
      <c r="P64" s="27"/>
      <c r="Q64" s="27"/>
      <c r="R64" s="27"/>
      <c r="S64" s="27"/>
      <c r="T64" s="27"/>
      <c r="U64" s="48"/>
      <c r="V64" s="18"/>
    </row>
    <row r="65" spans="1:22" x14ac:dyDescent="0.2">
      <c r="A65" s="15" t="s">
        <v>82</v>
      </c>
      <c r="B65" s="16" t="s">
        <v>83</v>
      </c>
      <c r="C65" s="30" t="s">
        <v>49</v>
      </c>
      <c r="D65" s="30" t="s">
        <v>49</v>
      </c>
      <c r="E65" s="30" t="s">
        <v>49</v>
      </c>
      <c r="F65" s="30" t="s">
        <v>49</v>
      </c>
      <c r="G65" s="30" t="s">
        <v>49</v>
      </c>
      <c r="H65" s="30" t="s">
        <v>49</v>
      </c>
      <c r="I65" s="30" t="s">
        <v>49</v>
      </c>
      <c r="J65" s="30" t="s">
        <v>49</v>
      </c>
      <c r="K65" s="30" t="s">
        <v>49</v>
      </c>
      <c r="L65" s="30" t="s">
        <v>49</v>
      </c>
      <c r="M65" s="30" t="s">
        <v>49</v>
      </c>
      <c r="N65" s="30" t="s">
        <v>49</v>
      </c>
      <c r="P65" s="27"/>
      <c r="Q65" s="27"/>
      <c r="R65" s="27"/>
      <c r="S65" s="27"/>
      <c r="T65" s="27"/>
      <c r="U65" s="48"/>
      <c r="V65" s="18"/>
    </row>
    <row r="66" spans="1:22" x14ac:dyDescent="0.2">
      <c r="A66" s="15" t="s">
        <v>136</v>
      </c>
      <c r="B66" s="16" t="s">
        <v>137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 t="s">
        <v>49</v>
      </c>
      <c r="P66" s="27"/>
      <c r="Q66" s="27"/>
      <c r="R66" s="27"/>
      <c r="S66" s="27"/>
      <c r="T66" s="27"/>
      <c r="U66" s="48"/>
      <c r="V66" s="18"/>
    </row>
    <row r="67" spans="1:22" x14ac:dyDescent="0.2">
      <c r="A67" s="15" t="s">
        <v>54</v>
      </c>
      <c r="B67" s="16" t="s">
        <v>55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 t="s">
        <v>49</v>
      </c>
      <c r="P67" s="27"/>
      <c r="Q67" s="27"/>
      <c r="R67" s="27"/>
      <c r="S67" s="27"/>
      <c r="T67" s="27"/>
      <c r="U67" s="48"/>
      <c r="V67" s="18"/>
    </row>
    <row r="68" spans="1:22" x14ac:dyDescent="0.2">
      <c r="A68" s="15" t="s">
        <v>99</v>
      </c>
      <c r="B68" s="16" t="s">
        <v>100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49</v>
      </c>
      <c r="P68" s="27"/>
      <c r="Q68" s="27"/>
      <c r="R68" s="27"/>
      <c r="S68" s="27"/>
      <c r="T68" s="27"/>
      <c r="U68" s="48"/>
      <c r="V68" s="18"/>
    </row>
    <row r="69" spans="1:22" x14ac:dyDescent="0.2">
      <c r="A69" s="15" t="s">
        <v>84</v>
      </c>
      <c r="B69" s="16" t="s">
        <v>85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 t="s">
        <v>49</v>
      </c>
      <c r="P69" s="27"/>
      <c r="Q69" s="27"/>
      <c r="R69" s="27"/>
      <c r="S69" s="27"/>
      <c r="T69" s="27"/>
      <c r="U69" s="48"/>
      <c r="V69" s="18"/>
    </row>
    <row r="70" spans="1:22" x14ac:dyDescent="0.2">
      <c r="A70" s="15" t="s">
        <v>138</v>
      </c>
      <c r="B70" s="16" t="s">
        <v>139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 t="s">
        <v>49</v>
      </c>
      <c r="P70" s="27"/>
      <c r="Q70" s="27"/>
      <c r="R70" s="27"/>
      <c r="S70" s="27"/>
      <c r="T70" s="27"/>
      <c r="U70" s="48"/>
      <c r="V70" s="18"/>
    </row>
    <row r="71" spans="1:22" x14ac:dyDescent="0.2">
      <c r="A71" s="15" t="s">
        <v>56</v>
      </c>
      <c r="B71" s="16" t="s">
        <v>57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 t="s">
        <v>49</v>
      </c>
      <c r="P71" s="27"/>
      <c r="Q71" s="27"/>
      <c r="R71" s="27"/>
      <c r="S71" s="27"/>
      <c r="T71" s="27"/>
      <c r="U71" s="48"/>
      <c r="V71" s="18"/>
    </row>
    <row r="72" spans="1:22" x14ac:dyDescent="0.2">
      <c r="A72" s="15" t="s">
        <v>140</v>
      </c>
      <c r="B72" s="16" t="s">
        <v>141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 t="s">
        <v>49</v>
      </c>
      <c r="P72" s="27"/>
      <c r="Q72" s="27"/>
      <c r="R72" s="27"/>
      <c r="S72" s="27"/>
      <c r="T72" s="27"/>
      <c r="U72" s="48"/>
      <c r="V72" s="18"/>
    </row>
    <row r="73" spans="1:22" x14ac:dyDescent="0.2">
      <c r="A73" s="15" t="s">
        <v>109</v>
      </c>
      <c r="B73" s="16" t="s">
        <v>110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 t="s">
        <v>49</v>
      </c>
      <c r="P73" s="27"/>
      <c r="Q73" s="27"/>
      <c r="R73" s="27"/>
      <c r="S73" s="27"/>
      <c r="T73" s="27"/>
      <c r="U73" s="48"/>
      <c r="V73" s="18"/>
    </row>
    <row r="74" spans="1:22" x14ac:dyDescent="0.2">
      <c r="A74" s="15" t="s">
        <v>142</v>
      </c>
      <c r="B74" s="16" t="s">
        <v>143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 t="s">
        <v>49</v>
      </c>
      <c r="P74" s="27"/>
      <c r="Q74" s="27"/>
      <c r="R74" s="27"/>
      <c r="S74" s="27"/>
      <c r="T74" s="27"/>
      <c r="U74" s="48"/>
      <c r="V74" s="18"/>
    </row>
    <row r="75" spans="1:22" x14ac:dyDescent="0.2">
      <c r="A75" s="15" t="s">
        <v>101</v>
      </c>
      <c r="B75" s="16" t="s">
        <v>102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 t="s">
        <v>49</v>
      </c>
      <c r="P75" s="27"/>
      <c r="Q75" s="27"/>
      <c r="R75" s="27"/>
      <c r="S75" s="27"/>
      <c r="T75" s="27"/>
      <c r="U75" s="48"/>
      <c r="V75" s="18"/>
    </row>
    <row r="76" spans="1:22" x14ac:dyDescent="0.2">
      <c r="A76" s="15" t="s">
        <v>111</v>
      </c>
      <c r="B76" s="16" t="s">
        <v>112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 t="s">
        <v>49</v>
      </c>
      <c r="P76" s="27"/>
      <c r="Q76" s="27"/>
      <c r="R76" s="27"/>
      <c r="S76" s="27"/>
      <c r="T76" s="27"/>
      <c r="U76" s="48"/>
      <c r="V76" s="18"/>
    </row>
    <row r="77" spans="1:22" x14ac:dyDescent="0.2">
      <c r="A77" s="15" t="s">
        <v>144</v>
      </c>
      <c r="B77" s="16" t="s">
        <v>145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 t="s">
        <v>49</v>
      </c>
      <c r="P77" s="27"/>
      <c r="Q77" s="27"/>
      <c r="R77" s="27"/>
      <c r="S77" s="27"/>
      <c r="T77" s="27"/>
      <c r="U77" s="48"/>
      <c r="V77" s="18"/>
    </row>
    <row r="78" spans="1:22" x14ac:dyDescent="0.2">
      <c r="A78" s="15" t="s">
        <v>146</v>
      </c>
      <c r="B78" s="16" t="s">
        <v>147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 t="s">
        <v>49</v>
      </c>
      <c r="P78" s="27"/>
      <c r="Q78" s="27"/>
      <c r="R78" s="27"/>
      <c r="S78" s="27"/>
      <c r="T78" s="27"/>
      <c r="U78" s="48"/>
      <c r="V78" s="18"/>
    </row>
    <row r="79" spans="1:22" x14ac:dyDescent="0.2">
      <c r="A79" s="15" t="s">
        <v>64</v>
      </c>
      <c r="B79" s="16" t="s">
        <v>65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 t="s">
        <v>49</v>
      </c>
      <c r="P79" s="27"/>
      <c r="Q79" s="27"/>
      <c r="R79" s="27"/>
      <c r="S79" s="27"/>
      <c r="T79" s="27"/>
      <c r="U79" s="48"/>
      <c r="V79" s="18"/>
    </row>
    <row r="80" spans="1:22" x14ac:dyDescent="0.2">
      <c r="A80" s="15" t="s">
        <v>148</v>
      </c>
      <c r="B80" s="16" t="s">
        <v>149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 t="s">
        <v>49</v>
      </c>
      <c r="P80" s="27"/>
      <c r="Q80" s="27"/>
      <c r="R80" s="27"/>
      <c r="S80" s="27"/>
      <c r="T80" s="27"/>
      <c r="U80" s="48"/>
      <c r="V80" s="18"/>
    </row>
    <row r="81" spans="1:22" x14ac:dyDescent="0.2">
      <c r="A81" s="15" t="s">
        <v>150</v>
      </c>
      <c r="B81" s="16" t="s">
        <v>151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 t="s">
        <v>49</v>
      </c>
      <c r="P81" s="27"/>
      <c r="Q81" s="27"/>
      <c r="R81" s="27"/>
      <c r="S81" s="27"/>
      <c r="T81" s="27"/>
      <c r="U81" s="48"/>
      <c r="V81" s="18"/>
    </row>
    <row r="82" spans="1:22" x14ac:dyDescent="0.2">
      <c r="A82" s="15" t="s">
        <v>159</v>
      </c>
      <c r="B82" s="16" t="s">
        <v>160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 t="s">
        <v>49</v>
      </c>
      <c r="P82" s="27"/>
      <c r="Q82" s="27"/>
      <c r="R82" s="27"/>
      <c r="S82" s="27"/>
      <c r="T82" s="27"/>
      <c r="U82" s="48"/>
      <c r="V82" s="18"/>
    </row>
    <row r="83" spans="1:22" x14ac:dyDescent="0.2">
      <c r="A83" s="15" t="s">
        <v>152</v>
      </c>
      <c r="B83" s="16" t="s">
        <v>153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 t="s">
        <v>49</v>
      </c>
      <c r="P83" s="27"/>
      <c r="Q83" s="27"/>
      <c r="R83" s="27"/>
      <c r="S83" s="27"/>
      <c r="T83" s="27"/>
      <c r="U83" s="48"/>
      <c r="V83" s="18"/>
    </row>
    <row r="84" spans="1:22" x14ac:dyDescent="0.2">
      <c r="A84" s="15" t="s">
        <v>161</v>
      </c>
      <c r="B84" s="16" t="s">
        <v>162</v>
      </c>
      <c r="C84" s="30" t="s">
        <v>49</v>
      </c>
      <c r="D84" s="30" t="s">
        <v>49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P84" s="27"/>
      <c r="Q84" s="27"/>
      <c r="R84" s="27"/>
      <c r="S84" s="27"/>
      <c r="T84" s="27"/>
      <c r="U84" s="48"/>
      <c r="V84" s="18"/>
    </row>
    <row r="85" spans="1:22" x14ac:dyDescent="0.2">
      <c r="A85" s="15" t="s">
        <v>105</v>
      </c>
      <c r="B85" s="16" t="s">
        <v>106</v>
      </c>
      <c r="C85" s="30" t="s">
        <v>49</v>
      </c>
      <c r="D85" s="30" t="s">
        <v>49</v>
      </c>
      <c r="E85" s="30" t="s">
        <v>49</v>
      </c>
      <c r="F85" s="30" t="s">
        <v>49</v>
      </c>
      <c r="G85" s="30" t="s">
        <v>49</v>
      </c>
      <c r="H85" s="30" t="s">
        <v>49</v>
      </c>
      <c r="I85" s="30" t="s">
        <v>49</v>
      </c>
      <c r="J85" s="30" t="s">
        <v>49</v>
      </c>
      <c r="K85" s="30" t="s">
        <v>49</v>
      </c>
      <c r="L85" s="30" t="s">
        <v>49</v>
      </c>
      <c r="M85" s="30" t="s">
        <v>49</v>
      </c>
      <c r="N85" s="30" t="s">
        <v>49</v>
      </c>
      <c r="P85" s="27"/>
      <c r="Q85" s="27"/>
      <c r="R85" s="27"/>
      <c r="S85" s="27"/>
      <c r="T85" s="27"/>
      <c r="U85" s="48"/>
      <c r="V85" s="18"/>
    </row>
    <row r="86" spans="1:22" x14ac:dyDescent="0.2">
      <c r="A86" s="15" t="s">
        <v>94</v>
      </c>
      <c r="B86" s="16" t="s">
        <v>95</v>
      </c>
      <c r="C86" s="30" t="s">
        <v>49</v>
      </c>
      <c r="D86" s="30" t="s">
        <v>49</v>
      </c>
      <c r="E86" s="30" t="s">
        <v>49</v>
      </c>
      <c r="F86" s="30"/>
      <c r="G86" s="30"/>
      <c r="H86" s="30"/>
      <c r="I86" s="30"/>
      <c r="J86" s="30"/>
      <c r="K86" s="30"/>
      <c r="L86" s="30"/>
      <c r="M86" s="30"/>
      <c r="N86" s="30"/>
      <c r="P86" s="27"/>
      <c r="Q86" s="27"/>
      <c r="R86" s="27"/>
      <c r="S86" s="27"/>
      <c r="T86" s="27"/>
      <c r="U86" s="48"/>
      <c r="V86" s="18"/>
    </row>
    <row r="87" spans="1:22" x14ac:dyDescent="0.2">
      <c r="A87" s="19"/>
      <c r="B87" s="19" t="s">
        <v>73</v>
      </c>
      <c r="C87" s="20">
        <f t="shared" ref="C87:N87" si="2">COUNTA(C58:C86)</f>
        <v>9</v>
      </c>
      <c r="D87" s="20">
        <f t="shared" si="2"/>
        <v>8</v>
      </c>
      <c r="E87" s="20">
        <f t="shared" si="2"/>
        <v>7</v>
      </c>
      <c r="F87" s="20">
        <f t="shared" si="2"/>
        <v>6</v>
      </c>
      <c r="G87" s="20">
        <f t="shared" si="2"/>
        <v>6</v>
      </c>
      <c r="H87" s="20">
        <f t="shared" si="2"/>
        <v>6</v>
      </c>
      <c r="I87" s="20">
        <f t="shared" si="2"/>
        <v>5</v>
      </c>
      <c r="J87" s="20">
        <f t="shared" si="2"/>
        <v>5</v>
      </c>
      <c r="K87" s="20">
        <f t="shared" si="2"/>
        <v>5</v>
      </c>
      <c r="L87" s="20">
        <f t="shared" si="2"/>
        <v>5</v>
      </c>
      <c r="M87" s="20">
        <f t="shared" si="2"/>
        <v>5</v>
      </c>
      <c r="N87" s="20">
        <f t="shared" si="2"/>
        <v>25</v>
      </c>
      <c r="P87" s="27"/>
      <c r="Q87" s="27"/>
      <c r="R87" s="27"/>
      <c r="S87" s="27"/>
      <c r="T87" s="27"/>
      <c r="U87" s="48"/>
      <c r="V87" s="18"/>
    </row>
    <row r="88" spans="1:22" x14ac:dyDescent="0.2">
      <c r="S88" s="25"/>
    </row>
    <row r="90" spans="1:22" x14ac:dyDescent="0.2">
      <c r="A90" s="13"/>
      <c r="B90" s="13"/>
      <c r="C90" s="84" t="s">
        <v>155</v>
      </c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S90" s="25"/>
    </row>
    <row r="91" spans="1:22" x14ac:dyDescent="0.2">
      <c r="A91" s="11"/>
      <c r="B91" s="11"/>
      <c r="C91" s="14" t="s">
        <v>35</v>
      </c>
      <c r="D91" s="14" t="s">
        <v>36</v>
      </c>
      <c r="E91" s="14" t="s">
        <v>37</v>
      </c>
      <c r="F91" s="14" t="s">
        <v>38</v>
      </c>
      <c r="G91" s="14" t="s">
        <v>39</v>
      </c>
      <c r="H91" s="14" t="s">
        <v>40</v>
      </c>
      <c r="I91" s="14" t="s">
        <v>41</v>
      </c>
      <c r="J91" s="14" t="s">
        <v>42</v>
      </c>
      <c r="K91" s="14" t="s">
        <v>43</v>
      </c>
      <c r="L91" s="14" t="s">
        <v>44</v>
      </c>
      <c r="M91" s="14" t="s">
        <v>45</v>
      </c>
      <c r="N91" s="14" t="s">
        <v>46</v>
      </c>
      <c r="S91" s="25"/>
    </row>
    <row r="92" spans="1:22" x14ac:dyDescent="0.2">
      <c r="A92" s="15" t="s">
        <v>74</v>
      </c>
      <c r="B92" s="16" t="s">
        <v>75</v>
      </c>
      <c r="C92" s="2" t="s">
        <v>49</v>
      </c>
      <c r="D92" s="2" t="s">
        <v>49</v>
      </c>
      <c r="E92" s="2" t="s">
        <v>171</v>
      </c>
      <c r="F92" s="2" t="s">
        <v>171</v>
      </c>
      <c r="S92" s="25"/>
    </row>
    <row r="93" spans="1:22" x14ac:dyDescent="0.2">
      <c r="A93" s="15" t="s">
        <v>76</v>
      </c>
      <c r="B93" s="16" t="s">
        <v>77</v>
      </c>
      <c r="C93" s="2" t="s">
        <v>49</v>
      </c>
      <c r="D93" s="2" t="s">
        <v>49</v>
      </c>
      <c r="E93" s="2" t="s">
        <v>49</v>
      </c>
      <c r="F93" s="2" t="s">
        <v>49</v>
      </c>
      <c r="G93" s="2" t="s">
        <v>49</v>
      </c>
      <c r="H93" s="2" t="s">
        <v>49</v>
      </c>
      <c r="I93" s="2"/>
      <c r="J93" s="2"/>
      <c r="K93" s="2"/>
      <c r="L93" s="2"/>
      <c r="M93" s="2"/>
      <c r="N93" s="2"/>
      <c r="S93" s="25"/>
    </row>
    <row r="94" spans="1:22" x14ac:dyDescent="0.2">
      <c r="A94" s="15" t="s">
        <v>134</v>
      </c>
      <c r="B94" s="16" t="s">
        <v>135</v>
      </c>
      <c r="C94" s="2" t="s">
        <v>171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S94" s="25"/>
    </row>
    <row r="95" spans="1:22" x14ac:dyDescent="0.2">
      <c r="A95" s="15" t="s">
        <v>82</v>
      </c>
      <c r="B95" s="16" t="s">
        <v>83</v>
      </c>
      <c r="C95" s="2" t="s">
        <v>49</v>
      </c>
      <c r="D95" s="2" t="s">
        <v>49</v>
      </c>
      <c r="E95" s="2" t="s">
        <v>49</v>
      </c>
      <c r="F95" s="2" t="s">
        <v>49</v>
      </c>
      <c r="G95" s="2" t="s">
        <v>49</v>
      </c>
      <c r="H95" s="2" t="s">
        <v>49</v>
      </c>
      <c r="I95" s="2" t="s">
        <v>49</v>
      </c>
      <c r="J95" s="2" t="s">
        <v>49</v>
      </c>
      <c r="K95" s="2" t="s">
        <v>49</v>
      </c>
      <c r="L95" s="2" t="s">
        <v>49</v>
      </c>
      <c r="M95" s="2" t="s">
        <v>49</v>
      </c>
      <c r="N95" s="2" t="s">
        <v>49</v>
      </c>
      <c r="S95" s="25"/>
    </row>
    <row r="96" spans="1:22" x14ac:dyDescent="0.2">
      <c r="A96" s="15" t="s">
        <v>54</v>
      </c>
      <c r="B96" s="16" t="s">
        <v>55</v>
      </c>
      <c r="C96" s="2" t="s">
        <v>171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S96" s="25"/>
    </row>
    <row r="97" spans="1:19" x14ac:dyDescent="0.2">
      <c r="A97" s="15" t="s">
        <v>99</v>
      </c>
      <c r="B97" s="16" t="s">
        <v>100</v>
      </c>
      <c r="C97" s="2" t="s">
        <v>171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 t="s">
        <v>49</v>
      </c>
      <c r="S97" s="25"/>
    </row>
    <row r="98" spans="1:19" x14ac:dyDescent="0.2">
      <c r="A98" s="15" t="s">
        <v>84</v>
      </c>
      <c r="B98" s="16" t="s">
        <v>85</v>
      </c>
      <c r="C98" s="2" t="s">
        <v>171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S98" s="25"/>
    </row>
    <row r="99" spans="1:19" x14ac:dyDescent="0.2">
      <c r="A99" s="15" t="s">
        <v>138</v>
      </c>
      <c r="B99" s="16" t="s">
        <v>139</v>
      </c>
      <c r="C99" s="2" t="s">
        <v>171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S99" s="25"/>
    </row>
    <row r="100" spans="1:19" x14ac:dyDescent="0.2">
      <c r="A100" s="15" t="s">
        <v>56</v>
      </c>
      <c r="B100" s="16" t="s">
        <v>57</v>
      </c>
      <c r="C100" s="2" t="s">
        <v>171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S100" s="25"/>
    </row>
    <row r="101" spans="1:19" x14ac:dyDescent="0.2">
      <c r="A101" s="15" t="s">
        <v>140</v>
      </c>
      <c r="B101" s="16" t="s">
        <v>141</v>
      </c>
      <c r="C101" s="2" t="s">
        <v>171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S101" s="25"/>
    </row>
    <row r="102" spans="1:19" x14ac:dyDescent="0.2">
      <c r="A102" s="15" t="s">
        <v>109</v>
      </c>
      <c r="B102" s="16" t="s">
        <v>110</v>
      </c>
      <c r="C102" s="2" t="s">
        <v>171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S102" s="25"/>
    </row>
    <row r="103" spans="1:19" x14ac:dyDescent="0.2">
      <c r="A103" s="15" t="s">
        <v>142</v>
      </c>
      <c r="B103" s="16" t="s">
        <v>143</v>
      </c>
      <c r="C103" s="2" t="s">
        <v>171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 t="s">
        <v>49</v>
      </c>
      <c r="S103" s="25"/>
    </row>
    <row r="104" spans="1:19" x14ac:dyDescent="0.2">
      <c r="A104" s="15" t="s">
        <v>172</v>
      </c>
      <c r="B104" s="16" t="s">
        <v>102</v>
      </c>
      <c r="C104" s="2" t="s">
        <v>171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 t="s">
        <v>171</v>
      </c>
      <c r="S104" s="25"/>
    </row>
    <row r="105" spans="1:19" x14ac:dyDescent="0.2">
      <c r="A105" s="15" t="s">
        <v>103</v>
      </c>
      <c r="B105" s="16" t="s">
        <v>104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 t="s">
        <v>49</v>
      </c>
      <c r="S105" s="25"/>
    </row>
    <row r="106" spans="1:19" x14ac:dyDescent="0.2">
      <c r="A106" s="15" t="s">
        <v>111</v>
      </c>
      <c r="B106" s="16" t="s">
        <v>112</v>
      </c>
      <c r="C106" s="2" t="s">
        <v>171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S106" s="25"/>
    </row>
    <row r="107" spans="1:19" x14ac:dyDescent="0.2">
      <c r="A107" s="15" t="s">
        <v>144</v>
      </c>
      <c r="B107" s="16" t="s">
        <v>145</v>
      </c>
      <c r="C107" s="2" t="s">
        <v>171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 t="s">
        <v>49</v>
      </c>
      <c r="S107" s="25"/>
    </row>
    <row r="108" spans="1:19" x14ac:dyDescent="0.2">
      <c r="A108" s="15" t="s">
        <v>146</v>
      </c>
      <c r="B108" s="16" t="s">
        <v>147</v>
      </c>
      <c r="C108" s="2" t="s">
        <v>171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S108" s="25"/>
    </row>
    <row r="109" spans="1:19" x14ac:dyDescent="0.2">
      <c r="A109" s="15" t="s">
        <v>173</v>
      </c>
      <c r="B109" s="16" t="s">
        <v>174</v>
      </c>
      <c r="C109" s="2" t="s">
        <v>171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S109" s="25"/>
    </row>
    <row r="110" spans="1:19" x14ac:dyDescent="0.2">
      <c r="A110" s="15" t="s">
        <v>64</v>
      </c>
      <c r="B110" s="16" t="s">
        <v>65</v>
      </c>
      <c r="C110" s="2" t="s">
        <v>171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 t="s">
        <v>49</v>
      </c>
      <c r="S110" s="25"/>
    </row>
    <row r="111" spans="1:19" x14ac:dyDescent="0.2">
      <c r="A111" s="15" t="s">
        <v>148</v>
      </c>
      <c r="B111" s="16" t="s">
        <v>149</v>
      </c>
      <c r="C111" s="2" t="s">
        <v>171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 t="s">
        <v>49</v>
      </c>
      <c r="S111" s="25"/>
    </row>
    <row r="112" spans="1:19" x14ac:dyDescent="0.2">
      <c r="A112" s="15" t="s">
        <v>150</v>
      </c>
      <c r="B112" s="16" t="s">
        <v>151</v>
      </c>
      <c r="C112" s="2" t="s">
        <v>171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 t="s">
        <v>49</v>
      </c>
      <c r="S112" s="25"/>
    </row>
    <row r="113" spans="1:19" x14ac:dyDescent="0.2">
      <c r="A113" s="15" t="s">
        <v>159</v>
      </c>
      <c r="B113" s="16" t="s">
        <v>160</v>
      </c>
      <c r="C113" s="2" t="s">
        <v>171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 t="s">
        <v>49</v>
      </c>
      <c r="S113" s="25"/>
    </row>
    <row r="114" spans="1:19" x14ac:dyDescent="0.2">
      <c r="A114" s="15" t="s">
        <v>175</v>
      </c>
      <c r="B114" s="16" t="s">
        <v>176</v>
      </c>
      <c r="C114" s="2" t="s">
        <v>171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S114" s="25"/>
    </row>
    <row r="115" spans="1:19" x14ac:dyDescent="0.2">
      <c r="A115" s="15" t="s">
        <v>152</v>
      </c>
      <c r="B115" s="16" t="s">
        <v>153</v>
      </c>
      <c r="C115" s="2" t="s">
        <v>171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 t="s">
        <v>49</v>
      </c>
      <c r="S115" s="25"/>
    </row>
    <row r="116" spans="1:19" x14ac:dyDescent="0.2">
      <c r="A116" s="15" t="s">
        <v>163</v>
      </c>
      <c r="B116" s="16" t="s">
        <v>164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 t="s">
        <v>171</v>
      </c>
      <c r="S116" s="25"/>
    </row>
    <row r="117" spans="1:19" x14ac:dyDescent="0.2">
      <c r="A117" s="15" t="s">
        <v>67</v>
      </c>
      <c r="B117" s="16" t="s">
        <v>68</v>
      </c>
      <c r="C117" s="2" t="s">
        <v>171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 t="s">
        <v>49</v>
      </c>
      <c r="S117" s="25"/>
    </row>
    <row r="118" spans="1:19" x14ac:dyDescent="0.2">
      <c r="A118" s="15" t="s">
        <v>90</v>
      </c>
      <c r="B118" s="16" t="s">
        <v>91</v>
      </c>
      <c r="C118" s="2" t="s">
        <v>49</v>
      </c>
      <c r="D118" s="2" t="s">
        <v>49</v>
      </c>
      <c r="E118" s="2" t="s">
        <v>49</v>
      </c>
      <c r="F118" s="2" t="s">
        <v>49</v>
      </c>
      <c r="G118" s="2" t="s">
        <v>49</v>
      </c>
      <c r="H118" s="2" t="s">
        <v>49</v>
      </c>
      <c r="I118" s="2"/>
      <c r="J118" s="2"/>
      <c r="K118" s="2"/>
      <c r="L118" s="2"/>
      <c r="M118" s="2" t="s">
        <v>49</v>
      </c>
      <c r="N118" s="2" t="s">
        <v>49</v>
      </c>
      <c r="S118" s="25"/>
    </row>
    <row r="119" spans="1:19" x14ac:dyDescent="0.2">
      <c r="A119" s="15" t="s">
        <v>105</v>
      </c>
      <c r="B119" s="16" t="s">
        <v>106</v>
      </c>
      <c r="C119" s="2" t="s">
        <v>49</v>
      </c>
      <c r="D119" s="2" t="s">
        <v>49</v>
      </c>
      <c r="E119" s="2" t="s">
        <v>49</v>
      </c>
      <c r="F119" s="2" t="s">
        <v>49</v>
      </c>
      <c r="G119" s="2" t="s">
        <v>49</v>
      </c>
      <c r="H119" s="2" t="s">
        <v>49</v>
      </c>
      <c r="I119" s="2" t="s">
        <v>49</v>
      </c>
      <c r="J119" s="2" t="s">
        <v>49</v>
      </c>
      <c r="K119" s="2" t="s">
        <v>49</v>
      </c>
      <c r="L119" s="2" t="s">
        <v>49</v>
      </c>
      <c r="M119" s="2" t="s">
        <v>49</v>
      </c>
      <c r="N119" s="2" t="s">
        <v>49</v>
      </c>
      <c r="S119" s="25"/>
    </row>
    <row r="120" spans="1:19" x14ac:dyDescent="0.2">
      <c r="A120" s="15" t="s">
        <v>177</v>
      </c>
      <c r="B120" s="16" t="s">
        <v>178</v>
      </c>
      <c r="C120" s="2" t="s">
        <v>49</v>
      </c>
      <c r="D120" s="2" t="s">
        <v>49</v>
      </c>
      <c r="E120" s="2" t="s">
        <v>49</v>
      </c>
      <c r="F120" s="2" t="s">
        <v>49</v>
      </c>
      <c r="G120" s="2" t="s">
        <v>49</v>
      </c>
      <c r="H120" s="2" t="s">
        <v>49</v>
      </c>
      <c r="I120" s="2" t="s">
        <v>49</v>
      </c>
      <c r="J120" s="2" t="s">
        <v>49</v>
      </c>
      <c r="K120" s="2" t="s">
        <v>49</v>
      </c>
      <c r="L120" s="2" t="s">
        <v>49</v>
      </c>
      <c r="M120" s="2" t="s">
        <v>49</v>
      </c>
      <c r="N120" s="2" t="s">
        <v>171</v>
      </c>
      <c r="S120" s="25"/>
    </row>
    <row r="121" spans="1:19" x14ac:dyDescent="0.2">
      <c r="A121" s="19"/>
      <c r="B121" s="19" t="s">
        <v>73</v>
      </c>
      <c r="C121" s="20">
        <f t="shared" ref="C121:N121" si="3">COUNTA(C92:C120)</f>
        <v>27</v>
      </c>
      <c r="D121" s="20">
        <f t="shared" si="3"/>
        <v>6</v>
      </c>
      <c r="E121" s="20">
        <f t="shared" si="3"/>
        <v>6</v>
      </c>
      <c r="F121" s="20">
        <f t="shared" si="3"/>
        <v>6</v>
      </c>
      <c r="G121" s="20">
        <f t="shared" si="3"/>
        <v>5</v>
      </c>
      <c r="H121" s="20">
        <f t="shared" si="3"/>
        <v>5</v>
      </c>
      <c r="I121" s="20">
        <f t="shared" si="3"/>
        <v>3</v>
      </c>
      <c r="J121" s="20">
        <f t="shared" si="3"/>
        <v>3</v>
      </c>
      <c r="K121" s="20">
        <f t="shared" si="3"/>
        <v>3</v>
      </c>
      <c r="L121" s="20">
        <f t="shared" si="3"/>
        <v>3</v>
      </c>
      <c r="M121" s="20">
        <f t="shared" si="3"/>
        <v>4</v>
      </c>
      <c r="N121" s="20">
        <f t="shared" si="3"/>
        <v>16</v>
      </c>
      <c r="S121" s="25"/>
    </row>
    <row r="123" spans="1:19" x14ac:dyDescent="0.2">
      <c r="A123" s="16"/>
      <c r="B123" s="16"/>
    </row>
    <row r="124" spans="1:19" x14ac:dyDescent="0.2">
      <c r="A124" s="13"/>
      <c r="B124" s="13"/>
      <c r="C124" s="84" t="s">
        <v>169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S124" s="25"/>
    </row>
    <row r="125" spans="1:19" x14ac:dyDescent="0.2">
      <c r="A125" s="11"/>
      <c r="B125" s="11"/>
      <c r="C125" s="14" t="s">
        <v>35</v>
      </c>
      <c r="D125" s="14" t="s">
        <v>36</v>
      </c>
      <c r="E125" s="14" t="s">
        <v>37</v>
      </c>
      <c r="F125" s="14" t="s">
        <v>38</v>
      </c>
      <c r="G125" s="14" t="s">
        <v>39</v>
      </c>
      <c r="H125" s="14" t="s">
        <v>40</v>
      </c>
      <c r="I125" s="14" t="s">
        <v>41</v>
      </c>
      <c r="J125" s="14" t="s">
        <v>42</v>
      </c>
      <c r="K125" s="14" t="s">
        <v>43</v>
      </c>
      <c r="L125" s="14" t="s">
        <v>44</v>
      </c>
      <c r="M125" s="14" t="s">
        <v>45</v>
      </c>
      <c r="N125" s="14" t="s">
        <v>46</v>
      </c>
      <c r="S125" s="25"/>
    </row>
    <row r="126" spans="1:19" x14ac:dyDescent="0.2">
      <c r="A126" s="15" t="s">
        <v>99</v>
      </c>
      <c r="B126" s="16" t="s">
        <v>100</v>
      </c>
      <c r="C126" s="2" t="s">
        <v>171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 t="s">
        <v>49</v>
      </c>
      <c r="S126" s="25"/>
    </row>
    <row r="127" spans="1:19" x14ac:dyDescent="0.2">
      <c r="A127" s="15" t="s">
        <v>84</v>
      </c>
      <c r="B127" s="16" t="s">
        <v>85</v>
      </c>
      <c r="C127" s="2" t="s">
        <v>171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S127" s="25"/>
    </row>
    <row r="128" spans="1:19" x14ac:dyDescent="0.2">
      <c r="A128" s="15" t="s">
        <v>109</v>
      </c>
      <c r="B128" s="16" t="s">
        <v>110</v>
      </c>
      <c r="C128" s="2" t="s">
        <v>171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 t="s">
        <v>49</v>
      </c>
      <c r="S128" s="25"/>
    </row>
    <row r="129" spans="1:19" x14ac:dyDescent="0.2">
      <c r="A129" s="15" t="s">
        <v>101</v>
      </c>
      <c r="B129" s="16" t="s">
        <v>104</v>
      </c>
      <c r="C129" s="26" t="s">
        <v>171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S129" s="25"/>
    </row>
    <row r="130" spans="1:19" x14ac:dyDescent="0.2">
      <c r="A130" s="15" t="s">
        <v>103</v>
      </c>
      <c r="B130" s="16" t="s">
        <v>102</v>
      </c>
      <c r="C130" s="26" t="s">
        <v>171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S130" s="25"/>
    </row>
    <row r="131" spans="1:19" x14ac:dyDescent="0.2">
      <c r="A131" s="15" t="s">
        <v>144</v>
      </c>
      <c r="B131" s="16" t="s">
        <v>145</v>
      </c>
      <c r="C131" s="2" t="s">
        <v>171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S131" s="25"/>
    </row>
    <row r="132" spans="1:19" x14ac:dyDescent="0.2">
      <c r="A132" s="15" t="s">
        <v>146</v>
      </c>
      <c r="B132" s="16" t="s">
        <v>147</v>
      </c>
      <c r="C132" s="2" t="s">
        <v>171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S132" s="25"/>
    </row>
    <row r="133" spans="1:19" x14ac:dyDescent="0.2">
      <c r="A133" s="15" t="s">
        <v>64</v>
      </c>
      <c r="B133" s="16" t="s">
        <v>65</v>
      </c>
      <c r="C133" s="2" t="s">
        <v>171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 t="s">
        <v>49</v>
      </c>
      <c r="S133" s="25"/>
    </row>
    <row r="134" spans="1:19" x14ac:dyDescent="0.2">
      <c r="A134" s="15" t="s">
        <v>150</v>
      </c>
      <c r="B134" s="16" t="s">
        <v>151</v>
      </c>
      <c r="C134" s="2" t="s">
        <v>171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 t="s">
        <v>49</v>
      </c>
      <c r="S134" s="25"/>
    </row>
    <row r="135" spans="1:19" x14ac:dyDescent="0.2">
      <c r="A135" s="15" t="s">
        <v>159</v>
      </c>
      <c r="B135" s="16" t="s">
        <v>160</v>
      </c>
      <c r="C135" s="2" t="s">
        <v>171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 t="s">
        <v>49</v>
      </c>
      <c r="S135" s="25"/>
    </row>
    <row r="136" spans="1:19" x14ac:dyDescent="0.2">
      <c r="A136" s="19"/>
      <c r="B136" s="19" t="s">
        <v>73</v>
      </c>
      <c r="C136" s="20">
        <f t="shared" ref="C136:N136" si="4">COUNTA(C126:C135)</f>
        <v>10</v>
      </c>
      <c r="D136" s="20">
        <f t="shared" si="4"/>
        <v>0</v>
      </c>
      <c r="E136" s="20">
        <f t="shared" si="4"/>
        <v>0</v>
      </c>
      <c r="F136" s="20">
        <f t="shared" si="4"/>
        <v>0</v>
      </c>
      <c r="G136" s="20">
        <f t="shared" si="4"/>
        <v>0</v>
      </c>
      <c r="H136" s="20">
        <f t="shared" si="4"/>
        <v>0</v>
      </c>
      <c r="I136" s="20">
        <f t="shared" si="4"/>
        <v>0</v>
      </c>
      <c r="J136" s="20">
        <f t="shared" si="4"/>
        <v>0</v>
      </c>
      <c r="K136" s="20">
        <f t="shared" si="4"/>
        <v>0</v>
      </c>
      <c r="L136" s="20">
        <f t="shared" si="4"/>
        <v>0</v>
      </c>
      <c r="M136" s="20">
        <f t="shared" si="4"/>
        <v>0</v>
      </c>
      <c r="N136" s="20">
        <f t="shared" si="4"/>
        <v>5</v>
      </c>
      <c r="S136" s="25"/>
    </row>
    <row r="137" spans="1:19" x14ac:dyDescent="0.2">
      <c r="A137" s="16"/>
      <c r="B137" s="16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S137" s="25"/>
    </row>
    <row r="138" spans="1:19" ht="12.75" customHeight="1" x14ac:dyDescent="0.2"/>
    <row r="139" spans="1:19" ht="12.75" customHeight="1" x14ac:dyDescent="0.2">
      <c r="A139" s="13"/>
      <c r="B139" s="13"/>
      <c r="C139" s="84" t="s">
        <v>182</v>
      </c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</row>
    <row r="140" spans="1:19" ht="12.75" customHeight="1" x14ac:dyDescent="0.2">
      <c r="A140" s="11"/>
      <c r="B140" s="11"/>
      <c r="C140" s="14" t="s">
        <v>35</v>
      </c>
      <c r="D140" s="14" t="s">
        <v>36</v>
      </c>
      <c r="E140" s="14" t="s">
        <v>37</v>
      </c>
      <c r="F140" s="14" t="s">
        <v>38</v>
      </c>
      <c r="G140" s="14" t="s">
        <v>39</v>
      </c>
      <c r="H140" s="14" t="s">
        <v>40</v>
      </c>
      <c r="I140" s="14" t="s">
        <v>41</v>
      </c>
      <c r="J140" s="14" t="s">
        <v>42</v>
      </c>
      <c r="K140" s="14" t="s">
        <v>43</v>
      </c>
      <c r="L140" s="14" t="s">
        <v>44</v>
      </c>
      <c r="M140" s="14" t="s">
        <v>45</v>
      </c>
      <c r="N140" s="14" t="s">
        <v>46</v>
      </c>
    </row>
    <row r="141" spans="1:19" ht="12.75" customHeight="1" x14ac:dyDescent="0.2">
      <c r="A141" s="15" t="s">
        <v>78</v>
      </c>
      <c r="B141" s="16" t="s">
        <v>79</v>
      </c>
      <c r="C141" s="2" t="s">
        <v>49</v>
      </c>
      <c r="D141" s="2" t="s">
        <v>49</v>
      </c>
      <c r="E141" s="2" t="s">
        <v>49</v>
      </c>
      <c r="F141" s="2" t="s">
        <v>49</v>
      </c>
      <c r="G141" s="2" t="s">
        <v>49</v>
      </c>
      <c r="H141" s="2" t="s">
        <v>49</v>
      </c>
      <c r="I141" s="2" t="s">
        <v>49</v>
      </c>
      <c r="J141" s="2" t="s">
        <v>49</v>
      </c>
      <c r="K141" s="2" t="s">
        <v>49</v>
      </c>
      <c r="L141" s="2" t="s">
        <v>49</v>
      </c>
      <c r="M141" s="2" t="s">
        <v>49</v>
      </c>
      <c r="N141" s="2" t="s">
        <v>49</v>
      </c>
    </row>
    <row r="142" spans="1:19" ht="12.75" customHeight="1" x14ac:dyDescent="0.2">
      <c r="A142" s="15" t="s">
        <v>61</v>
      </c>
      <c r="B142" s="16" t="s">
        <v>186</v>
      </c>
      <c r="C142" s="2" t="s">
        <v>171</v>
      </c>
      <c r="D142" s="2" t="s">
        <v>171</v>
      </c>
      <c r="E142" s="2" t="s">
        <v>171</v>
      </c>
      <c r="F142" s="2" t="s">
        <v>171</v>
      </c>
      <c r="G142" s="2" t="s">
        <v>171</v>
      </c>
      <c r="H142" s="2" t="s">
        <v>171</v>
      </c>
      <c r="I142" s="2" t="s">
        <v>171</v>
      </c>
      <c r="J142" s="2" t="s">
        <v>171</v>
      </c>
      <c r="K142" s="2" t="s">
        <v>171</v>
      </c>
      <c r="L142" s="2" t="s">
        <v>171</v>
      </c>
      <c r="M142" s="2" t="s">
        <v>171</v>
      </c>
      <c r="N142" s="2" t="s">
        <v>171</v>
      </c>
    </row>
    <row r="143" spans="1:19" ht="12.75" customHeight="1" x14ac:dyDescent="0.2">
      <c r="A143" s="15" t="s">
        <v>189</v>
      </c>
      <c r="B143" s="16" t="s">
        <v>190</v>
      </c>
      <c r="C143" s="2" t="s">
        <v>171</v>
      </c>
      <c r="D143" s="2" t="s">
        <v>171</v>
      </c>
      <c r="E143" s="2" t="s">
        <v>171</v>
      </c>
      <c r="F143" s="2" t="s">
        <v>171</v>
      </c>
      <c r="G143" s="2" t="s">
        <v>171</v>
      </c>
      <c r="H143" s="2" t="s">
        <v>171</v>
      </c>
      <c r="I143" s="2" t="s">
        <v>171</v>
      </c>
      <c r="J143" s="2" t="s">
        <v>171</v>
      </c>
      <c r="K143" s="2" t="s">
        <v>171</v>
      </c>
      <c r="L143" s="2" t="s">
        <v>171</v>
      </c>
      <c r="M143" s="2" t="s">
        <v>171</v>
      </c>
      <c r="N143" s="2" t="s">
        <v>171</v>
      </c>
    </row>
    <row r="144" spans="1:19" ht="12.75" customHeight="1" x14ac:dyDescent="0.2">
      <c r="A144" s="15" t="s">
        <v>200</v>
      </c>
      <c r="B144" s="16" t="s">
        <v>201</v>
      </c>
      <c r="C144" s="26" t="s">
        <v>171</v>
      </c>
      <c r="D144" s="26" t="s">
        <v>171</v>
      </c>
      <c r="E144" s="26" t="s">
        <v>171</v>
      </c>
      <c r="F144" s="26" t="s">
        <v>171</v>
      </c>
      <c r="G144" s="26" t="s">
        <v>171</v>
      </c>
      <c r="H144" s="26" t="s">
        <v>171</v>
      </c>
      <c r="I144" s="26" t="s">
        <v>171</v>
      </c>
      <c r="J144" s="26" t="s">
        <v>171</v>
      </c>
      <c r="K144" s="26" t="s">
        <v>171</v>
      </c>
      <c r="L144" s="26" t="s">
        <v>171</v>
      </c>
      <c r="M144" s="26" t="s">
        <v>171</v>
      </c>
      <c r="N144" s="26" t="s">
        <v>171</v>
      </c>
    </row>
    <row r="145" spans="1:19" ht="12.75" customHeight="1" x14ac:dyDescent="0.2">
      <c r="A145" s="19"/>
      <c r="B145" s="19" t="s">
        <v>73</v>
      </c>
      <c r="C145" s="20">
        <f t="shared" ref="C145:N145" si="5">COUNTA(C141:C144)</f>
        <v>4</v>
      </c>
      <c r="D145" s="20">
        <f t="shared" si="5"/>
        <v>4</v>
      </c>
      <c r="E145" s="20">
        <f t="shared" si="5"/>
        <v>4</v>
      </c>
      <c r="F145" s="20">
        <f t="shared" si="5"/>
        <v>4</v>
      </c>
      <c r="G145" s="20">
        <f t="shared" si="5"/>
        <v>4</v>
      </c>
      <c r="H145" s="20">
        <f t="shared" si="5"/>
        <v>4</v>
      </c>
      <c r="I145" s="20">
        <f t="shared" si="5"/>
        <v>4</v>
      </c>
      <c r="J145" s="20">
        <f t="shared" si="5"/>
        <v>4</v>
      </c>
      <c r="K145" s="20">
        <f t="shared" si="5"/>
        <v>4</v>
      </c>
      <c r="L145" s="20">
        <f t="shared" si="5"/>
        <v>4</v>
      </c>
      <c r="M145" s="20">
        <f t="shared" si="5"/>
        <v>4</v>
      </c>
      <c r="N145" s="20">
        <f t="shared" si="5"/>
        <v>4</v>
      </c>
    </row>
    <row r="146" spans="1:19" ht="12.75" customHeight="1" x14ac:dyDescent="0.2">
      <c r="A146" s="16"/>
      <c r="B146" s="16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</row>
    <row r="147" spans="1:19" x14ac:dyDescent="0.2">
      <c r="A147" s="16"/>
      <c r="B147" s="16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S147" s="25"/>
    </row>
    <row r="148" spans="1:19" ht="12.75" customHeight="1" x14ac:dyDescent="0.2">
      <c r="A148" s="16"/>
      <c r="B148" s="16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</row>
    <row r="150" spans="1:19" ht="12.75" customHeight="1" x14ac:dyDescent="0.2">
      <c r="A150" s="13"/>
      <c r="B150" s="13"/>
      <c r="C150" s="84" t="s">
        <v>188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</row>
    <row r="151" spans="1:19" ht="12.75" customHeight="1" x14ac:dyDescent="0.2">
      <c r="A151" s="11"/>
      <c r="B151" s="11"/>
      <c r="C151" s="14" t="s">
        <v>35</v>
      </c>
      <c r="D151" s="14" t="s">
        <v>36</v>
      </c>
      <c r="E151" s="14" t="s">
        <v>37</v>
      </c>
      <c r="F151" s="14" t="s">
        <v>38</v>
      </c>
      <c r="G151" s="14" t="s">
        <v>39</v>
      </c>
      <c r="H151" s="14" t="s">
        <v>40</v>
      </c>
      <c r="I151" s="14" t="s">
        <v>41</v>
      </c>
      <c r="J151" s="14" t="s">
        <v>42</v>
      </c>
      <c r="K151" s="14" t="s">
        <v>43</v>
      </c>
      <c r="L151" s="14" t="s">
        <v>44</v>
      </c>
      <c r="M151" s="14" t="s">
        <v>45</v>
      </c>
      <c r="N151" s="14" t="s">
        <v>46</v>
      </c>
    </row>
    <row r="152" spans="1:19" ht="12.75" customHeight="1" x14ac:dyDescent="0.2">
      <c r="A152" s="15" t="s">
        <v>221</v>
      </c>
      <c r="B152" s="16" t="s">
        <v>222</v>
      </c>
      <c r="C152" s="2" t="s">
        <v>49</v>
      </c>
      <c r="D152" s="2" t="s">
        <v>49</v>
      </c>
      <c r="E152" s="2" t="s">
        <v>49</v>
      </c>
      <c r="F152" s="2" t="s">
        <v>49</v>
      </c>
      <c r="G152" s="2" t="s">
        <v>49</v>
      </c>
      <c r="H152" s="2" t="s">
        <v>49</v>
      </c>
      <c r="I152" s="2" t="s">
        <v>49</v>
      </c>
      <c r="J152" s="2" t="s">
        <v>49</v>
      </c>
      <c r="K152" s="2" t="s">
        <v>49</v>
      </c>
      <c r="L152" s="2" t="s">
        <v>49</v>
      </c>
      <c r="M152" s="2" t="s">
        <v>49</v>
      </c>
      <c r="N152" s="2" t="s">
        <v>49</v>
      </c>
    </row>
    <row r="153" spans="1:19" ht="12.75" customHeight="1" x14ac:dyDescent="0.2">
      <c r="A153" s="15" t="s">
        <v>138</v>
      </c>
      <c r="B153" s="16" t="s">
        <v>139</v>
      </c>
      <c r="C153" s="2" t="s">
        <v>49</v>
      </c>
      <c r="D153" s="2" t="s">
        <v>49</v>
      </c>
      <c r="E153" s="2" t="s">
        <v>49</v>
      </c>
      <c r="F153" s="2" t="s">
        <v>49</v>
      </c>
      <c r="G153" s="2" t="s">
        <v>49</v>
      </c>
      <c r="H153" s="2" t="s">
        <v>49</v>
      </c>
      <c r="I153" s="2" t="s">
        <v>49</v>
      </c>
      <c r="J153" s="2" t="s">
        <v>49</v>
      </c>
      <c r="K153" s="2" t="s">
        <v>49</v>
      </c>
      <c r="L153" s="2" t="s">
        <v>49</v>
      </c>
      <c r="M153" s="2" t="s">
        <v>49</v>
      </c>
      <c r="N153" s="2" t="s">
        <v>49</v>
      </c>
    </row>
    <row r="154" spans="1:19" ht="12.75" customHeight="1" x14ac:dyDescent="0.2">
      <c r="A154" s="15" t="s">
        <v>195</v>
      </c>
      <c r="B154" s="16" t="s">
        <v>196</v>
      </c>
      <c r="C154" s="2" t="s">
        <v>49</v>
      </c>
      <c r="D154" s="2" t="s">
        <v>49</v>
      </c>
      <c r="E154" s="2" t="s">
        <v>49</v>
      </c>
      <c r="F154" s="2" t="s">
        <v>49</v>
      </c>
      <c r="G154" s="2" t="s">
        <v>49</v>
      </c>
      <c r="H154" s="2" t="s">
        <v>49</v>
      </c>
      <c r="I154" s="2" t="s">
        <v>49</v>
      </c>
      <c r="J154" s="2" t="s">
        <v>49</v>
      </c>
      <c r="K154" s="2" t="s">
        <v>49</v>
      </c>
      <c r="L154" s="2" t="s">
        <v>49</v>
      </c>
      <c r="M154" s="2" t="s">
        <v>49</v>
      </c>
      <c r="N154" s="2" t="s">
        <v>49</v>
      </c>
    </row>
    <row r="155" spans="1:19" ht="12.75" customHeight="1" x14ac:dyDescent="0.2">
      <c r="A155" s="15" t="s">
        <v>193</v>
      </c>
      <c r="B155" s="16" t="s">
        <v>194</v>
      </c>
      <c r="C155" s="2" t="s">
        <v>171</v>
      </c>
      <c r="D155" s="2" t="s">
        <v>171</v>
      </c>
      <c r="E155" s="2"/>
      <c r="F155" s="2"/>
      <c r="G155" s="2"/>
      <c r="H155" s="2"/>
      <c r="I155" s="2"/>
      <c r="J155" s="2"/>
      <c r="K155" s="26"/>
      <c r="L155" s="2"/>
      <c r="M155" s="2"/>
      <c r="N155" s="2"/>
    </row>
    <row r="156" spans="1:19" ht="12.75" customHeight="1" x14ac:dyDescent="0.2">
      <c r="A156" s="15" t="s">
        <v>191</v>
      </c>
      <c r="B156" s="16" t="s">
        <v>192</v>
      </c>
      <c r="C156" s="2" t="s">
        <v>171</v>
      </c>
      <c r="D156" s="2" t="s">
        <v>171</v>
      </c>
      <c r="E156" s="2" t="s">
        <v>171</v>
      </c>
      <c r="F156" s="2" t="s">
        <v>171</v>
      </c>
      <c r="G156" s="2" t="s">
        <v>171</v>
      </c>
      <c r="H156" s="2" t="s">
        <v>171</v>
      </c>
      <c r="I156" s="2" t="s">
        <v>171</v>
      </c>
      <c r="J156" s="2" t="s">
        <v>171</v>
      </c>
      <c r="K156" s="2" t="s">
        <v>171</v>
      </c>
      <c r="L156" s="2" t="s">
        <v>171</v>
      </c>
      <c r="M156" s="2" t="s">
        <v>171</v>
      </c>
      <c r="N156" s="2" t="s">
        <v>171</v>
      </c>
    </row>
    <row r="157" spans="1:19" ht="12.75" customHeight="1" x14ac:dyDescent="0.2">
      <c r="A157" s="15" t="s">
        <v>202</v>
      </c>
      <c r="B157" s="16" t="s">
        <v>205</v>
      </c>
      <c r="C157" s="2" t="s">
        <v>171</v>
      </c>
      <c r="D157" s="2" t="s">
        <v>171</v>
      </c>
      <c r="E157" s="2" t="s">
        <v>171</v>
      </c>
      <c r="F157" s="2" t="s">
        <v>171</v>
      </c>
      <c r="G157" s="2" t="s">
        <v>171</v>
      </c>
      <c r="H157" s="2" t="s">
        <v>171</v>
      </c>
      <c r="I157" s="2" t="s">
        <v>171</v>
      </c>
      <c r="J157" s="2" t="s">
        <v>171</v>
      </c>
      <c r="K157" s="2" t="s">
        <v>171</v>
      </c>
      <c r="L157" s="2" t="s">
        <v>171</v>
      </c>
      <c r="M157" s="2" t="s">
        <v>171</v>
      </c>
      <c r="N157" s="2" t="s">
        <v>171</v>
      </c>
    </row>
    <row r="158" spans="1:19" ht="12.75" customHeight="1" x14ac:dyDescent="0.2">
      <c r="A158" s="19"/>
      <c r="B158" s="19" t="s">
        <v>73</v>
      </c>
      <c r="C158" s="20">
        <f t="shared" ref="C158:N158" si="6">COUNTA(C152:C157)</f>
        <v>6</v>
      </c>
      <c r="D158" s="20">
        <f t="shared" si="6"/>
        <v>6</v>
      </c>
      <c r="E158" s="20">
        <f t="shared" si="6"/>
        <v>5</v>
      </c>
      <c r="F158" s="20">
        <f t="shared" si="6"/>
        <v>5</v>
      </c>
      <c r="G158" s="20">
        <f t="shared" si="6"/>
        <v>5</v>
      </c>
      <c r="H158" s="20">
        <f t="shared" si="6"/>
        <v>5</v>
      </c>
      <c r="I158" s="20">
        <f t="shared" si="6"/>
        <v>5</v>
      </c>
      <c r="J158" s="20">
        <f t="shared" si="6"/>
        <v>5</v>
      </c>
      <c r="K158" s="20">
        <f t="shared" si="6"/>
        <v>5</v>
      </c>
      <c r="L158" s="20">
        <f t="shared" si="6"/>
        <v>5</v>
      </c>
      <c r="M158" s="20">
        <f t="shared" si="6"/>
        <v>5</v>
      </c>
      <c r="N158" s="20">
        <f t="shared" si="6"/>
        <v>5</v>
      </c>
    </row>
    <row r="159" spans="1:19" ht="12.75" customHeight="1" x14ac:dyDescent="0.2">
      <c r="A159" s="16"/>
      <c r="B159" s="16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1:19" ht="12.75" customHeight="1" x14ac:dyDescent="0.2">
      <c r="A160" s="16"/>
      <c r="B160" s="16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1:14" x14ac:dyDescent="0.2">
      <c r="A161" s="13"/>
      <c r="B161" s="13"/>
      <c r="C161" s="84" t="s">
        <v>198</v>
      </c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</row>
    <row r="162" spans="1:14" x14ac:dyDescent="0.2">
      <c r="A162" s="11"/>
      <c r="B162" s="11"/>
      <c r="C162" s="14" t="s">
        <v>35</v>
      </c>
      <c r="D162" s="14" t="s">
        <v>36</v>
      </c>
      <c r="E162" s="14" t="s">
        <v>37</v>
      </c>
      <c r="F162" s="14" t="s">
        <v>38</v>
      </c>
      <c r="G162" s="14" t="s">
        <v>39</v>
      </c>
      <c r="H162" s="14" t="s">
        <v>40</v>
      </c>
      <c r="I162" s="14" t="s">
        <v>41</v>
      </c>
      <c r="J162" s="14" t="s">
        <v>42</v>
      </c>
      <c r="K162" s="14" t="s">
        <v>43</v>
      </c>
      <c r="L162" s="14" t="s">
        <v>44</v>
      </c>
      <c r="M162" s="14" t="s">
        <v>45</v>
      </c>
      <c r="N162" s="14" t="s">
        <v>46</v>
      </c>
    </row>
    <row r="163" spans="1:14" x14ac:dyDescent="0.2">
      <c r="A163" s="15" t="s">
        <v>203</v>
      </c>
      <c r="B163" s="16" t="s">
        <v>204</v>
      </c>
      <c r="C163" s="26" t="s">
        <v>49</v>
      </c>
      <c r="D163" s="26" t="s">
        <v>49</v>
      </c>
      <c r="E163" s="26" t="s">
        <v>49</v>
      </c>
      <c r="F163" s="26" t="s">
        <v>49</v>
      </c>
      <c r="G163" s="26" t="s">
        <v>49</v>
      </c>
      <c r="H163" s="26" t="s">
        <v>49</v>
      </c>
      <c r="I163" s="26" t="s">
        <v>49</v>
      </c>
      <c r="J163" s="26" t="s">
        <v>49</v>
      </c>
      <c r="K163" s="26" t="s">
        <v>49</v>
      </c>
      <c r="L163" s="26" t="s">
        <v>49</v>
      </c>
      <c r="M163" s="26" t="s">
        <v>49</v>
      </c>
      <c r="N163" s="26" t="s">
        <v>49</v>
      </c>
    </row>
    <row r="164" spans="1:14" x14ac:dyDescent="0.2">
      <c r="A164" s="15" t="s">
        <v>88</v>
      </c>
      <c r="B164" s="16" t="s">
        <v>89</v>
      </c>
      <c r="C164" s="26" t="s">
        <v>49</v>
      </c>
      <c r="D164" s="26" t="s">
        <v>49</v>
      </c>
      <c r="E164" s="26" t="s">
        <v>49</v>
      </c>
      <c r="F164" s="26" t="s">
        <v>49</v>
      </c>
      <c r="G164" s="26" t="s">
        <v>49</v>
      </c>
      <c r="H164" s="26" t="s">
        <v>49</v>
      </c>
      <c r="I164" s="26" t="s">
        <v>49</v>
      </c>
      <c r="J164" s="26" t="s">
        <v>49</v>
      </c>
      <c r="K164" s="26" t="s">
        <v>49</v>
      </c>
      <c r="L164" s="26" t="s">
        <v>49</v>
      </c>
      <c r="M164" s="26" t="s">
        <v>49</v>
      </c>
      <c r="N164" s="26" t="s">
        <v>49</v>
      </c>
    </row>
    <row r="165" spans="1:14" x14ac:dyDescent="0.2">
      <c r="A165" s="15" t="s">
        <v>240</v>
      </c>
      <c r="B165" s="16" t="s">
        <v>241</v>
      </c>
      <c r="C165" s="2" t="s">
        <v>49</v>
      </c>
      <c r="D165" s="2" t="s">
        <v>49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19"/>
      <c r="B166" s="19" t="s">
        <v>73</v>
      </c>
      <c r="C166" s="20">
        <f t="shared" ref="C166:N166" si="7">COUNTA(C163:C165)</f>
        <v>3</v>
      </c>
      <c r="D166" s="20">
        <f t="shared" si="7"/>
        <v>3</v>
      </c>
      <c r="E166" s="20">
        <f t="shared" si="7"/>
        <v>2</v>
      </c>
      <c r="F166" s="20">
        <f t="shared" si="7"/>
        <v>2</v>
      </c>
      <c r="G166" s="20">
        <f t="shared" si="7"/>
        <v>2</v>
      </c>
      <c r="H166" s="20">
        <f t="shared" si="7"/>
        <v>2</v>
      </c>
      <c r="I166" s="20">
        <f t="shared" si="7"/>
        <v>2</v>
      </c>
      <c r="J166" s="20">
        <f t="shared" si="7"/>
        <v>2</v>
      </c>
      <c r="K166" s="20">
        <f t="shared" si="7"/>
        <v>2</v>
      </c>
      <c r="L166" s="20">
        <f t="shared" si="7"/>
        <v>2</v>
      </c>
      <c r="M166" s="20">
        <f t="shared" si="7"/>
        <v>2</v>
      </c>
      <c r="N166" s="20">
        <f t="shared" si="7"/>
        <v>2</v>
      </c>
    </row>
    <row r="167" spans="1:14" x14ac:dyDescent="0.2">
      <c r="A167" s="16"/>
      <c r="B167" s="16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9" spans="1:14" x14ac:dyDescent="0.2">
      <c r="A169" s="13"/>
      <c r="B169" s="13"/>
      <c r="C169" s="84" t="s">
        <v>239</v>
      </c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</row>
    <row r="170" spans="1:14" x14ac:dyDescent="0.2">
      <c r="A170" s="11"/>
      <c r="B170" s="11"/>
      <c r="C170" s="14" t="s">
        <v>35</v>
      </c>
      <c r="D170" s="14" t="s">
        <v>36</v>
      </c>
      <c r="E170" s="14" t="s">
        <v>37</v>
      </c>
      <c r="F170" s="14" t="s">
        <v>38</v>
      </c>
      <c r="G170" s="14" t="s">
        <v>39</v>
      </c>
      <c r="H170" s="14" t="s">
        <v>40</v>
      </c>
      <c r="I170" s="14" t="s">
        <v>41</v>
      </c>
      <c r="J170" s="14" t="s">
        <v>42</v>
      </c>
      <c r="K170" s="14" t="s">
        <v>43</v>
      </c>
      <c r="L170" s="14" t="s">
        <v>44</v>
      </c>
      <c r="M170" s="14" t="s">
        <v>45</v>
      </c>
      <c r="N170" s="14" t="s">
        <v>46</v>
      </c>
    </row>
    <row r="171" spans="1:14" x14ac:dyDescent="0.2">
      <c r="A171" s="15" t="s">
        <v>206</v>
      </c>
      <c r="B171" s="16" t="s">
        <v>207</v>
      </c>
      <c r="C171" s="26" t="s">
        <v>49</v>
      </c>
      <c r="D171" s="26" t="s">
        <v>49</v>
      </c>
      <c r="E171" s="26" t="s">
        <v>49</v>
      </c>
      <c r="F171" s="26" t="s">
        <v>49</v>
      </c>
      <c r="G171" s="26" t="s">
        <v>49</v>
      </c>
      <c r="H171" s="26" t="s">
        <v>49</v>
      </c>
      <c r="I171" s="26" t="s">
        <v>49</v>
      </c>
      <c r="J171" s="26" t="s">
        <v>49</v>
      </c>
      <c r="K171" s="26" t="s">
        <v>49</v>
      </c>
      <c r="L171" s="26" t="s">
        <v>49</v>
      </c>
      <c r="M171" s="26" t="s">
        <v>49</v>
      </c>
      <c r="N171" s="26" t="s">
        <v>49</v>
      </c>
    </row>
    <row r="172" spans="1:14" x14ac:dyDescent="0.2">
      <c r="A172" s="15" t="s">
        <v>268</v>
      </c>
      <c r="B172" s="16" t="s">
        <v>269</v>
      </c>
      <c r="C172" s="26" t="s">
        <v>49</v>
      </c>
      <c r="D172" s="26" t="s">
        <v>49</v>
      </c>
      <c r="E172" s="26" t="s">
        <v>49</v>
      </c>
      <c r="F172" s="26" t="s">
        <v>49</v>
      </c>
      <c r="G172" s="26" t="s">
        <v>49</v>
      </c>
      <c r="H172" s="26" t="s">
        <v>49</v>
      </c>
      <c r="I172" s="26" t="s">
        <v>49</v>
      </c>
      <c r="J172" s="26" t="s">
        <v>49</v>
      </c>
      <c r="K172" s="26" t="s">
        <v>49</v>
      </c>
      <c r="L172" s="26" t="s">
        <v>49</v>
      </c>
      <c r="M172" s="26" t="s">
        <v>49</v>
      </c>
      <c r="N172" s="26" t="s">
        <v>49</v>
      </c>
    </row>
    <row r="173" spans="1:14" x14ac:dyDescent="0.2">
      <c r="A173" s="15" t="s">
        <v>59</v>
      </c>
      <c r="B173" s="16" t="s">
        <v>60</v>
      </c>
      <c r="C173" s="26" t="s">
        <v>49</v>
      </c>
      <c r="D173" s="26" t="s">
        <v>49</v>
      </c>
      <c r="E173" s="26" t="s">
        <v>49</v>
      </c>
      <c r="F173" s="26" t="s">
        <v>49</v>
      </c>
      <c r="G173" s="26" t="s">
        <v>49</v>
      </c>
      <c r="H173" s="26" t="s">
        <v>49</v>
      </c>
      <c r="I173" s="26" t="s">
        <v>49</v>
      </c>
      <c r="J173" s="26" t="s">
        <v>49</v>
      </c>
      <c r="K173" s="26" t="s">
        <v>49</v>
      </c>
      <c r="L173" s="26" t="s">
        <v>49</v>
      </c>
      <c r="M173" s="26" t="s">
        <v>49</v>
      </c>
      <c r="N173" s="26" t="s">
        <v>49</v>
      </c>
    </row>
    <row r="174" spans="1:14" x14ac:dyDescent="0.2">
      <c r="A174" s="15" t="s">
        <v>254</v>
      </c>
      <c r="B174" s="16" t="s">
        <v>261</v>
      </c>
      <c r="C174" s="26" t="s">
        <v>49</v>
      </c>
      <c r="D174" s="26" t="s">
        <v>49</v>
      </c>
      <c r="E174" s="26" t="s">
        <v>49</v>
      </c>
      <c r="F174" s="26" t="s">
        <v>49</v>
      </c>
      <c r="G174" s="26" t="s">
        <v>49</v>
      </c>
      <c r="H174" s="26" t="s">
        <v>49</v>
      </c>
      <c r="I174" s="26" t="s">
        <v>49</v>
      </c>
      <c r="J174" s="26" t="s">
        <v>49</v>
      </c>
      <c r="K174" s="26" t="s">
        <v>49</v>
      </c>
      <c r="L174" s="26" t="s">
        <v>49</v>
      </c>
      <c r="M174" s="26" t="s">
        <v>49</v>
      </c>
      <c r="N174" s="26" t="s">
        <v>49</v>
      </c>
    </row>
    <row r="175" spans="1:14" x14ac:dyDescent="0.2">
      <c r="A175" s="15" t="s">
        <v>242</v>
      </c>
      <c r="B175" s="16" t="s">
        <v>243</v>
      </c>
      <c r="C175" s="26" t="s">
        <v>49</v>
      </c>
      <c r="D175" s="26" t="s">
        <v>49</v>
      </c>
      <c r="E175" s="26" t="s">
        <v>49</v>
      </c>
      <c r="F175" s="26" t="s">
        <v>49</v>
      </c>
      <c r="G175" s="26" t="s">
        <v>49</v>
      </c>
      <c r="H175" s="26" t="s">
        <v>49</v>
      </c>
      <c r="I175" s="26" t="s">
        <v>49</v>
      </c>
      <c r="J175" s="26" t="s">
        <v>49</v>
      </c>
      <c r="K175" s="26" t="s">
        <v>49</v>
      </c>
      <c r="L175" s="26" t="s">
        <v>49</v>
      </c>
      <c r="M175" s="26" t="s">
        <v>49</v>
      </c>
      <c r="N175" s="26" t="s">
        <v>49</v>
      </c>
    </row>
    <row r="176" spans="1:14" x14ac:dyDescent="0.2">
      <c r="A176" s="15">
        <v>2421</v>
      </c>
      <c r="B176" s="16" t="s">
        <v>244</v>
      </c>
      <c r="C176" s="26" t="s">
        <v>49</v>
      </c>
      <c r="D176" s="26" t="s">
        <v>49</v>
      </c>
      <c r="E176" s="26" t="s">
        <v>49</v>
      </c>
      <c r="F176" s="26" t="s">
        <v>49</v>
      </c>
      <c r="G176" s="26" t="s">
        <v>49</v>
      </c>
      <c r="H176" s="26" t="s">
        <v>49</v>
      </c>
      <c r="I176" s="26" t="s">
        <v>49</v>
      </c>
      <c r="J176" s="26" t="s">
        <v>49</v>
      </c>
      <c r="K176" s="26" t="s">
        <v>49</v>
      </c>
      <c r="L176" s="26" t="s">
        <v>49</v>
      </c>
      <c r="M176" s="26" t="s">
        <v>49</v>
      </c>
      <c r="N176" s="26" t="s">
        <v>49</v>
      </c>
    </row>
    <row r="177" spans="1:14" x14ac:dyDescent="0.2">
      <c r="A177" s="19"/>
      <c r="B177" s="19" t="s">
        <v>73</v>
      </c>
      <c r="C177" s="20">
        <f t="shared" ref="C177:N177" si="8">COUNTA(C171:C176)</f>
        <v>6</v>
      </c>
      <c r="D177" s="20">
        <f t="shared" si="8"/>
        <v>6</v>
      </c>
      <c r="E177" s="20">
        <f t="shared" si="8"/>
        <v>6</v>
      </c>
      <c r="F177" s="20">
        <f t="shared" si="8"/>
        <v>6</v>
      </c>
      <c r="G177" s="20">
        <f t="shared" si="8"/>
        <v>6</v>
      </c>
      <c r="H177" s="20">
        <f t="shared" si="8"/>
        <v>6</v>
      </c>
      <c r="I177" s="20">
        <f t="shared" si="8"/>
        <v>6</v>
      </c>
      <c r="J177" s="20">
        <f t="shared" si="8"/>
        <v>6</v>
      </c>
      <c r="K177" s="20">
        <f t="shared" si="8"/>
        <v>6</v>
      </c>
      <c r="L177" s="20">
        <f t="shared" si="8"/>
        <v>6</v>
      </c>
      <c r="M177" s="20">
        <f t="shared" si="8"/>
        <v>6</v>
      </c>
      <c r="N177" s="20">
        <f t="shared" si="8"/>
        <v>6</v>
      </c>
    </row>
    <row r="178" spans="1:14" x14ac:dyDescent="0.2">
      <c r="A178" s="16"/>
      <c r="B178" s="16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80" spans="1:14" x14ac:dyDescent="0.2">
      <c r="A180" s="13"/>
      <c r="B180" s="13"/>
      <c r="C180" s="83" t="s">
        <v>247</v>
      </c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1:14" x14ac:dyDescent="0.2">
      <c r="A181" s="11"/>
      <c r="B181" s="11"/>
      <c r="C181" s="14" t="s">
        <v>35</v>
      </c>
      <c r="D181" s="14" t="s">
        <v>36</v>
      </c>
      <c r="E181" s="14" t="s">
        <v>37</v>
      </c>
      <c r="F181" s="14" t="s">
        <v>38</v>
      </c>
      <c r="G181" s="14" t="s">
        <v>39</v>
      </c>
      <c r="H181" s="14" t="s">
        <v>40</v>
      </c>
      <c r="I181" s="14" t="s">
        <v>41</v>
      </c>
      <c r="J181" s="14" t="s">
        <v>42</v>
      </c>
      <c r="K181" s="14" t="s">
        <v>43</v>
      </c>
      <c r="L181" s="14" t="s">
        <v>44</v>
      </c>
      <c r="M181" s="14" t="s">
        <v>45</v>
      </c>
      <c r="N181" s="14" t="s">
        <v>46</v>
      </c>
    </row>
    <row r="182" spans="1:14" x14ac:dyDescent="0.2">
      <c r="A182" s="7" t="s">
        <v>203</v>
      </c>
      <c r="B182" s="2" t="s">
        <v>204</v>
      </c>
      <c r="C182" s="77" t="s">
        <v>49</v>
      </c>
      <c r="D182" s="77" t="s">
        <v>49</v>
      </c>
      <c r="E182" s="77" t="s">
        <v>49</v>
      </c>
      <c r="F182" s="77" t="s">
        <v>49</v>
      </c>
      <c r="G182" s="77" t="s">
        <v>49</v>
      </c>
      <c r="H182" s="77" t="s">
        <v>49</v>
      </c>
      <c r="I182" s="77" t="s">
        <v>49</v>
      </c>
      <c r="J182" s="77" t="s">
        <v>49</v>
      </c>
      <c r="K182" s="77" t="s">
        <v>49</v>
      </c>
      <c r="L182" s="77" t="s">
        <v>49</v>
      </c>
      <c r="M182" s="77" t="s">
        <v>49</v>
      </c>
      <c r="N182" s="77" t="s">
        <v>49</v>
      </c>
    </row>
    <row r="183" spans="1:14" x14ac:dyDescent="0.2">
      <c r="A183" s="7" t="s">
        <v>138</v>
      </c>
      <c r="B183" s="2" t="s">
        <v>139</v>
      </c>
      <c r="C183" s="77" t="s">
        <v>49</v>
      </c>
      <c r="D183" s="77" t="s">
        <v>49</v>
      </c>
      <c r="E183" s="77" t="s">
        <v>49</v>
      </c>
      <c r="F183" s="77" t="s">
        <v>49</v>
      </c>
      <c r="G183" s="77" t="s">
        <v>49</v>
      </c>
      <c r="H183" s="77" t="s">
        <v>49</v>
      </c>
      <c r="I183" s="77" t="s">
        <v>49</v>
      </c>
      <c r="J183" s="77" t="s">
        <v>49</v>
      </c>
      <c r="K183" s="77" t="s">
        <v>49</v>
      </c>
      <c r="L183" s="77" t="s">
        <v>49</v>
      </c>
      <c r="M183" s="77" t="s">
        <v>49</v>
      </c>
      <c r="N183" s="77" t="s">
        <v>49</v>
      </c>
    </row>
    <row r="184" spans="1:14" x14ac:dyDescent="0.2">
      <c r="A184" s="7" t="s">
        <v>338</v>
      </c>
      <c r="B184" s="2" t="s">
        <v>339</v>
      </c>
      <c r="C184" s="77" t="s">
        <v>49</v>
      </c>
      <c r="D184" s="77" t="s">
        <v>49</v>
      </c>
      <c r="E184" s="77" t="s">
        <v>49</v>
      </c>
      <c r="F184" s="77" t="s">
        <v>49</v>
      </c>
      <c r="G184" s="77" t="s">
        <v>49</v>
      </c>
      <c r="H184" s="77" t="s">
        <v>49</v>
      </c>
      <c r="I184" s="77" t="s">
        <v>49</v>
      </c>
      <c r="J184" s="77" t="s">
        <v>49</v>
      </c>
      <c r="K184" s="77" t="s">
        <v>49</v>
      </c>
      <c r="L184" s="77" t="s">
        <v>49</v>
      </c>
      <c r="M184" s="77" t="s">
        <v>49</v>
      </c>
      <c r="N184" s="77" t="s">
        <v>49</v>
      </c>
    </row>
    <row r="185" spans="1:14" x14ac:dyDescent="0.2">
      <c r="A185" s="7" t="s">
        <v>242</v>
      </c>
      <c r="B185" s="2" t="s">
        <v>243</v>
      </c>
      <c r="C185" s="77" t="s">
        <v>49</v>
      </c>
      <c r="D185" s="77" t="s">
        <v>49</v>
      </c>
      <c r="E185" s="77" t="s">
        <v>49</v>
      </c>
      <c r="F185" s="77" t="s">
        <v>49</v>
      </c>
      <c r="G185" s="77" t="s">
        <v>49</v>
      </c>
      <c r="H185" s="77" t="s">
        <v>49</v>
      </c>
      <c r="I185" s="77" t="s">
        <v>49</v>
      </c>
      <c r="J185" s="77" t="s">
        <v>49</v>
      </c>
      <c r="K185" s="77" t="s">
        <v>49</v>
      </c>
      <c r="L185" s="77" t="s">
        <v>49</v>
      </c>
      <c r="M185" s="77" t="s">
        <v>49</v>
      </c>
      <c r="N185" s="77" t="s">
        <v>49</v>
      </c>
    </row>
    <row r="186" spans="1:14" x14ac:dyDescent="0.2">
      <c r="A186" s="19"/>
      <c r="B186" s="19" t="s">
        <v>73</v>
      </c>
      <c r="C186" s="19">
        <f t="shared" ref="C186:N186" si="9">COUNTA(C182:C185)</f>
        <v>4</v>
      </c>
      <c r="D186" s="19">
        <f t="shared" si="9"/>
        <v>4</v>
      </c>
      <c r="E186" s="19">
        <f t="shared" si="9"/>
        <v>4</v>
      </c>
      <c r="F186" s="19">
        <f t="shared" si="9"/>
        <v>4</v>
      </c>
      <c r="G186" s="19">
        <f t="shared" si="9"/>
        <v>4</v>
      </c>
      <c r="H186" s="19">
        <f t="shared" si="9"/>
        <v>4</v>
      </c>
      <c r="I186" s="19">
        <f t="shared" si="9"/>
        <v>4</v>
      </c>
      <c r="J186" s="19">
        <f t="shared" si="9"/>
        <v>4</v>
      </c>
      <c r="K186" s="19">
        <f t="shared" si="9"/>
        <v>4</v>
      </c>
      <c r="L186" s="19">
        <f t="shared" si="9"/>
        <v>4</v>
      </c>
      <c r="M186" s="19">
        <f t="shared" si="9"/>
        <v>4</v>
      </c>
      <c r="N186" s="19">
        <f t="shared" si="9"/>
        <v>4</v>
      </c>
    </row>
    <row r="188" spans="1:14" x14ac:dyDescent="0.2">
      <c r="A188" s="2"/>
      <c r="B188" s="2"/>
    </row>
    <row r="189" spans="1:14" x14ac:dyDescent="0.2">
      <c r="A189" s="13"/>
      <c r="B189" s="13"/>
      <c r="C189" s="83" t="s">
        <v>161</v>
      </c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1:14" x14ac:dyDescent="0.2">
      <c r="A190" s="11"/>
      <c r="B190" s="11"/>
      <c r="C190" s="14" t="s">
        <v>35</v>
      </c>
      <c r="D190" s="14" t="s">
        <v>36</v>
      </c>
      <c r="E190" s="14" t="s">
        <v>37</v>
      </c>
      <c r="F190" s="14" t="s">
        <v>38</v>
      </c>
      <c r="G190" s="14" t="s">
        <v>39</v>
      </c>
      <c r="H190" s="14" t="s">
        <v>40</v>
      </c>
      <c r="I190" s="14" t="s">
        <v>41</v>
      </c>
      <c r="J190" s="14" t="s">
        <v>42</v>
      </c>
      <c r="K190" s="14" t="s">
        <v>43</v>
      </c>
      <c r="L190" s="14" t="s">
        <v>44</v>
      </c>
      <c r="M190" s="14" t="s">
        <v>45</v>
      </c>
      <c r="N190" s="14" t="s">
        <v>46</v>
      </c>
    </row>
    <row r="191" spans="1:14" x14ac:dyDescent="0.2">
      <c r="A191" s="7" t="s">
        <v>287</v>
      </c>
      <c r="B191" s="2" t="s">
        <v>290</v>
      </c>
      <c r="C191" s="77" t="s">
        <v>49</v>
      </c>
      <c r="D191" s="77" t="s">
        <v>49</v>
      </c>
      <c r="E191" s="77" t="s">
        <v>49</v>
      </c>
      <c r="F191" s="77" t="s">
        <v>49</v>
      </c>
      <c r="G191" s="77" t="s">
        <v>49</v>
      </c>
      <c r="H191" s="77" t="s">
        <v>49</v>
      </c>
      <c r="I191" s="77" t="s">
        <v>49</v>
      </c>
      <c r="J191" s="77" t="s">
        <v>49</v>
      </c>
      <c r="K191" s="77" t="s">
        <v>49</v>
      </c>
      <c r="L191" s="77" t="s">
        <v>49</v>
      </c>
      <c r="M191" s="77" t="s">
        <v>49</v>
      </c>
      <c r="N191" s="77" t="s">
        <v>49</v>
      </c>
    </row>
    <row r="192" spans="1:14" x14ac:dyDescent="0.2">
      <c r="A192" s="7" t="s">
        <v>340</v>
      </c>
      <c r="B192" s="2" t="s">
        <v>341</v>
      </c>
      <c r="C192" s="77" t="s">
        <v>49</v>
      </c>
      <c r="D192" s="77" t="s">
        <v>49</v>
      </c>
      <c r="E192" s="77" t="s">
        <v>49</v>
      </c>
      <c r="F192" s="77" t="s">
        <v>49</v>
      </c>
      <c r="G192" s="77" t="s">
        <v>49</v>
      </c>
      <c r="H192" s="77" t="s">
        <v>49</v>
      </c>
      <c r="I192" s="77" t="s">
        <v>49</v>
      </c>
      <c r="J192" s="77" t="s">
        <v>49</v>
      </c>
      <c r="K192" s="77" t="s">
        <v>49</v>
      </c>
      <c r="L192" s="77" t="s">
        <v>49</v>
      </c>
      <c r="M192" s="77" t="s">
        <v>49</v>
      </c>
      <c r="N192" s="77" t="s">
        <v>49</v>
      </c>
    </row>
    <row r="193" spans="1:15" x14ac:dyDescent="0.2">
      <c r="A193" s="7" t="s">
        <v>301</v>
      </c>
      <c r="B193" s="2" t="s">
        <v>307</v>
      </c>
      <c r="C193" s="77" t="s">
        <v>49</v>
      </c>
      <c r="D193" s="77" t="s">
        <v>49</v>
      </c>
      <c r="E193" s="77" t="s">
        <v>49</v>
      </c>
      <c r="F193" s="77" t="s">
        <v>49</v>
      </c>
      <c r="G193" s="77" t="s">
        <v>49</v>
      </c>
      <c r="H193" s="77" t="s">
        <v>49</v>
      </c>
      <c r="I193" s="77" t="s">
        <v>49</v>
      </c>
      <c r="J193" s="77" t="s">
        <v>49</v>
      </c>
      <c r="K193" s="77" t="s">
        <v>49</v>
      </c>
      <c r="L193" s="77" t="s">
        <v>49</v>
      </c>
      <c r="M193" s="77" t="s">
        <v>49</v>
      </c>
      <c r="N193" s="77" t="s">
        <v>49</v>
      </c>
    </row>
    <row r="194" spans="1:15" x14ac:dyDescent="0.2">
      <c r="A194" s="7" t="s">
        <v>254</v>
      </c>
      <c r="B194" s="2" t="s">
        <v>261</v>
      </c>
      <c r="C194" s="77" t="s">
        <v>49</v>
      </c>
      <c r="D194" s="77" t="s">
        <v>49</v>
      </c>
      <c r="E194" s="77" t="s">
        <v>49</v>
      </c>
      <c r="F194" s="77" t="s">
        <v>49</v>
      </c>
      <c r="G194" s="77" t="s">
        <v>49</v>
      </c>
      <c r="H194" s="77" t="s">
        <v>49</v>
      </c>
      <c r="I194" s="77" t="s">
        <v>49</v>
      </c>
      <c r="J194" s="77" t="s">
        <v>49</v>
      </c>
      <c r="K194" s="77" t="s">
        <v>49</v>
      </c>
      <c r="L194" s="77" t="s">
        <v>49</v>
      </c>
      <c r="M194" s="77" t="s">
        <v>49</v>
      </c>
      <c r="N194" s="77" t="s">
        <v>49</v>
      </c>
    </row>
    <row r="195" spans="1:15" x14ac:dyDescent="0.2">
      <c r="A195" s="19"/>
      <c r="B195" s="19" t="s">
        <v>73</v>
      </c>
      <c r="C195" s="19">
        <f t="shared" ref="C195:N195" si="10">COUNTA(C191:C194)</f>
        <v>4</v>
      </c>
      <c r="D195" s="19">
        <f t="shared" si="10"/>
        <v>4</v>
      </c>
      <c r="E195" s="19">
        <f t="shared" si="10"/>
        <v>4</v>
      </c>
      <c r="F195" s="19">
        <f t="shared" si="10"/>
        <v>4</v>
      </c>
      <c r="G195" s="19">
        <f t="shared" si="10"/>
        <v>4</v>
      </c>
      <c r="H195" s="19">
        <f t="shared" si="10"/>
        <v>4</v>
      </c>
      <c r="I195" s="19">
        <f t="shared" si="10"/>
        <v>4</v>
      </c>
      <c r="J195" s="19">
        <f t="shared" si="10"/>
        <v>4</v>
      </c>
      <c r="K195" s="19">
        <f t="shared" si="10"/>
        <v>4</v>
      </c>
      <c r="L195" s="19">
        <f t="shared" si="10"/>
        <v>4</v>
      </c>
      <c r="M195" s="19">
        <f t="shared" si="10"/>
        <v>4</v>
      </c>
      <c r="N195" s="19">
        <f t="shared" si="10"/>
        <v>4</v>
      </c>
    </row>
    <row r="198" spans="1:15" x14ac:dyDescent="0.2">
      <c r="A198" s="13"/>
      <c r="B198" s="13"/>
      <c r="C198" s="83" t="s">
        <v>283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1:15" x14ac:dyDescent="0.2">
      <c r="A199" s="11"/>
      <c r="B199" s="11"/>
      <c r="C199" s="14" t="s">
        <v>35</v>
      </c>
      <c r="D199" s="14" t="s">
        <v>36</v>
      </c>
      <c r="E199" s="14" t="s">
        <v>37</v>
      </c>
      <c r="F199" s="14" t="s">
        <v>38</v>
      </c>
      <c r="G199" s="14" t="s">
        <v>39</v>
      </c>
      <c r="H199" s="14" t="s">
        <v>40</v>
      </c>
      <c r="I199" s="14" t="s">
        <v>41</v>
      </c>
      <c r="J199" s="14" t="s">
        <v>42</v>
      </c>
      <c r="K199" s="14" t="s">
        <v>43</v>
      </c>
      <c r="L199" s="14" t="s">
        <v>44</v>
      </c>
      <c r="M199" s="14" t="s">
        <v>45</v>
      </c>
      <c r="N199" s="14" t="s">
        <v>46</v>
      </c>
    </row>
    <row r="200" spans="1:15" x14ac:dyDescent="0.2">
      <c r="A200" s="7" t="s">
        <v>78</v>
      </c>
      <c r="B200" s="2" t="s">
        <v>79</v>
      </c>
      <c r="C200" s="77" t="s">
        <v>49</v>
      </c>
      <c r="D200" s="77" t="s">
        <v>49</v>
      </c>
      <c r="E200" s="77" t="s">
        <v>49</v>
      </c>
      <c r="F200" s="77" t="s">
        <v>49</v>
      </c>
      <c r="G200" s="77" t="s">
        <v>49</v>
      </c>
      <c r="H200" s="77" t="s">
        <v>49</v>
      </c>
      <c r="I200" s="77" t="s">
        <v>49</v>
      </c>
      <c r="J200" s="77" t="s">
        <v>49</v>
      </c>
      <c r="K200" s="77" t="s">
        <v>49</v>
      </c>
      <c r="L200" s="77" t="s">
        <v>49</v>
      </c>
      <c r="M200" s="77" t="s">
        <v>49</v>
      </c>
      <c r="N200" s="77" t="s">
        <v>49</v>
      </c>
    </row>
    <row r="201" spans="1:15" x14ac:dyDescent="0.2">
      <c r="A201" s="7" t="s">
        <v>304</v>
      </c>
      <c r="B201" s="2" t="s">
        <v>311</v>
      </c>
      <c r="C201" s="77" t="s">
        <v>49</v>
      </c>
      <c r="D201" s="77" t="s">
        <v>49</v>
      </c>
      <c r="E201" s="77" t="s">
        <v>49</v>
      </c>
      <c r="F201" s="77" t="s">
        <v>49</v>
      </c>
      <c r="G201" s="77" t="s">
        <v>49</v>
      </c>
      <c r="H201" s="77" t="s">
        <v>49</v>
      </c>
      <c r="I201" s="77" t="s">
        <v>49</v>
      </c>
      <c r="J201" s="77" t="s">
        <v>49</v>
      </c>
      <c r="K201" s="77" t="s">
        <v>49</v>
      </c>
      <c r="L201" s="77" t="s">
        <v>49</v>
      </c>
      <c r="M201" s="77" t="s">
        <v>49</v>
      </c>
      <c r="N201" s="77" t="s">
        <v>49</v>
      </c>
    </row>
    <row r="202" spans="1:15" x14ac:dyDescent="0.2">
      <c r="A202" s="7" t="s">
        <v>342</v>
      </c>
      <c r="B202" s="2" t="s">
        <v>343</v>
      </c>
      <c r="C202" s="77" t="s">
        <v>49</v>
      </c>
      <c r="D202" s="77" t="s">
        <v>49</v>
      </c>
      <c r="E202" s="77" t="s">
        <v>49</v>
      </c>
      <c r="F202" s="77" t="s">
        <v>49</v>
      </c>
      <c r="G202" s="77" t="s">
        <v>49</v>
      </c>
      <c r="H202" s="77" t="s">
        <v>49</v>
      </c>
      <c r="I202" s="77" t="s">
        <v>49</v>
      </c>
      <c r="J202" s="77" t="s">
        <v>49</v>
      </c>
      <c r="K202" s="77" t="s">
        <v>49</v>
      </c>
      <c r="L202" s="77" t="s">
        <v>49</v>
      </c>
      <c r="M202" s="77" t="s">
        <v>49</v>
      </c>
      <c r="N202" s="77" t="s">
        <v>49</v>
      </c>
    </row>
    <row r="203" spans="1:15" x14ac:dyDescent="0.2">
      <c r="A203" s="7" t="s">
        <v>271</v>
      </c>
      <c r="B203" s="2" t="s">
        <v>272</v>
      </c>
      <c r="C203" s="77" t="s">
        <v>49</v>
      </c>
      <c r="D203" s="77" t="s">
        <v>49</v>
      </c>
      <c r="E203" s="77" t="s">
        <v>49</v>
      </c>
      <c r="F203" s="77" t="s">
        <v>49</v>
      </c>
      <c r="G203" s="77" t="s">
        <v>49</v>
      </c>
      <c r="H203" s="77" t="s">
        <v>49</v>
      </c>
      <c r="I203" s="77" t="s">
        <v>49</v>
      </c>
      <c r="J203" s="77" t="s">
        <v>49</v>
      </c>
      <c r="K203" s="77" t="s">
        <v>49</v>
      </c>
      <c r="L203" s="77" t="s">
        <v>49</v>
      </c>
      <c r="M203" s="77" t="s">
        <v>49</v>
      </c>
      <c r="N203" s="77" t="s">
        <v>49</v>
      </c>
    </row>
    <row r="204" spans="1:15" x14ac:dyDescent="0.2">
      <c r="A204" s="19"/>
      <c r="B204" s="19" t="s">
        <v>73</v>
      </c>
      <c r="C204" s="19">
        <f t="shared" ref="C204:N204" si="11">COUNTA(C200:C203)</f>
        <v>4</v>
      </c>
      <c r="D204" s="19">
        <f t="shared" si="11"/>
        <v>4</v>
      </c>
      <c r="E204" s="19">
        <f t="shared" si="11"/>
        <v>4</v>
      </c>
      <c r="F204" s="19">
        <f t="shared" si="11"/>
        <v>4</v>
      </c>
      <c r="G204" s="19">
        <f t="shared" si="11"/>
        <v>4</v>
      </c>
      <c r="H204" s="19">
        <f t="shared" si="11"/>
        <v>4</v>
      </c>
      <c r="I204" s="19">
        <f t="shared" si="11"/>
        <v>4</v>
      </c>
      <c r="J204" s="19">
        <f t="shared" si="11"/>
        <v>4</v>
      </c>
      <c r="K204" s="19">
        <f t="shared" si="11"/>
        <v>4</v>
      </c>
      <c r="L204" s="19">
        <f t="shared" si="11"/>
        <v>4</v>
      </c>
      <c r="M204" s="19">
        <f t="shared" si="11"/>
        <v>4</v>
      </c>
      <c r="N204" s="19">
        <f t="shared" si="11"/>
        <v>4</v>
      </c>
      <c r="O204" s="2"/>
    </row>
    <row r="205" spans="1:15" x14ac:dyDescent="0.2">
      <c r="A205" s="16"/>
      <c r="B205" s="16"/>
    </row>
    <row r="207" spans="1:15" x14ac:dyDescent="0.2">
      <c r="A207" s="13"/>
      <c r="B207" s="13"/>
      <c r="C207" s="84" t="s">
        <v>299</v>
      </c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</row>
    <row r="208" spans="1:15" x14ac:dyDescent="0.2">
      <c r="A208" s="11"/>
      <c r="B208" s="11"/>
      <c r="C208" s="14" t="s">
        <v>35</v>
      </c>
      <c r="D208" s="14" t="s">
        <v>36</v>
      </c>
      <c r="E208" s="14" t="s">
        <v>37</v>
      </c>
      <c r="F208" s="14" t="s">
        <v>38</v>
      </c>
      <c r="G208" s="14" t="s">
        <v>39</v>
      </c>
      <c r="H208" s="14" t="s">
        <v>40</v>
      </c>
      <c r="I208" s="14" t="s">
        <v>41</v>
      </c>
      <c r="J208" s="14" t="s">
        <v>42</v>
      </c>
      <c r="K208" s="14" t="s">
        <v>43</v>
      </c>
      <c r="L208" s="14" t="s">
        <v>44</v>
      </c>
      <c r="M208" s="14" t="s">
        <v>45</v>
      </c>
      <c r="N208" s="14" t="s">
        <v>46</v>
      </c>
    </row>
    <row r="209" spans="1:14" x14ac:dyDescent="0.2">
      <c r="A209" s="7" t="s">
        <v>277</v>
      </c>
      <c r="B209" s="2" t="s">
        <v>278</v>
      </c>
      <c r="C209" t="s">
        <v>279</v>
      </c>
    </row>
    <row r="210" spans="1:14" x14ac:dyDescent="0.2">
      <c r="A210" s="7" t="s">
        <v>300</v>
      </c>
      <c r="B210" s="2" t="s">
        <v>306</v>
      </c>
      <c r="C210" t="s">
        <v>279</v>
      </c>
    </row>
    <row r="211" spans="1:14" x14ac:dyDescent="0.2">
      <c r="A211" s="7" t="s">
        <v>121</v>
      </c>
      <c r="B211" s="2" t="s">
        <v>122</v>
      </c>
      <c r="C211" t="s">
        <v>279</v>
      </c>
    </row>
    <row r="212" spans="1:14" x14ac:dyDescent="0.2">
      <c r="A212" s="7" t="s">
        <v>292</v>
      </c>
      <c r="B212" s="2" t="s">
        <v>293</v>
      </c>
      <c r="C212" t="s">
        <v>279</v>
      </c>
    </row>
    <row r="213" spans="1:14" x14ac:dyDescent="0.2">
      <c r="A213" s="7" t="s">
        <v>294</v>
      </c>
      <c r="B213" s="2" t="s">
        <v>295</v>
      </c>
      <c r="C213" t="s">
        <v>279</v>
      </c>
      <c r="E213" t="s">
        <v>279</v>
      </c>
      <c r="F213" t="s">
        <v>279</v>
      </c>
      <c r="G213" t="s">
        <v>279</v>
      </c>
      <c r="H213" t="s">
        <v>279</v>
      </c>
      <c r="J213" t="s">
        <v>279</v>
      </c>
      <c r="K213" t="s">
        <v>279</v>
      </c>
      <c r="L213" t="s">
        <v>279</v>
      </c>
    </row>
    <row r="214" spans="1:14" x14ac:dyDescent="0.2">
      <c r="A214" s="7" t="s">
        <v>301</v>
      </c>
      <c r="B214" s="2" t="s">
        <v>307</v>
      </c>
      <c r="C214" t="s">
        <v>279</v>
      </c>
    </row>
    <row r="215" spans="1:14" x14ac:dyDescent="0.2">
      <c r="A215" s="7" t="s">
        <v>302</v>
      </c>
      <c r="B215" s="2" t="s">
        <v>308</v>
      </c>
      <c r="C215" t="s">
        <v>279</v>
      </c>
    </row>
    <row r="216" spans="1:14" x14ac:dyDescent="0.2">
      <c r="A216" s="7" t="s">
        <v>202</v>
      </c>
      <c r="B216" s="2" t="s">
        <v>205</v>
      </c>
      <c r="C216" t="s">
        <v>279</v>
      </c>
      <c r="F216" t="s">
        <v>279</v>
      </c>
      <c r="L216" t="s">
        <v>279</v>
      </c>
      <c r="M216" t="s">
        <v>279</v>
      </c>
    </row>
    <row r="217" spans="1:14" x14ac:dyDescent="0.2">
      <c r="A217" s="7" t="s">
        <v>303</v>
      </c>
      <c r="B217" s="2" t="s">
        <v>309</v>
      </c>
      <c r="C217" t="s">
        <v>279</v>
      </c>
    </row>
    <row r="218" spans="1:14" x14ac:dyDescent="0.2">
      <c r="A218" s="7" t="s">
        <v>242</v>
      </c>
      <c r="B218" s="2" t="s">
        <v>243</v>
      </c>
      <c r="C218" t="s">
        <v>279</v>
      </c>
      <c r="H218" t="s">
        <v>279</v>
      </c>
    </row>
    <row r="219" spans="1:14" x14ac:dyDescent="0.2">
      <c r="A219" s="7" t="s">
        <v>284</v>
      </c>
      <c r="B219" s="2" t="s">
        <v>285</v>
      </c>
      <c r="C219" t="s">
        <v>279</v>
      </c>
      <c r="F219" t="s">
        <v>279</v>
      </c>
    </row>
    <row r="220" spans="1:14" x14ac:dyDescent="0.2">
      <c r="A220" s="7" t="s">
        <v>304</v>
      </c>
      <c r="B220" s="2" t="s">
        <v>311</v>
      </c>
      <c r="D220" t="s">
        <v>279</v>
      </c>
    </row>
    <row r="221" spans="1:14" x14ac:dyDescent="0.2">
      <c r="A221" s="7" t="s">
        <v>305</v>
      </c>
      <c r="B221" s="2" t="s">
        <v>310</v>
      </c>
      <c r="D221" t="s">
        <v>279</v>
      </c>
    </row>
    <row r="222" spans="1:14" x14ac:dyDescent="0.2">
      <c r="A222" s="7" t="s">
        <v>271</v>
      </c>
      <c r="B222" s="2" t="s">
        <v>272</v>
      </c>
      <c r="D222" t="s">
        <v>279</v>
      </c>
      <c r="F222" t="s">
        <v>279</v>
      </c>
      <c r="G222" t="s">
        <v>279</v>
      </c>
      <c r="H222" t="s">
        <v>279</v>
      </c>
      <c r="J222" t="s">
        <v>279</v>
      </c>
      <c r="K222" t="s">
        <v>279</v>
      </c>
      <c r="L222" t="s">
        <v>279</v>
      </c>
      <c r="M222" t="s">
        <v>279</v>
      </c>
      <c r="N222" t="s">
        <v>279</v>
      </c>
    </row>
    <row r="223" spans="1:14" x14ac:dyDescent="0.2">
      <c r="A223" s="7" t="s">
        <v>78</v>
      </c>
      <c r="B223" s="2" t="s">
        <v>79</v>
      </c>
      <c r="E223" t="s">
        <v>279</v>
      </c>
    </row>
    <row r="224" spans="1:14" x14ac:dyDescent="0.2">
      <c r="A224" s="7" t="s">
        <v>313</v>
      </c>
      <c r="B224" s="2" t="s">
        <v>315</v>
      </c>
      <c r="E224" t="s">
        <v>279</v>
      </c>
      <c r="F224" t="s">
        <v>279</v>
      </c>
    </row>
    <row r="225" spans="1:15" x14ac:dyDescent="0.2">
      <c r="A225" s="7" t="s">
        <v>314</v>
      </c>
      <c r="B225" s="2" t="s">
        <v>316</v>
      </c>
      <c r="E225" t="s">
        <v>279</v>
      </c>
      <c r="M225" t="s">
        <v>279</v>
      </c>
    </row>
    <row r="226" spans="1:15" x14ac:dyDescent="0.2">
      <c r="A226" s="7" t="s">
        <v>286</v>
      </c>
      <c r="B226" s="2" t="s">
        <v>289</v>
      </c>
      <c r="G226" t="s">
        <v>279</v>
      </c>
      <c r="H226" t="s">
        <v>279</v>
      </c>
    </row>
    <row r="227" spans="1:15" x14ac:dyDescent="0.2">
      <c r="A227" s="7" t="s">
        <v>318</v>
      </c>
      <c r="B227" s="2" t="s">
        <v>321</v>
      </c>
      <c r="G227" t="s">
        <v>279</v>
      </c>
      <c r="M227" t="s">
        <v>279</v>
      </c>
    </row>
    <row r="228" spans="1:15" x14ac:dyDescent="0.2">
      <c r="A228" s="7" t="s">
        <v>320</v>
      </c>
      <c r="B228" s="2" t="s">
        <v>322</v>
      </c>
      <c r="H228" t="s">
        <v>279</v>
      </c>
      <c r="I228" t="s">
        <v>279</v>
      </c>
      <c r="J228" t="s">
        <v>279</v>
      </c>
    </row>
    <row r="229" spans="1:15" x14ac:dyDescent="0.2">
      <c r="A229" s="7" t="s">
        <v>206</v>
      </c>
      <c r="B229" s="2" t="s">
        <v>207</v>
      </c>
      <c r="H229" t="s">
        <v>279</v>
      </c>
    </row>
    <row r="230" spans="1:15" x14ac:dyDescent="0.2">
      <c r="A230" s="7" t="s">
        <v>195</v>
      </c>
      <c r="B230" s="2" t="s">
        <v>196</v>
      </c>
      <c r="H230" t="s">
        <v>279</v>
      </c>
    </row>
    <row r="231" spans="1:15" x14ac:dyDescent="0.2">
      <c r="A231" s="7" t="s">
        <v>275</v>
      </c>
      <c r="B231" s="2" t="s">
        <v>276</v>
      </c>
      <c r="H231" t="s">
        <v>279</v>
      </c>
      <c r="K231" t="s">
        <v>279</v>
      </c>
    </row>
    <row r="232" spans="1:15" x14ac:dyDescent="0.2">
      <c r="A232" s="7" t="s">
        <v>288</v>
      </c>
      <c r="B232" s="2" t="s">
        <v>291</v>
      </c>
      <c r="I232" t="s">
        <v>279</v>
      </c>
      <c r="O232" s="18"/>
    </row>
    <row r="233" spans="1:15" x14ac:dyDescent="0.2">
      <c r="A233" s="7" t="s">
        <v>326</v>
      </c>
      <c r="B233" s="2" t="s">
        <v>327</v>
      </c>
      <c r="I233" t="s">
        <v>279</v>
      </c>
      <c r="J233" t="s">
        <v>279</v>
      </c>
    </row>
    <row r="234" spans="1:15" x14ac:dyDescent="0.2">
      <c r="A234" s="7" t="s">
        <v>328</v>
      </c>
      <c r="B234" s="2" t="s">
        <v>329</v>
      </c>
      <c r="I234" t="s">
        <v>279</v>
      </c>
    </row>
    <row r="235" spans="1:15" x14ac:dyDescent="0.2">
      <c r="A235" s="7" t="s">
        <v>146</v>
      </c>
      <c r="B235" s="2" t="s">
        <v>147</v>
      </c>
      <c r="L235" t="s">
        <v>279</v>
      </c>
    </row>
    <row r="236" spans="1:15" x14ac:dyDescent="0.2">
      <c r="A236" s="7" t="s">
        <v>330</v>
      </c>
      <c r="B236" s="2" t="s">
        <v>331</v>
      </c>
      <c r="M236" t="s">
        <v>279</v>
      </c>
    </row>
    <row r="237" spans="1:15" x14ac:dyDescent="0.2">
      <c r="A237" s="7" t="s">
        <v>332</v>
      </c>
      <c r="B237" s="2" t="s">
        <v>333</v>
      </c>
      <c r="M237" t="s">
        <v>279</v>
      </c>
    </row>
    <row r="238" spans="1:15" x14ac:dyDescent="0.2">
      <c r="A238" s="7" t="s">
        <v>268</v>
      </c>
      <c r="B238" s="2" t="s">
        <v>269</v>
      </c>
      <c r="N238" t="s">
        <v>279</v>
      </c>
    </row>
    <row r="239" spans="1:15" x14ac:dyDescent="0.2">
      <c r="A239" s="7" t="s">
        <v>334</v>
      </c>
      <c r="B239" s="2" t="s">
        <v>335</v>
      </c>
      <c r="N239" t="s">
        <v>279</v>
      </c>
    </row>
    <row r="240" spans="1:15" x14ac:dyDescent="0.2">
      <c r="A240" s="19"/>
      <c r="B240" s="19" t="s">
        <v>73</v>
      </c>
      <c r="C240" s="19">
        <f>COUNTA(C209:C239)</f>
        <v>11</v>
      </c>
      <c r="D240" s="19">
        <f t="shared" ref="D240:N240" si="12">COUNTA(D209:D239)</f>
        <v>3</v>
      </c>
      <c r="E240" s="19">
        <f t="shared" si="12"/>
        <v>4</v>
      </c>
      <c r="F240" s="19">
        <f t="shared" si="12"/>
        <v>5</v>
      </c>
      <c r="G240" s="19">
        <f t="shared" si="12"/>
        <v>4</v>
      </c>
      <c r="H240" s="19">
        <f t="shared" si="12"/>
        <v>8</v>
      </c>
      <c r="I240" s="19">
        <f t="shared" si="12"/>
        <v>4</v>
      </c>
      <c r="J240" s="19">
        <f t="shared" si="12"/>
        <v>4</v>
      </c>
      <c r="K240" s="19">
        <f t="shared" si="12"/>
        <v>3</v>
      </c>
      <c r="L240" s="19">
        <f t="shared" si="12"/>
        <v>4</v>
      </c>
      <c r="M240" s="19">
        <f t="shared" si="12"/>
        <v>6</v>
      </c>
      <c r="N240" s="19">
        <f t="shared" si="12"/>
        <v>3</v>
      </c>
    </row>
  </sheetData>
  <mergeCells count="13">
    <mergeCell ref="C189:N189"/>
    <mergeCell ref="C198:N198"/>
    <mergeCell ref="C207:N207"/>
    <mergeCell ref="C3:N3"/>
    <mergeCell ref="C23:N23"/>
    <mergeCell ref="C56:N56"/>
    <mergeCell ref="C124:N124"/>
    <mergeCell ref="C90:N90"/>
    <mergeCell ref="C169:N169"/>
    <mergeCell ref="C161:N161"/>
    <mergeCell ref="C139:N139"/>
    <mergeCell ref="C150:N150"/>
    <mergeCell ref="C180:N180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3" width="9.28515625" style="2" customWidth="1"/>
    <col min="4" max="4" width="9.5703125" style="2" customWidth="1"/>
    <col min="5" max="6" width="9.28515625" style="2" customWidth="1"/>
    <col min="7" max="7" width="9.5703125" style="2" customWidth="1"/>
    <col min="8" max="9" width="9.28515625" style="2" customWidth="1"/>
    <col min="10" max="10" width="5.5703125" style="2" customWidth="1"/>
    <col min="11" max="16384" width="9.140625" style="2"/>
  </cols>
  <sheetData>
    <row r="1" spans="1:11" x14ac:dyDescent="0.2">
      <c r="A1" s="1" t="s">
        <v>0</v>
      </c>
    </row>
    <row r="2" spans="1:11" x14ac:dyDescent="0.2">
      <c r="A2" s="1" t="s">
        <v>24</v>
      </c>
    </row>
    <row r="4" spans="1:11" s="46" customFormat="1" ht="39.75" customHeight="1" x14ac:dyDescent="0.2">
      <c r="A4" s="44" t="s">
        <v>2</v>
      </c>
      <c r="B4" s="42" t="s">
        <v>3</v>
      </c>
      <c r="C4" s="43" t="s">
        <v>4</v>
      </c>
      <c r="D4" s="43" t="s">
        <v>5</v>
      </c>
      <c r="E4" s="43" t="s">
        <v>6</v>
      </c>
      <c r="F4" s="43" t="s">
        <v>26</v>
      </c>
      <c r="G4" s="43" t="s">
        <v>208</v>
      </c>
      <c r="H4" s="43" t="s">
        <v>165</v>
      </c>
      <c r="I4" s="43" t="s">
        <v>185</v>
      </c>
      <c r="J4" s="43" t="s">
        <v>8</v>
      </c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x14ac:dyDescent="0.2">
      <c r="A6" s="7" t="s">
        <v>9</v>
      </c>
      <c r="B6" s="8">
        <v>146782.7506849315</v>
      </c>
      <c r="C6" s="8">
        <v>447153.79726027395</v>
      </c>
      <c r="D6" s="5">
        <v>129176.1923076923</v>
      </c>
      <c r="E6" s="5">
        <v>83402</v>
      </c>
      <c r="F6" s="5">
        <v>78134.830117352496</v>
      </c>
      <c r="G6" s="5">
        <v>16663.66</v>
      </c>
      <c r="H6" s="5">
        <f>SUM(B6:G6)</f>
        <v>901313.2303702503</v>
      </c>
      <c r="I6" s="5">
        <v>5403988</v>
      </c>
      <c r="J6" s="6">
        <f>H6/I6*100</f>
        <v>16.67866824223611</v>
      </c>
    </row>
    <row r="7" spans="1:11" x14ac:dyDescent="0.2">
      <c r="A7" s="7" t="s">
        <v>10</v>
      </c>
      <c r="B7" s="8">
        <v>139267.52876712329</v>
      </c>
      <c r="C7" s="8">
        <v>444831.45205479453</v>
      </c>
      <c r="D7" s="5">
        <v>108746.23846153845</v>
      </c>
      <c r="E7" s="5">
        <v>85848</v>
      </c>
      <c r="F7" s="5">
        <v>76562.407172140956</v>
      </c>
      <c r="G7" s="5">
        <v>16313.18</v>
      </c>
      <c r="H7" s="5">
        <f t="shared" ref="H7:H18" si="0">SUM(B7:G7)</f>
        <v>871568.80645559717</v>
      </c>
      <c r="I7" s="5">
        <v>5405160</v>
      </c>
      <c r="J7" s="6">
        <f t="shared" ref="J7:J18" si="1">H7/I7*100</f>
        <v>16.12475498330479</v>
      </c>
    </row>
    <row r="8" spans="1:11" x14ac:dyDescent="0.2">
      <c r="A8" s="7" t="s">
        <v>11</v>
      </c>
      <c r="B8" s="8">
        <v>131101.7095890411</v>
      </c>
      <c r="C8" s="8">
        <v>442714.58630136983</v>
      </c>
      <c r="D8" s="5">
        <v>101182.86923076923</v>
      </c>
      <c r="E8" s="5">
        <v>87107</v>
      </c>
      <c r="F8" s="5">
        <v>77131.061465183768</v>
      </c>
      <c r="G8" s="5">
        <v>16100.45</v>
      </c>
      <c r="H8" s="5">
        <f t="shared" si="0"/>
        <v>855337.67658636381</v>
      </c>
      <c r="I8" s="5">
        <v>5406109</v>
      </c>
      <c r="J8" s="6">
        <f t="shared" si="1"/>
        <v>15.821687586882986</v>
      </c>
    </row>
    <row r="9" spans="1:11" x14ac:dyDescent="0.2">
      <c r="A9" s="7" t="s">
        <v>12</v>
      </c>
      <c r="B9" s="8">
        <v>143395.43013698631</v>
      </c>
      <c r="C9" s="8">
        <v>441428.08767123288</v>
      </c>
      <c r="D9" s="5">
        <v>101799.39230769231</v>
      </c>
      <c r="E9" s="5">
        <v>88280</v>
      </c>
      <c r="F9" s="5">
        <v>83626.97455556973</v>
      </c>
      <c r="G9" s="5">
        <v>16054.6</v>
      </c>
      <c r="H9" s="5">
        <f t="shared" si="0"/>
        <v>874584.48467148119</v>
      </c>
      <c r="I9" s="5">
        <v>5407372</v>
      </c>
      <c r="J9" s="6">
        <f t="shared" si="1"/>
        <v>16.17392856773089</v>
      </c>
    </row>
    <row r="10" spans="1:11" x14ac:dyDescent="0.2">
      <c r="A10" s="7" t="s">
        <v>13</v>
      </c>
      <c r="B10" s="8">
        <v>132700.43835616438</v>
      </c>
      <c r="C10" s="8">
        <v>439886.72876712325</v>
      </c>
      <c r="D10" s="5">
        <v>99606.507692307685</v>
      </c>
      <c r="E10" s="5">
        <v>86492</v>
      </c>
      <c r="F10" s="5">
        <v>79792.676359835721</v>
      </c>
      <c r="G10" s="5">
        <v>16088.13</v>
      </c>
      <c r="H10" s="5">
        <f t="shared" si="0"/>
        <v>854566.48117543117</v>
      </c>
      <c r="I10" s="5">
        <v>5408991</v>
      </c>
      <c r="J10" s="6">
        <f t="shared" si="1"/>
        <v>15.798999872165274</v>
      </c>
    </row>
    <row r="11" spans="1:11" x14ac:dyDescent="0.2">
      <c r="A11" s="7" t="s">
        <v>14</v>
      </c>
      <c r="B11" s="8">
        <v>129423.02465753425</v>
      </c>
      <c r="C11" s="8">
        <v>439756.27397260274</v>
      </c>
      <c r="D11" s="5">
        <v>76374.115384615376</v>
      </c>
      <c r="E11" s="5">
        <v>79340</v>
      </c>
      <c r="F11" s="5">
        <v>77821.912379998859</v>
      </c>
      <c r="G11" s="5">
        <v>16142.19</v>
      </c>
      <c r="H11" s="5">
        <f t="shared" si="0"/>
        <v>818857.51639475115</v>
      </c>
      <c r="I11" s="5">
        <v>5410936</v>
      </c>
      <c r="J11" s="6">
        <f t="shared" si="1"/>
        <v>15.1333801840338</v>
      </c>
    </row>
    <row r="12" spans="1:11" x14ac:dyDescent="0.2">
      <c r="A12" s="7" t="s">
        <v>15</v>
      </c>
      <c r="B12" s="8">
        <v>121839.74794520547</v>
      </c>
      <c r="C12" s="8">
        <v>441601.87397260271</v>
      </c>
      <c r="D12" s="5">
        <v>90106.407692307694</v>
      </c>
      <c r="E12" s="5">
        <v>77741</v>
      </c>
      <c r="F12" s="5">
        <v>83870.86946039641</v>
      </c>
      <c r="G12" s="5">
        <v>16653.88</v>
      </c>
      <c r="H12" s="5">
        <f t="shared" si="0"/>
        <v>831813.77907051228</v>
      </c>
      <c r="I12" s="5">
        <v>5413518</v>
      </c>
      <c r="J12" s="6">
        <f t="shared" si="1"/>
        <v>15.365493918566674</v>
      </c>
    </row>
    <row r="13" spans="1:11" x14ac:dyDescent="0.2">
      <c r="A13" s="7" t="s">
        <v>16</v>
      </c>
      <c r="B13" s="8">
        <v>114524.1205479452</v>
      </c>
      <c r="C13" s="8">
        <v>439695.32054794522</v>
      </c>
      <c r="D13" s="5">
        <v>75768.761538461535</v>
      </c>
      <c r="E13" s="5">
        <v>77806</v>
      </c>
      <c r="F13" s="5">
        <v>70893.060869815134</v>
      </c>
      <c r="G13" s="5">
        <v>15755.05</v>
      </c>
      <c r="H13" s="5">
        <f t="shared" si="0"/>
        <v>794442.31350416725</v>
      </c>
      <c r="I13" s="5">
        <v>5418557</v>
      </c>
      <c r="J13" s="6">
        <f t="shared" si="1"/>
        <v>14.66151068456357</v>
      </c>
    </row>
    <row r="14" spans="1:11" x14ac:dyDescent="0.2">
      <c r="A14" s="7" t="s">
        <v>17</v>
      </c>
      <c r="B14" s="8">
        <v>119352.52602739725</v>
      </c>
      <c r="C14" s="8">
        <v>436418.49863013695</v>
      </c>
      <c r="D14" s="5">
        <v>82266.323076923072</v>
      </c>
      <c r="E14" s="5">
        <v>79671</v>
      </c>
      <c r="F14" s="5">
        <v>75216.754706306048</v>
      </c>
      <c r="G14" s="5">
        <v>15571.71</v>
      </c>
      <c r="H14" s="5">
        <f t="shared" si="0"/>
        <v>808496.81244076323</v>
      </c>
      <c r="I14" s="5">
        <v>5422195</v>
      </c>
      <c r="J14" s="6">
        <f t="shared" si="1"/>
        <v>14.910876728718964</v>
      </c>
      <c r="K14" s="12"/>
    </row>
    <row r="15" spans="1:11" x14ac:dyDescent="0.2">
      <c r="A15" s="7" t="s">
        <v>18</v>
      </c>
      <c r="B15" s="8">
        <v>122396.3506849315</v>
      </c>
      <c r="C15" s="8">
        <v>433627.16712328768</v>
      </c>
      <c r="D15" s="5">
        <v>93041.284615384604</v>
      </c>
      <c r="E15" s="5">
        <v>80773</v>
      </c>
      <c r="F15" s="5">
        <v>80653.312475938495</v>
      </c>
      <c r="G15" s="5">
        <v>15945.7</v>
      </c>
      <c r="H15" s="5">
        <f t="shared" si="0"/>
        <v>826436.81489954225</v>
      </c>
      <c r="I15" s="5">
        <v>5424563</v>
      </c>
      <c r="J15" s="6">
        <f t="shared" si="1"/>
        <v>15.235085570939857</v>
      </c>
      <c r="K15" s="12"/>
    </row>
    <row r="16" spans="1:11" x14ac:dyDescent="0.2">
      <c r="A16" s="7" t="s">
        <v>19</v>
      </c>
      <c r="B16" s="8">
        <v>118791.81369863013</v>
      </c>
      <c r="C16" s="8">
        <v>431897.12876712327</v>
      </c>
      <c r="D16" s="5">
        <v>83779.730769230766</v>
      </c>
      <c r="E16" s="5">
        <v>83396</v>
      </c>
      <c r="F16" s="5">
        <v>73575.135062650646</v>
      </c>
      <c r="G16" s="5">
        <v>15517.45</v>
      </c>
      <c r="H16" s="5">
        <f t="shared" si="0"/>
        <v>806957.25829763478</v>
      </c>
      <c r="I16" s="5">
        <v>5426455</v>
      </c>
      <c r="J16" s="6">
        <f t="shared" si="1"/>
        <v>14.870799781766083</v>
      </c>
      <c r="K16" s="12"/>
    </row>
    <row r="17" spans="1:11" x14ac:dyDescent="0.2">
      <c r="A17" s="7" t="s">
        <v>20</v>
      </c>
      <c r="B17" s="8">
        <v>119540.41643835616</v>
      </c>
      <c r="C17" s="8">
        <v>429944.21917808219</v>
      </c>
      <c r="D17" s="5">
        <v>89480.469230769231</v>
      </c>
      <c r="E17" s="5">
        <v>86425</v>
      </c>
      <c r="F17" s="5">
        <v>89040.851993179866</v>
      </c>
      <c r="G17" s="5">
        <v>16372.37</v>
      </c>
      <c r="H17" s="5">
        <f t="shared" si="0"/>
        <v>830803.32684038742</v>
      </c>
      <c r="I17" s="5">
        <v>5427456</v>
      </c>
      <c r="J17" s="6">
        <f t="shared" si="1"/>
        <v>15.307417081601166</v>
      </c>
      <c r="K17" s="12"/>
    </row>
    <row r="18" spans="1:11" x14ac:dyDescent="0.2">
      <c r="A18" s="7" t="s">
        <v>25</v>
      </c>
      <c r="B18" s="5">
        <v>128259.65479452055</v>
      </c>
      <c r="C18" s="5">
        <v>439079.59452054795</v>
      </c>
      <c r="D18" s="5">
        <v>94277</v>
      </c>
      <c r="E18" s="5">
        <v>83023.416666666672</v>
      </c>
      <c r="F18" s="5">
        <v>78859.987218197333</v>
      </c>
      <c r="G18" s="5">
        <f>SUM(G6:G17)/12</f>
        <v>16098.197500000002</v>
      </c>
      <c r="H18" s="5">
        <f t="shared" si="0"/>
        <v>839597.85069993243</v>
      </c>
      <c r="I18" s="5">
        <v>5427456</v>
      </c>
      <c r="J18" s="6">
        <f t="shared" si="1"/>
        <v>15.469454762966894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9" width="10" style="2" customWidth="1"/>
    <col min="10" max="10" width="6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27</v>
      </c>
    </row>
    <row r="4" spans="1:12" s="46" customFormat="1" ht="39.75" customHeight="1" x14ac:dyDescent="0.2">
      <c r="A4" s="44" t="s">
        <v>2</v>
      </c>
      <c r="B4" s="42" t="s">
        <v>3</v>
      </c>
      <c r="C4" s="43" t="s">
        <v>4</v>
      </c>
      <c r="D4" s="43" t="s">
        <v>5</v>
      </c>
      <c r="E4" s="43" t="s">
        <v>6</v>
      </c>
      <c r="F4" s="43" t="s">
        <v>26</v>
      </c>
      <c r="G4" s="43" t="s">
        <v>208</v>
      </c>
      <c r="H4" s="43" t="s">
        <v>165</v>
      </c>
      <c r="I4" s="43" t="s">
        <v>185</v>
      </c>
      <c r="J4" s="43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119550.9698630137</v>
      </c>
      <c r="C6" s="8">
        <v>428060.3506849315</v>
      </c>
      <c r="D6" s="5">
        <v>114699.83076923076</v>
      </c>
      <c r="E6" s="5">
        <v>89881</v>
      </c>
      <c r="F6" s="5">
        <v>81365.557500167211</v>
      </c>
      <c r="G6" s="5">
        <v>16220.48</v>
      </c>
      <c r="H6" s="5">
        <f>SUM(B6:G6)</f>
        <v>849778.18881734309</v>
      </c>
      <c r="I6" s="5">
        <v>5431747</v>
      </c>
      <c r="J6" s="6">
        <f>H6/I6*100</f>
        <v>15.644657028711814</v>
      </c>
      <c r="L6" s="12"/>
    </row>
    <row r="7" spans="1:12" x14ac:dyDescent="0.2">
      <c r="A7" s="7" t="s">
        <v>10</v>
      </c>
      <c r="B7" s="8">
        <v>113123.24383561643</v>
      </c>
      <c r="C7" s="8">
        <v>427602.6739726027</v>
      </c>
      <c r="D7" s="5">
        <v>119492.88461538461</v>
      </c>
      <c r="E7" s="5">
        <v>96083</v>
      </c>
      <c r="F7" s="5">
        <v>81705.760413104726</v>
      </c>
      <c r="G7" s="5">
        <v>16311.95</v>
      </c>
      <c r="H7" s="5">
        <f t="shared" ref="H7:H18" si="0">SUM(B7:G7)</f>
        <v>854319.51283670845</v>
      </c>
      <c r="I7" s="5">
        <v>5433324</v>
      </c>
      <c r="J7" s="6">
        <f t="shared" ref="J7:J18" si="1">H7/I7*100</f>
        <v>15.723699025434678</v>
      </c>
    </row>
    <row r="8" spans="1:12" x14ac:dyDescent="0.2">
      <c r="A8" s="7" t="s">
        <v>11</v>
      </c>
      <c r="B8" s="8">
        <v>110154.24657534246</v>
      </c>
      <c r="C8" s="8">
        <v>425640.62465753424</v>
      </c>
      <c r="D8" s="5">
        <v>121538.37692307691</v>
      </c>
      <c r="E8" s="5">
        <v>104570</v>
      </c>
      <c r="F8" s="5">
        <v>94973.02914353201</v>
      </c>
      <c r="G8" s="5">
        <v>16585.09</v>
      </c>
      <c r="H8" s="5">
        <f t="shared" si="0"/>
        <v>873461.3672994856</v>
      </c>
      <c r="I8" s="5">
        <v>5435288</v>
      </c>
      <c r="J8" s="6">
        <f t="shared" si="1"/>
        <v>16.070194758759531</v>
      </c>
    </row>
    <row r="9" spans="1:12" x14ac:dyDescent="0.2">
      <c r="A9" s="7" t="s">
        <v>12</v>
      </c>
      <c r="B9" s="8">
        <v>111750.4109589041</v>
      </c>
      <c r="C9" s="8">
        <v>423076.43835616438</v>
      </c>
      <c r="D9" s="5">
        <v>145920.85384615383</v>
      </c>
      <c r="E9" s="5">
        <v>111975</v>
      </c>
      <c r="F9" s="5">
        <v>90870.02864808109</v>
      </c>
      <c r="G9" s="5">
        <v>16253.16</v>
      </c>
      <c r="H9" s="5">
        <f t="shared" si="0"/>
        <v>899845.89180930343</v>
      </c>
      <c r="I9" s="5">
        <v>5437179</v>
      </c>
      <c r="J9" s="6">
        <f t="shared" si="1"/>
        <v>16.549866977145751</v>
      </c>
    </row>
    <row r="10" spans="1:12" x14ac:dyDescent="0.2">
      <c r="A10" s="7" t="s">
        <v>13</v>
      </c>
      <c r="B10" s="8">
        <v>104055.41917808219</v>
      </c>
      <c r="C10" s="8">
        <v>420178.0931506849</v>
      </c>
      <c r="D10" s="5">
        <v>123763.43076923076</v>
      </c>
      <c r="E10" s="5">
        <v>116935</v>
      </c>
      <c r="F10" s="5">
        <v>86274.25277451257</v>
      </c>
      <c r="G10" s="5">
        <v>15948.84</v>
      </c>
      <c r="H10" s="5">
        <f t="shared" si="0"/>
        <v>867155.03587251052</v>
      </c>
      <c r="I10" s="5">
        <v>5439451</v>
      </c>
      <c r="J10" s="6">
        <f t="shared" si="1"/>
        <v>15.941958772539921</v>
      </c>
    </row>
    <row r="11" spans="1:12" x14ac:dyDescent="0.2">
      <c r="A11" s="7" t="s">
        <v>14</v>
      </c>
      <c r="B11" s="8">
        <v>109249.11780821918</v>
      </c>
      <c r="C11" s="8">
        <v>417718.91506849311</v>
      </c>
      <c r="D11" s="5">
        <v>123115.75384615384</v>
      </c>
      <c r="E11" s="5">
        <v>117782</v>
      </c>
      <c r="F11" s="5">
        <v>92991.801454515604</v>
      </c>
      <c r="G11" s="5">
        <v>16622.86</v>
      </c>
      <c r="H11" s="5">
        <f t="shared" si="0"/>
        <v>877480.44817738177</v>
      </c>
      <c r="I11" s="5">
        <v>5442092</v>
      </c>
      <c r="J11" s="6">
        <f t="shared" si="1"/>
        <v>16.123954688332752</v>
      </c>
    </row>
    <row r="12" spans="1:12" x14ac:dyDescent="0.2">
      <c r="A12" s="7" t="s">
        <v>15</v>
      </c>
      <c r="B12" s="8">
        <v>101458.68493150684</v>
      </c>
      <c r="C12" s="8">
        <v>413020.99726027396</v>
      </c>
      <c r="D12" s="5">
        <v>137740.08461538461</v>
      </c>
      <c r="E12" s="5">
        <v>118032</v>
      </c>
      <c r="F12" s="5">
        <v>94935.202292229485</v>
      </c>
      <c r="G12" s="5">
        <v>16578.18</v>
      </c>
      <c r="H12" s="5">
        <f t="shared" si="0"/>
        <v>881765.14909939491</v>
      </c>
      <c r="I12" s="5">
        <v>5445151</v>
      </c>
      <c r="J12" s="6">
        <f t="shared" si="1"/>
        <v>16.193584881289699</v>
      </c>
    </row>
    <row r="13" spans="1:12" x14ac:dyDescent="0.2">
      <c r="A13" s="7" t="s">
        <v>16</v>
      </c>
      <c r="B13" s="8">
        <v>97178.235616438353</v>
      </c>
      <c r="C13" s="8">
        <v>412436.8109589041</v>
      </c>
      <c r="D13" s="5">
        <v>121119.29999999999</v>
      </c>
      <c r="E13" s="5">
        <v>122454</v>
      </c>
      <c r="F13" s="5">
        <v>81463.35644236143</v>
      </c>
      <c r="G13" s="5">
        <v>15738.34</v>
      </c>
      <c r="H13" s="5">
        <f t="shared" si="0"/>
        <v>850390.04301770369</v>
      </c>
      <c r="I13" s="5">
        <v>5452480</v>
      </c>
      <c r="J13" s="6">
        <f t="shared" si="1"/>
        <v>15.596389954987522</v>
      </c>
    </row>
    <row r="14" spans="1:12" x14ac:dyDescent="0.2">
      <c r="A14" s="7" t="s">
        <v>17</v>
      </c>
      <c r="B14" s="8">
        <v>96578.827397260276</v>
      </c>
      <c r="C14" s="8">
        <v>409561.70958904107</v>
      </c>
      <c r="D14" s="5">
        <v>130422.76153846153</v>
      </c>
      <c r="E14" s="5">
        <v>132336</v>
      </c>
      <c r="F14" s="5">
        <v>86035.846225922374</v>
      </c>
      <c r="G14" s="5">
        <v>15773.29</v>
      </c>
      <c r="H14" s="5">
        <f t="shared" si="0"/>
        <v>870708.43475068524</v>
      </c>
      <c r="I14" s="5">
        <v>5456540</v>
      </c>
      <c r="J14" s="6">
        <f t="shared" si="1"/>
        <v>15.957152971492652</v>
      </c>
      <c r="K14" s="12"/>
    </row>
    <row r="15" spans="1:12" x14ac:dyDescent="0.2">
      <c r="A15" s="7" t="s">
        <v>18</v>
      </c>
      <c r="B15" s="8">
        <v>99096.164383561641</v>
      </c>
      <c r="C15" s="8">
        <v>406109.85205479449</v>
      </c>
      <c r="D15" s="5">
        <v>153695.23846153845</v>
      </c>
      <c r="E15" s="5">
        <v>139191</v>
      </c>
      <c r="F15" s="5">
        <v>88724.46773873725</v>
      </c>
      <c r="G15" s="5">
        <v>15619.08</v>
      </c>
      <c r="H15" s="5">
        <f t="shared" si="0"/>
        <v>902435.80263863178</v>
      </c>
      <c r="I15" s="5">
        <v>5458768</v>
      </c>
      <c r="J15" s="6">
        <f t="shared" si="1"/>
        <v>16.531858518966764</v>
      </c>
      <c r="K15" s="12"/>
    </row>
    <row r="16" spans="1:12" x14ac:dyDescent="0.2">
      <c r="A16" s="7" t="s">
        <v>19</v>
      </c>
      <c r="B16" s="8">
        <v>100599.84657534247</v>
      </c>
      <c r="C16" s="8">
        <v>404975.70410958905</v>
      </c>
      <c r="D16" s="5">
        <v>134024.07692307691</v>
      </c>
      <c r="E16" s="5">
        <v>149435</v>
      </c>
      <c r="F16" s="5">
        <v>87332.52867881085</v>
      </c>
      <c r="G16" s="5">
        <v>15309.04</v>
      </c>
      <c r="H16" s="5">
        <f t="shared" si="0"/>
        <v>891676.19628681929</v>
      </c>
      <c r="I16" s="5">
        <v>5460644</v>
      </c>
      <c r="J16" s="6">
        <f t="shared" si="1"/>
        <v>16.329139864946683</v>
      </c>
      <c r="K16" s="12"/>
    </row>
    <row r="17" spans="1:12" x14ac:dyDescent="0.2">
      <c r="A17" s="7" t="s">
        <v>20</v>
      </c>
      <c r="B17" s="8">
        <v>101893.67671232876</v>
      </c>
      <c r="C17" s="8">
        <v>402527.21095890412</v>
      </c>
      <c r="D17" s="5">
        <v>150360.50769230767</v>
      </c>
      <c r="E17" s="5">
        <v>150690</v>
      </c>
      <c r="F17" s="5">
        <v>98506.426526634226</v>
      </c>
      <c r="G17" s="5">
        <v>15790.16</v>
      </c>
      <c r="H17" s="5">
        <f t="shared" si="0"/>
        <v>919767.98189017479</v>
      </c>
      <c r="I17" s="5">
        <v>5461930</v>
      </c>
      <c r="J17" s="6">
        <f t="shared" si="1"/>
        <v>16.839614969253997</v>
      </c>
      <c r="K17" s="12"/>
    </row>
    <row r="18" spans="1:12" x14ac:dyDescent="0.2">
      <c r="A18" s="7" t="s">
        <v>28</v>
      </c>
      <c r="B18" s="5">
        <v>105390.73698630137</v>
      </c>
      <c r="C18" s="5">
        <v>415909.11506849318</v>
      </c>
      <c r="D18" s="5">
        <v>131324.42499999999</v>
      </c>
      <c r="E18" s="5">
        <v>120780.33333333333</v>
      </c>
      <c r="F18" s="5">
        <v>88764.854819884058</v>
      </c>
      <c r="G18" s="5">
        <f>SUM(G6:G17)/12</f>
        <v>16062.539166666667</v>
      </c>
      <c r="H18" s="5">
        <f t="shared" si="0"/>
        <v>878232.00437467871</v>
      </c>
      <c r="I18" s="5">
        <v>5461930</v>
      </c>
      <c r="J18" s="6">
        <f t="shared" si="1"/>
        <v>16.079151588809793</v>
      </c>
      <c r="K18" s="12"/>
      <c r="L18" s="12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workbookViewId="0">
      <selection activeCell="V27" sqref="V27"/>
    </sheetView>
  </sheetViews>
  <sheetFormatPr defaultColWidth="9.140625" defaultRowHeight="11.25" x14ac:dyDescent="0.2"/>
  <cols>
    <col min="1" max="1" width="6.28515625" style="2" customWidth="1"/>
    <col min="2" max="3" width="8.42578125" style="2" customWidth="1"/>
    <col min="4" max="4" width="10.140625" style="2" customWidth="1"/>
    <col min="5" max="6" width="8.42578125" style="2" customWidth="1"/>
    <col min="7" max="7" width="9.85546875" style="2" customWidth="1"/>
    <col min="8" max="9" width="9.42578125" style="2" customWidth="1"/>
    <col min="10" max="10" width="6.7109375" style="2" customWidth="1"/>
    <col min="11" max="16384" width="9.140625" style="2"/>
  </cols>
  <sheetData>
    <row r="1" spans="1:12" x14ac:dyDescent="0.2">
      <c r="A1" s="1" t="s">
        <v>0</v>
      </c>
    </row>
    <row r="2" spans="1:12" x14ac:dyDescent="0.2">
      <c r="A2" s="1" t="s">
        <v>29</v>
      </c>
    </row>
    <row r="4" spans="1:12" s="46" customFormat="1" ht="39.75" customHeight="1" x14ac:dyDescent="0.2">
      <c r="A4" s="44" t="s">
        <v>2</v>
      </c>
      <c r="B4" s="42" t="s">
        <v>3</v>
      </c>
      <c r="C4" s="43" t="s">
        <v>4</v>
      </c>
      <c r="D4" s="43" t="s">
        <v>5</v>
      </c>
      <c r="E4" s="43" t="s">
        <v>6</v>
      </c>
      <c r="F4" s="43" t="s">
        <v>26</v>
      </c>
      <c r="G4" s="43" t="s">
        <v>208</v>
      </c>
      <c r="H4" s="43" t="s">
        <v>165</v>
      </c>
      <c r="I4" s="43" t="s">
        <v>185</v>
      </c>
      <c r="J4" s="43" t="s">
        <v>8</v>
      </c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x14ac:dyDescent="0.2">
      <c r="A6" s="7" t="s">
        <v>9</v>
      </c>
      <c r="B6" s="8">
        <v>91101.106849315067</v>
      </c>
      <c r="C6" s="8">
        <v>399446.202739726</v>
      </c>
      <c r="D6" s="5">
        <v>137762.12307692308</v>
      </c>
      <c r="E6" s="5">
        <v>164963</v>
      </c>
      <c r="F6" s="5">
        <v>89719.262750489303</v>
      </c>
      <c r="G6" s="5">
        <v>14217.89</v>
      </c>
      <c r="H6" s="5">
        <f t="shared" ref="H6:H18" si="0">SUM(B6:G6)</f>
        <v>897209.58541645342</v>
      </c>
      <c r="I6" s="5">
        <v>5472040</v>
      </c>
      <c r="J6" s="6">
        <f>H6/I6*100</f>
        <v>16.3962541468347</v>
      </c>
      <c r="L6" s="12"/>
    </row>
    <row r="7" spans="1:12" x14ac:dyDescent="0.2">
      <c r="A7" s="7" t="s">
        <v>10</v>
      </c>
      <c r="B7" s="8">
        <v>85774.717808219168</v>
      </c>
      <c r="C7" s="8">
        <v>397849.77534246573</v>
      </c>
      <c r="D7" s="5">
        <v>149015.19230769231</v>
      </c>
      <c r="E7" s="5">
        <v>172527</v>
      </c>
      <c r="F7" s="5">
        <v>91844.54726699274</v>
      </c>
      <c r="G7" s="5">
        <v>14084.16</v>
      </c>
      <c r="H7" s="5">
        <f t="shared" si="0"/>
        <v>911095.39272537001</v>
      </c>
      <c r="I7" s="5">
        <v>5472164</v>
      </c>
      <c r="J7" s="6">
        <f t="shared" ref="J7:J18" si="1">H7/I7*100</f>
        <v>16.649636098723832</v>
      </c>
      <c r="L7" s="12"/>
    </row>
    <row r="8" spans="1:12" x14ac:dyDescent="0.2">
      <c r="A8" s="7" t="s">
        <v>11</v>
      </c>
      <c r="B8" s="8">
        <v>83637.731506849319</v>
      </c>
      <c r="C8" s="8">
        <v>394024.60273972602</v>
      </c>
      <c r="D8" s="5">
        <v>137227.43076923076</v>
      </c>
      <c r="E8" s="5">
        <v>181218</v>
      </c>
      <c r="F8" s="5">
        <v>108568.76394152846</v>
      </c>
      <c r="G8" s="5">
        <v>14521</v>
      </c>
      <c r="H8" s="5">
        <f t="shared" si="0"/>
        <v>919197.52895733458</v>
      </c>
      <c r="I8" s="5">
        <v>5473428</v>
      </c>
      <c r="J8" s="6">
        <f t="shared" si="1"/>
        <v>16.793817858887238</v>
      </c>
      <c r="L8" s="12"/>
    </row>
    <row r="9" spans="1:12" x14ac:dyDescent="0.2">
      <c r="A9" s="7" t="s">
        <v>12</v>
      </c>
      <c r="B9" s="8">
        <v>91044.394520547939</v>
      </c>
      <c r="C9" s="8">
        <v>389692.701369863</v>
      </c>
      <c r="D9" s="5">
        <v>149820.73846153845</v>
      </c>
      <c r="E9" s="5">
        <v>182011</v>
      </c>
      <c r="F9" s="5">
        <v>96837.940721316496</v>
      </c>
      <c r="G9" s="5">
        <v>13754.94</v>
      </c>
      <c r="H9" s="5">
        <f t="shared" si="0"/>
        <v>923161.71507326583</v>
      </c>
      <c r="I9" s="5">
        <v>5474473</v>
      </c>
      <c r="J9" s="6">
        <f t="shared" si="1"/>
        <v>16.863024350896712</v>
      </c>
      <c r="L9" s="12"/>
    </row>
    <row r="10" spans="1:12" x14ac:dyDescent="0.2">
      <c r="A10" s="7" t="s">
        <v>13</v>
      </c>
      <c r="B10" s="8">
        <v>90496.306849315064</v>
      </c>
      <c r="C10" s="8">
        <v>385572.55890410958</v>
      </c>
      <c r="D10" s="5">
        <v>118608.29999999999</v>
      </c>
      <c r="E10" s="5">
        <v>180649</v>
      </c>
      <c r="F10" s="5">
        <v>97375.672874682787</v>
      </c>
      <c r="G10" s="5">
        <v>14133.44</v>
      </c>
      <c r="H10" s="5">
        <f t="shared" si="0"/>
        <v>886835.27862810739</v>
      </c>
      <c r="I10" s="5">
        <v>5476109</v>
      </c>
      <c r="J10" s="6">
        <f t="shared" si="1"/>
        <v>16.19462429670606</v>
      </c>
      <c r="L10" s="12"/>
    </row>
    <row r="11" spans="1:12" x14ac:dyDescent="0.2">
      <c r="A11" s="7" t="s">
        <v>14</v>
      </c>
      <c r="B11" s="8">
        <v>91846.389041095885</v>
      </c>
      <c r="C11" s="8">
        <v>380639.7698630137</v>
      </c>
      <c r="D11" s="5">
        <v>100817.76923076922</v>
      </c>
      <c r="E11" s="5">
        <v>170353</v>
      </c>
      <c r="F11" s="5">
        <v>99474.85138709085</v>
      </c>
      <c r="G11" s="5">
        <v>14729.93</v>
      </c>
      <c r="H11" s="5">
        <f t="shared" si="0"/>
        <v>857861.70952196978</v>
      </c>
      <c r="I11" s="5">
        <v>5477614</v>
      </c>
      <c r="J11" s="6">
        <f t="shared" si="1"/>
        <v>15.661229679965944</v>
      </c>
    </row>
    <row r="12" spans="1:12" x14ac:dyDescent="0.2">
      <c r="A12" s="7" t="s">
        <v>15</v>
      </c>
      <c r="B12" s="8">
        <v>87856.832876712331</v>
      </c>
      <c r="C12" s="8">
        <v>373762.52054794517</v>
      </c>
      <c r="D12" s="5">
        <v>110053.56923076922</v>
      </c>
      <c r="E12" s="5">
        <v>165080</v>
      </c>
      <c r="F12" s="5">
        <v>99527.58254810574</v>
      </c>
      <c r="G12" s="5">
        <v>14383.16</v>
      </c>
      <c r="H12" s="5">
        <f t="shared" si="0"/>
        <v>850663.66520353244</v>
      </c>
      <c r="I12" s="5">
        <v>5479047</v>
      </c>
      <c r="J12" s="6">
        <f t="shared" si="1"/>
        <v>15.525759592927976</v>
      </c>
    </row>
    <row r="13" spans="1:12" x14ac:dyDescent="0.2">
      <c r="A13" s="7" t="s">
        <v>16</v>
      </c>
      <c r="B13" s="8">
        <v>86593.841095890413</v>
      </c>
      <c r="C13" s="8">
        <v>371608.89863013697</v>
      </c>
      <c r="D13" s="5">
        <v>101297.26153846153</v>
      </c>
      <c r="E13" s="5">
        <v>166782</v>
      </c>
      <c r="F13" s="5">
        <v>89622.406017277463</v>
      </c>
      <c r="G13" s="5">
        <v>14053.1</v>
      </c>
      <c r="H13" s="5">
        <f t="shared" si="0"/>
        <v>829957.50728176639</v>
      </c>
      <c r="I13" s="5">
        <v>5486242</v>
      </c>
      <c r="J13" s="6">
        <f t="shared" si="1"/>
        <v>15.127978446480602</v>
      </c>
    </row>
    <row r="14" spans="1:12" x14ac:dyDescent="0.2">
      <c r="A14" s="7" t="s">
        <v>17</v>
      </c>
      <c r="B14" s="8">
        <v>90544.504109589034</v>
      </c>
      <c r="C14" s="8">
        <v>367880.97534246574</v>
      </c>
      <c r="D14" s="5">
        <v>112083.46153846153</v>
      </c>
      <c r="E14" s="5">
        <v>174049</v>
      </c>
      <c r="F14" s="5">
        <v>91653.507929964035</v>
      </c>
      <c r="G14" s="5">
        <v>13630.83</v>
      </c>
      <c r="H14" s="5">
        <f t="shared" si="0"/>
        <v>849842.27892048028</v>
      </c>
      <c r="I14" s="5">
        <v>5489964</v>
      </c>
      <c r="J14" s="6">
        <f t="shared" si="1"/>
        <v>15.479924438857529</v>
      </c>
      <c r="K14" s="12"/>
    </row>
    <row r="15" spans="1:12" x14ac:dyDescent="0.2">
      <c r="A15" s="7" t="s">
        <v>18</v>
      </c>
      <c r="B15" s="8">
        <v>90302.76164383562</v>
      </c>
      <c r="C15" s="8">
        <v>364228.40547945205</v>
      </c>
      <c r="D15" s="5">
        <v>89570.215384615381</v>
      </c>
      <c r="E15" s="5">
        <v>178752</v>
      </c>
      <c r="F15" s="5">
        <v>91475.042623181842</v>
      </c>
      <c r="G15" s="5">
        <v>13390.72</v>
      </c>
      <c r="H15" s="5">
        <f t="shared" si="0"/>
        <v>827719.14513108484</v>
      </c>
      <c r="I15" s="5">
        <v>5492025</v>
      </c>
      <c r="J15" s="6">
        <f t="shared" si="1"/>
        <v>15.071292376329037</v>
      </c>
      <c r="K15" s="12"/>
    </row>
    <row r="16" spans="1:12" x14ac:dyDescent="0.2">
      <c r="A16" s="7" t="s">
        <v>19</v>
      </c>
      <c r="B16" s="8">
        <v>98311.035616438356</v>
      </c>
      <c r="C16" s="8">
        <v>361157.19452054793</v>
      </c>
      <c r="D16" s="5">
        <v>93611.86153846154</v>
      </c>
      <c r="E16" s="5">
        <v>184814</v>
      </c>
      <c r="F16" s="5">
        <v>93869.329133915511</v>
      </c>
      <c r="G16" s="5">
        <v>13314.87</v>
      </c>
      <c r="H16" s="5">
        <f t="shared" si="0"/>
        <v>845078.29080936336</v>
      </c>
      <c r="I16" s="5">
        <v>5493777</v>
      </c>
      <c r="J16" s="6">
        <f t="shared" si="1"/>
        <v>15.38246439215431</v>
      </c>
      <c r="K16" s="12"/>
    </row>
    <row r="17" spans="1:11" x14ac:dyDescent="0.2">
      <c r="A17" s="7" t="s">
        <v>20</v>
      </c>
      <c r="B17" s="8">
        <v>99853.857534246577</v>
      </c>
      <c r="C17" s="8">
        <v>357340.99068493152</v>
      </c>
      <c r="D17" s="5">
        <v>106177.75384615384</v>
      </c>
      <c r="E17" s="5">
        <v>183338</v>
      </c>
      <c r="F17" s="5">
        <v>100020.45298820201</v>
      </c>
      <c r="G17" s="5">
        <v>13032.88</v>
      </c>
      <c r="H17" s="5">
        <f t="shared" si="0"/>
        <v>859763.93505353387</v>
      </c>
      <c r="I17" s="5">
        <v>5494760</v>
      </c>
      <c r="J17" s="6">
        <f t="shared" si="1"/>
        <v>15.646978849913989</v>
      </c>
      <c r="K17" s="12"/>
    </row>
    <row r="18" spans="1:11" x14ac:dyDescent="0.2">
      <c r="A18" s="7" t="s">
        <v>30</v>
      </c>
      <c r="B18" s="5">
        <v>90613.623287671231</v>
      </c>
      <c r="C18" s="5">
        <v>378600.38301369868</v>
      </c>
      <c r="D18" s="5">
        <v>117170.47307692308</v>
      </c>
      <c r="E18" s="5">
        <v>175378</v>
      </c>
      <c r="F18" s="5">
        <v>95832.446681895599</v>
      </c>
      <c r="G18" s="5">
        <f>SUM(G6:G17)/12</f>
        <v>13937.243333333334</v>
      </c>
      <c r="H18" s="5">
        <f t="shared" si="0"/>
        <v>871532.16939352197</v>
      </c>
      <c r="I18" s="5">
        <v>5494760</v>
      </c>
      <c r="J18" s="6">
        <f t="shared" si="1"/>
        <v>15.861150794457302</v>
      </c>
      <c r="K18" s="12"/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7" spans="1:11" x14ac:dyDescent="0.2">
      <c r="B27" s="3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showGridLines="0" workbookViewId="0">
      <selection activeCell="M33" sqref="M33"/>
    </sheetView>
  </sheetViews>
  <sheetFormatPr defaultColWidth="9.140625" defaultRowHeight="11.25" x14ac:dyDescent="0.2"/>
  <cols>
    <col min="1" max="1" width="6.28515625" style="2" customWidth="1"/>
    <col min="2" max="3" width="8.85546875" style="2" customWidth="1"/>
    <col min="4" max="4" width="10.42578125" style="2" customWidth="1"/>
    <col min="5" max="6" width="8.85546875" style="2" customWidth="1"/>
    <col min="7" max="7" width="10.140625" style="2" customWidth="1"/>
    <col min="8" max="8" width="10.140625" style="2" hidden="1" customWidth="1"/>
    <col min="9" max="9" width="9.85546875" style="2" hidden="1" customWidth="1"/>
    <col min="10" max="11" width="9.42578125" style="2" customWidth="1"/>
    <col min="12" max="12" width="6.7109375" style="2" customWidth="1"/>
    <col min="13" max="16384" width="9.140625" style="2"/>
  </cols>
  <sheetData>
    <row r="1" spans="1:14" x14ac:dyDescent="0.2">
      <c r="A1" s="1" t="s">
        <v>0</v>
      </c>
    </row>
    <row r="2" spans="1:14" x14ac:dyDescent="0.2">
      <c r="A2" s="1" t="s">
        <v>31</v>
      </c>
    </row>
    <row r="4" spans="1:14" ht="39.75" customHeight="1" x14ac:dyDescent="0.2">
      <c r="A4" s="44" t="s">
        <v>2</v>
      </c>
      <c r="B4" s="42" t="s">
        <v>3</v>
      </c>
      <c r="C4" s="43" t="s">
        <v>4</v>
      </c>
      <c r="D4" s="43" t="s">
        <v>5</v>
      </c>
      <c r="E4" s="43" t="s">
        <v>226</v>
      </c>
      <c r="F4" s="43" t="s">
        <v>227</v>
      </c>
      <c r="G4" s="43" t="s">
        <v>210</v>
      </c>
      <c r="H4" s="43" t="s">
        <v>208</v>
      </c>
      <c r="I4" s="43" t="s">
        <v>209</v>
      </c>
      <c r="J4" s="43" t="s">
        <v>165</v>
      </c>
      <c r="K4" s="43" t="s">
        <v>185</v>
      </c>
      <c r="L4" s="43" t="s">
        <v>8</v>
      </c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4" x14ac:dyDescent="0.2">
      <c r="A6" s="7" t="s">
        <v>9</v>
      </c>
      <c r="B6" s="8">
        <v>98938.142465753423</v>
      </c>
      <c r="C6" s="8">
        <v>353221.27890410961</v>
      </c>
      <c r="D6" s="5">
        <v>93881.123076923075</v>
      </c>
      <c r="E6" s="5">
        <v>181673</v>
      </c>
      <c r="F6" s="5">
        <v>89764.233467975384</v>
      </c>
      <c r="G6" s="5">
        <f>H6+I6</f>
        <v>11378.57</v>
      </c>
      <c r="H6" s="5">
        <v>10731.57</v>
      </c>
      <c r="I6" s="5">
        <v>647</v>
      </c>
      <c r="J6" s="12">
        <f>SUM(B6:G6)</f>
        <v>828856.34791476151</v>
      </c>
      <c r="K6" s="5">
        <v>5502939</v>
      </c>
      <c r="L6" s="6">
        <f>J6/K6*100</f>
        <v>15.062066795847844</v>
      </c>
      <c r="N6" s="12"/>
    </row>
    <row r="7" spans="1:14" x14ac:dyDescent="0.2">
      <c r="A7" s="7" t="s">
        <v>10</v>
      </c>
      <c r="B7" s="8">
        <v>101070.35342465753</v>
      </c>
      <c r="C7" s="8">
        <v>351347.21753424656</v>
      </c>
      <c r="D7" s="5">
        <v>101186.12307692308</v>
      </c>
      <c r="E7" s="5">
        <v>178973</v>
      </c>
      <c r="F7" s="5">
        <v>96589.755524806314</v>
      </c>
      <c r="G7" s="5">
        <f t="shared" ref="G7:G17" si="0">H7+I7</f>
        <v>12041.27</v>
      </c>
      <c r="H7" s="5">
        <v>10519.52</v>
      </c>
      <c r="I7" s="5">
        <v>1521.75</v>
      </c>
      <c r="J7" s="12">
        <f t="shared" ref="J7:J18" si="1">SUM(B7:G7)</f>
        <v>841207.71956063353</v>
      </c>
      <c r="K7" s="5">
        <v>5503671</v>
      </c>
      <c r="L7" s="6">
        <f t="shared" ref="L7:L18" si="2">J7/K7*100</f>
        <v>15.284484111797989</v>
      </c>
      <c r="N7" s="12"/>
    </row>
    <row r="8" spans="1:14" x14ac:dyDescent="0.2">
      <c r="A8" s="7" t="s">
        <v>11</v>
      </c>
      <c r="B8" s="8">
        <v>103724.61369863013</v>
      </c>
      <c r="C8" s="8">
        <v>348264.76931506849</v>
      </c>
      <c r="D8" s="5">
        <v>113424.23076923077</v>
      </c>
      <c r="E8" s="5">
        <v>176364</v>
      </c>
      <c r="F8" s="5">
        <v>107795.94007679773</v>
      </c>
      <c r="G8" s="5">
        <f t="shared" si="0"/>
        <v>12960.4</v>
      </c>
      <c r="H8" s="5">
        <v>10872.65</v>
      </c>
      <c r="I8" s="5">
        <v>2087.75</v>
      </c>
      <c r="J8" s="12">
        <f t="shared" si="1"/>
        <v>862533.95385972713</v>
      </c>
      <c r="K8" s="5">
        <v>5505357</v>
      </c>
      <c r="L8" s="6">
        <f t="shared" si="2"/>
        <v>15.667175695594802</v>
      </c>
      <c r="N8" s="12"/>
    </row>
    <row r="9" spans="1:14" x14ac:dyDescent="0.2">
      <c r="A9" s="7" t="s">
        <v>12</v>
      </c>
      <c r="B9" s="8">
        <v>102083.30958904109</v>
      </c>
      <c r="C9" s="8">
        <v>345172.69479452056</v>
      </c>
      <c r="D9" s="5">
        <v>87552.507692307685</v>
      </c>
      <c r="E9" s="5">
        <v>173712</v>
      </c>
      <c r="F9" s="5">
        <v>100653.41362163104</v>
      </c>
      <c r="G9" s="5">
        <f t="shared" si="0"/>
        <v>12953.44</v>
      </c>
      <c r="H9" s="5">
        <v>10371.94</v>
      </c>
      <c r="I9" s="5">
        <v>2581.5</v>
      </c>
      <c r="J9" s="12">
        <f t="shared" si="1"/>
        <v>822127.3656975003</v>
      </c>
      <c r="K9" s="5">
        <v>5507063</v>
      </c>
      <c r="L9" s="6">
        <f t="shared" si="2"/>
        <v>14.928599249681731</v>
      </c>
      <c r="N9" s="12"/>
    </row>
    <row r="10" spans="1:14" x14ac:dyDescent="0.2">
      <c r="A10" s="7" t="s">
        <v>13</v>
      </c>
      <c r="B10" s="8">
        <v>106981.36438356164</v>
      </c>
      <c r="C10" s="8">
        <v>342001.64712328772</v>
      </c>
      <c r="D10" s="5">
        <v>87420.323076923072</v>
      </c>
      <c r="E10" s="5">
        <v>168464</v>
      </c>
      <c r="F10" s="5">
        <v>101444.01572792065</v>
      </c>
      <c r="G10" s="5">
        <f t="shared" si="0"/>
        <v>12545.56</v>
      </c>
      <c r="H10" s="5">
        <v>9319.81</v>
      </c>
      <c r="I10" s="5">
        <v>3225.75</v>
      </c>
      <c r="J10" s="12">
        <f t="shared" si="1"/>
        <v>818856.91031169321</v>
      </c>
      <c r="K10" s="5">
        <v>5508956</v>
      </c>
      <c r="L10" s="6">
        <f t="shared" si="2"/>
        <v>14.864103294920003</v>
      </c>
      <c r="N10" s="12"/>
    </row>
    <row r="11" spans="1:14" x14ac:dyDescent="0.2">
      <c r="A11" s="7" t="s">
        <v>14</v>
      </c>
      <c r="B11" s="8">
        <v>103575.4602739726</v>
      </c>
      <c r="C11" s="8">
        <v>338935.96602739725</v>
      </c>
      <c r="D11" s="5">
        <v>86423.76923076922</v>
      </c>
      <c r="E11" s="5">
        <v>159340</v>
      </c>
      <c r="F11" s="5">
        <v>100172.56451552986</v>
      </c>
      <c r="G11" s="5">
        <f t="shared" si="0"/>
        <v>13511.66</v>
      </c>
      <c r="H11" s="5">
        <v>9841.16</v>
      </c>
      <c r="I11" s="5">
        <v>3670.5</v>
      </c>
      <c r="J11" s="12">
        <f t="shared" si="1"/>
        <v>801959.42004766897</v>
      </c>
      <c r="K11" s="5">
        <v>5510075</v>
      </c>
      <c r="L11" s="6">
        <f t="shared" si="2"/>
        <v>14.554419314576824</v>
      </c>
      <c r="N11" s="12"/>
    </row>
    <row r="12" spans="1:14" x14ac:dyDescent="0.2">
      <c r="A12" s="7" t="s">
        <v>15</v>
      </c>
      <c r="B12" s="8">
        <v>99528.419178082186</v>
      </c>
      <c r="C12" s="8">
        <v>332358.14465753426</v>
      </c>
      <c r="D12" s="5">
        <v>70459.569230769222</v>
      </c>
      <c r="E12" s="5">
        <v>156444</v>
      </c>
      <c r="F12" s="5">
        <v>99691.327445486269</v>
      </c>
      <c r="G12" s="5">
        <f t="shared" si="0"/>
        <v>13467.78</v>
      </c>
      <c r="H12" s="5">
        <v>9413.7800000000007</v>
      </c>
      <c r="I12" s="5">
        <v>4054</v>
      </c>
      <c r="J12" s="12">
        <f t="shared" si="1"/>
        <v>771949.24051187211</v>
      </c>
      <c r="K12" s="5">
        <v>5512451</v>
      </c>
      <c r="L12" s="6">
        <f t="shared" si="2"/>
        <v>14.003738818029804</v>
      </c>
      <c r="N12" s="12"/>
    </row>
    <row r="13" spans="1:14" x14ac:dyDescent="0.2">
      <c r="A13" s="7" t="s">
        <v>16</v>
      </c>
      <c r="B13" s="8">
        <v>100557.78082191781</v>
      </c>
      <c r="C13" s="8">
        <v>330977.15506849316</v>
      </c>
      <c r="D13" s="5">
        <v>78471.046153846153</v>
      </c>
      <c r="E13" s="5">
        <v>156835</v>
      </c>
      <c r="F13" s="5">
        <v>97472.757433788007</v>
      </c>
      <c r="G13" s="5">
        <f t="shared" si="0"/>
        <v>13366.4</v>
      </c>
      <c r="H13" s="5">
        <v>8832.65</v>
      </c>
      <c r="I13" s="5">
        <v>4533.75</v>
      </c>
      <c r="J13" s="12">
        <f t="shared" si="1"/>
        <v>777680.13947804517</v>
      </c>
      <c r="K13" s="5">
        <v>5515990</v>
      </c>
      <c r="L13" s="6">
        <f t="shared" si="2"/>
        <v>14.098650278155784</v>
      </c>
      <c r="N13" s="12"/>
    </row>
    <row r="14" spans="1:14" x14ac:dyDescent="0.2">
      <c r="A14" s="7" t="s">
        <v>17</v>
      </c>
      <c r="B14" s="8">
        <v>99091.561643835608</v>
      </c>
      <c r="C14" s="8">
        <v>329101.60438356164</v>
      </c>
      <c r="D14" s="5">
        <v>88710.323076923072</v>
      </c>
      <c r="E14" s="5">
        <v>162007</v>
      </c>
      <c r="F14" s="5">
        <v>93754.081572385534</v>
      </c>
      <c r="G14" s="5">
        <f t="shared" si="0"/>
        <v>13306.34</v>
      </c>
      <c r="H14" s="5">
        <v>8257.09</v>
      </c>
      <c r="I14" s="5">
        <v>5049.25</v>
      </c>
      <c r="J14" s="12">
        <f t="shared" si="1"/>
        <v>785970.91067670577</v>
      </c>
      <c r="K14" s="5">
        <v>5518194</v>
      </c>
      <c r="L14" s="6">
        <f t="shared" si="2"/>
        <v>14.243263478534928</v>
      </c>
      <c r="M14" s="12"/>
      <c r="N14" s="12"/>
    </row>
    <row r="15" spans="1:14" x14ac:dyDescent="0.2">
      <c r="A15" s="7" t="s">
        <v>18</v>
      </c>
      <c r="B15" s="8">
        <v>100369.0602739726</v>
      </c>
      <c r="C15" s="8">
        <v>327570.45041095885</v>
      </c>
      <c r="D15" s="5">
        <v>75970.569230769222</v>
      </c>
      <c r="E15" s="5">
        <v>166504</v>
      </c>
      <c r="F15" s="5">
        <v>94005.725598827456</v>
      </c>
      <c r="G15" s="5">
        <f t="shared" si="0"/>
        <v>13270.04</v>
      </c>
      <c r="H15" s="5">
        <v>7614.79</v>
      </c>
      <c r="I15" s="5">
        <v>5655.25</v>
      </c>
      <c r="J15" s="12">
        <f t="shared" si="1"/>
        <v>777689.84551452822</v>
      </c>
      <c r="K15" s="5">
        <v>5519552</v>
      </c>
      <c r="L15" s="6">
        <f t="shared" si="2"/>
        <v>14.089727672001789</v>
      </c>
      <c r="M15" s="12"/>
      <c r="N15" s="12"/>
    </row>
    <row r="16" spans="1:14" x14ac:dyDescent="0.2">
      <c r="A16" s="7" t="s">
        <v>19</v>
      </c>
      <c r="B16" s="8">
        <v>109895.69589041095</v>
      </c>
      <c r="C16" s="8">
        <v>325986.60821917804</v>
      </c>
      <c r="D16" s="5">
        <v>78331.015384615384</v>
      </c>
      <c r="E16" s="5">
        <v>171681</v>
      </c>
      <c r="F16" s="5">
        <v>96348.124357554188</v>
      </c>
      <c r="G16" s="5">
        <f t="shared" si="0"/>
        <v>13334.36</v>
      </c>
      <c r="H16" s="5">
        <v>7076.11</v>
      </c>
      <c r="I16" s="5">
        <v>6258.25</v>
      </c>
      <c r="J16" s="12">
        <f t="shared" si="1"/>
        <v>795576.80385175848</v>
      </c>
      <c r="K16" s="5">
        <v>5520739</v>
      </c>
      <c r="L16" s="6">
        <f t="shared" si="2"/>
        <v>14.410694000418395</v>
      </c>
      <c r="M16" s="12"/>
      <c r="N16" s="12"/>
    </row>
    <row r="17" spans="1:14" x14ac:dyDescent="0.2">
      <c r="A17" s="7" t="s">
        <v>20</v>
      </c>
      <c r="B17" s="8">
        <v>111605.06301369863</v>
      </c>
      <c r="C17" s="8">
        <v>323523.89260273974</v>
      </c>
      <c r="D17" s="5">
        <v>97922.676923076913</v>
      </c>
      <c r="E17" s="5">
        <v>173228</v>
      </c>
      <c r="F17" s="5">
        <v>102626.97824754154</v>
      </c>
      <c r="G17" s="5">
        <f t="shared" si="0"/>
        <v>13524.93</v>
      </c>
      <c r="H17" s="5">
        <v>6731.68</v>
      </c>
      <c r="I17" s="5">
        <v>6793.25</v>
      </c>
      <c r="J17" s="12">
        <f t="shared" si="1"/>
        <v>822431.5407870569</v>
      </c>
      <c r="K17" s="5">
        <v>5521541</v>
      </c>
      <c r="L17" s="6">
        <f t="shared" si="2"/>
        <v>14.894963938274785</v>
      </c>
      <c r="M17" s="12"/>
      <c r="N17" s="12"/>
    </row>
    <row r="18" spans="1:14" x14ac:dyDescent="0.2">
      <c r="A18" s="7" t="s">
        <v>32</v>
      </c>
      <c r="B18" s="5">
        <v>103118.40205479453</v>
      </c>
      <c r="C18" s="5">
        <v>337371.78575342469</v>
      </c>
      <c r="D18" s="5">
        <v>88312.773076923084</v>
      </c>
      <c r="E18" s="5">
        <v>168768.75</v>
      </c>
      <c r="F18" s="5">
        <v>98359.909799186993</v>
      </c>
      <c r="G18" s="5">
        <f>SUM(G6:G17)/12</f>
        <v>12971.729166666666</v>
      </c>
      <c r="H18" s="5">
        <f>SUM(H6:H17)/12</f>
        <v>9131.8958333333303</v>
      </c>
      <c r="I18" s="5">
        <f>SUM(I6:I17)/12</f>
        <v>3839.8333333333335</v>
      </c>
      <c r="J18" s="12">
        <f t="shared" si="1"/>
        <v>808903.34985099593</v>
      </c>
      <c r="K18" s="5">
        <v>5521541</v>
      </c>
      <c r="L18" s="6">
        <f t="shared" si="2"/>
        <v>14.649956413454069</v>
      </c>
      <c r="M18" s="12"/>
      <c r="N18" s="12"/>
    </row>
    <row r="19" spans="1:1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4" x14ac:dyDescent="0.2">
      <c r="A21" s="2" t="s">
        <v>229</v>
      </c>
    </row>
    <row r="22" spans="1:14" x14ac:dyDescent="0.2">
      <c r="A22" s="2" t="s">
        <v>237</v>
      </c>
    </row>
    <row r="23" spans="1:14" x14ac:dyDescent="0.2">
      <c r="A23" s="2" t="s">
        <v>228</v>
      </c>
    </row>
    <row r="24" spans="1:14" x14ac:dyDescent="0.2">
      <c r="A24" s="2" t="s">
        <v>114</v>
      </c>
    </row>
    <row r="26" spans="1:14" x14ac:dyDescent="0.2">
      <c r="B26" s="12"/>
    </row>
  </sheetData>
  <pageMargins left="0.7" right="0.7" top="0.75" bottom="0.75" header="0.3" footer="0.3"/>
  <pageSetup paperSize="9" orientation="portrait" r:id="rId1"/>
  <ignoredErrors>
    <ignoredError sqref="J6:J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6"/>
  <sheetViews>
    <sheetView showGridLines="0" workbookViewId="0"/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710937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2" x14ac:dyDescent="0.2">
      <c r="A1" s="1" t="s">
        <v>0</v>
      </c>
    </row>
    <row r="2" spans="1:22" x14ac:dyDescent="0.2">
      <c r="A2" s="1" t="s">
        <v>34</v>
      </c>
    </row>
    <row r="4" spans="1:22" ht="39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5</v>
      </c>
      <c r="G4" s="78"/>
      <c r="H4" s="78" t="s">
        <v>226</v>
      </c>
      <c r="I4" s="78"/>
      <c r="J4" s="78" t="s">
        <v>231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79"/>
    </row>
    <row r="5" spans="1:22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2" ht="12.75" x14ac:dyDescent="0.2">
      <c r="A6" s="7" t="s">
        <v>9</v>
      </c>
      <c r="B6" s="8">
        <v>114085.83287671233</v>
      </c>
      <c r="C6" s="8"/>
      <c r="D6" s="8">
        <v>320885.51671232877</v>
      </c>
      <c r="E6" s="8"/>
      <c r="F6" s="5">
        <v>89360.907692307694</v>
      </c>
      <c r="G6" s="5"/>
      <c r="H6" s="5">
        <v>177081</v>
      </c>
      <c r="I6" s="5"/>
      <c r="J6" s="12">
        <v>96541.381265677934</v>
      </c>
      <c r="K6" s="5"/>
      <c r="L6" s="12">
        <v>7374.25</v>
      </c>
      <c r="M6" s="5"/>
      <c r="N6" s="5">
        <f>SUM(B6:M6)</f>
        <v>805328.88854702679</v>
      </c>
      <c r="O6" s="5"/>
      <c r="P6" s="5">
        <v>5529784</v>
      </c>
      <c r="Q6" s="5"/>
      <c r="R6" s="6">
        <f>N6/P6*100</f>
        <v>14.56347822169956</v>
      </c>
      <c r="S6"/>
      <c r="U6" s="29"/>
      <c r="V6" s="12"/>
    </row>
    <row r="7" spans="1:22" ht="12.75" x14ac:dyDescent="0.2">
      <c r="A7" s="7" t="s">
        <v>10</v>
      </c>
      <c r="B7" s="8">
        <v>116672.65479452054</v>
      </c>
      <c r="C7" s="8"/>
      <c r="D7" s="8">
        <v>320150.0515068493</v>
      </c>
      <c r="E7" s="8"/>
      <c r="F7" s="5">
        <v>94958.86153846154</v>
      </c>
      <c r="G7" s="5"/>
      <c r="H7" s="5">
        <v>180173</v>
      </c>
      <c r="I7" s="5"/>
      <c r="J7" s="12">
        <v>102100.46427331741</v>
      </c>
      <c r="K7" s="5"/>
      <c r="L7" s="12">
        <v>7906</v>
      </c>
      <c r="M7" s="5"/>
      <c r="N7" s="5">
        <f t="shared" ref="N7:N17" si="0">SUM(B7:M7)</f>
        <v>821961.03211314871</v>
      </c>
      <c r="O7" s="5"/>
      <c r="P7" s="5">
        <v>5531094</v>
      </c>
      <c r="Q7" s="5"/>
      <c r="R7" s="6">
        <f t="shared" ref="R7:R18" si="1">N7/P7*100</f>
        <v>14.860731567989058</v>
      </c>
      <c r="S7"/>
      <c r="U7" s="29"/>
      <c r="V7" s="12"/>
    </row>
    <row r="8" spans="1:22" ht="12.75" x14ac:dyDescent="0.2">
      <c r="A8" s="7" t="s">
        <v>11</v>
      </c>
      <c r="B8" s="8">
        <v>117225.02465753425</v>
      </c>
      <c r="C8" s="8"/>
      <c r="D8" s="8">
        <v>318607.54520547943</v>
      </c>
      <c r="E8" s="8"/>
      <c r="F8" s="5">
        <v>113777.44615384615</v>
      </c>
      <c r="G8" s="5"/>
      <c r="H8" s="5">
        <v>181271</v>
      </c>
      <c r="I8" s="5"/>
      <c r="J8" s="12">
        <v>102214.32864941274</v>
      </c>
      <c r="K8" s="5"/>
      <c r="L8" s="12">
        <v>8474.75</v>
      </c>
      <c r="M8" s="5"/>
      <c r="N8" s="5">
        <f t="shared" si="0"/>
        <v>841570.09466627252</v>
      </c>
      <c r="O8" s="5"/>
      <c r="P8" s="5">
        <v>5532625</v>
      </c>
      <c r="Q8" s="5"/>
      <c r="R8" s="6">
        <f t="shared" si="1"/>
        <v>15.211045293441586</v>
      </c>
      <c r="S8"/>
      <c r="U8" s="29"/>
      <c r="V8" s="12"/>
    </row>
    <row r="9" spans="1:22" ht="12.75" x14ac:dyDescent="0.2">
      <c r="A9" s="7" t="s">
        <v>12</v>
      </c>
      <c r="B9" s="8">
        <v>117443.07945205479</v>
      </c>
      <c r="C9" s="8"/>
      <c r="D9" s="8">
        <v>317002.00438356167</v>
      </c>
      <c r="E9" s="8"/>
      <c r="F9" s="5">
        <v>94547.307692307688</v>
      </c>
      <c r="G9" s="5"/>
      <c r="H9" s="5">
        <v>182532</v>
      </c>
      <c r="I9" s="5"/>
      <c r="J9" s="12">
        <v>101886.05358136818</v>
      </c>
      <c r="K9" s="5"/>
      <c r="L9" s="12">
        <v>8929.25</v>
      </c>
      <c r="M9" s="5"/>
      <c r="N9" s="5">
        <f t="shared" si="0"/>
        <v>822339.6951092924</v>
      </c>
      <c r="O9" s="5"/>
      <c r="P9" s="5">
        <v>5533884</v>
      </c>
      <c r="Q9" s="5"/>
      <c r="R9" s="6">
        <f t="shared" si="1"/>
        <v>14.860081908281641</v>
      </c>
      <c r="S9"/>
      <c r="U9" s="29"/>
      <c r="V9" s="12"/>
    </row>
    <row r="10" spans="1:22" ht="12.75" x14ac:dyDescent="0.2">
      <c r="A10" s="7" t="s">
        <v>13</v>
      </c>
      <c r="B10" s="8">
        <v>119403.28767123287</v>
      </c>
      <c r="C10" s="8"/>
      <c r="D10" s="8">
        <v>315439.78191780817</v>
      </c>
      <c r="E10" s="8"/>
      <c r="F10" s="5">
        <v>99663.230769230766</v>
      </c>
      <c r="G10" s="5"/>
      <c r="H10" s="5">
        <v>180422</v>
      </c>
      <c r="I10" s="5"/>
      <c r="J10" s="12">
        <v>101577.06922428492</v>
      </c>
      <c r="K10" s="5"/>
      <c r="L10" s="12">
        <v>9435.5</v>
      </c>
      <c r="M10" s="5"/>
      <c r="N10" s="5">
        <f t="shared" si="0"/>
        <v>825940.86958255677</v>
      </c>
      <c r="O10" s="5"/>
      <c r="P10" s="5">
        <v>5535952</v>
      </c>
      <c r="Q10" s="5"/>
      <c r="R10" s="6">
        <f t="shared" si="1"/>
        <v>14.919581484495472</v>
      </c>
      <c r="S10"/>
      <c r="U10" s="29"/>
      <c r="V10" s="12"/>
    </row>
    <row r="11" spans="1:22" ht="12.75" x14ac:dyDescent="0.2">
      <c r="A11" s="7" t="s">
        <v>14</v>
      </c>
      <c r="B11" s="8">
        <v>116064.31232876712</v>
      </c>
      <c r="C11" s="8"/>
      <c r="D11" s="8">
        <v>314159.71068493149</v>
      </c>
      <c r="E11" s="8"/>
      <c r="F11" s="5">
        <v>76405.24615384615</v>
      </c>
      <c r="G11" s="5"/>
      <c r="H11" s="5">
        <v>169430</v>
      </c>
      <c r="I11" s="5"/>
      <c r="J11" s="12">
        <v>102602.50951511253</v>
      </c>
      <c r="K11" s="5"/>
      <c r="L11" s="12">
        <v>9807.75</v>
      </c>
      <c r="M11" s="5"/>
      <c r="N11" s="5">
        <f t="shared" si="0"/>
        <v>788469.52868265728</v>
      </c>
      <c r="O11" s="5"/>
      <c r="P11" s="5">
        <v>5537692</v>
      </c>
      <c r="Q11" s="5"/>
      <c r="R11" s="6">
        <f t="shared" si="1"/>
        <v>14.238233702464081</v>
      </c>
      <c r="S11"/>
      <c r="U11" s="29"/>
      <c r="V11" s="12"/>
    </row>
    <row r="12" spans="1:22" ht="12.75" x14ac:dyDescent="0.2">
      <c r="A12" s="7" t="s">
        <v>15</v>
      </c>
      <c r="B12" s="8">
        <v>115380.12328767123</v>
      </c>
      <c r="C12" s="8"/>
      <c r="D12" s="8">
        <v>309926.49534246576</v>
      </c>
      <c r="E12" s="8"/>
      <c r="F12" s="5">
        <v>78308.076923076922</v>
      </c>
      <c r="G12" s="5"/>
      <c r="H12" s="5">
        <v>166107</v>
      </c>
      <c r="I12" s="5"/>
      <c r="J12" s="5">
        <v>99217.123823162066</v>
      </c>
      <c r="K12" s="5"/>
      <c r="L12" s="5">
        <v>10108.5</v>
      </c>
      <c r="M12" s="5"/>
      <c r="N12" s="5">
        <f t="shared" si="0"/>
        <v>779047.31937637599</v>
      </c>
      <c r="O12" s="5"/>
      <c r="P12" s="5">
        <v>5540170</v>
      </c>
      <c r="Q12" s="5"/>
      <c r="R12" s="6">
        <f t="shared" si="1"/>
        <v>14.061794482414367</v>
      </c>
      <c r="S12"/>
      <c r="U12" s="29"/>
      <c r="V12" s="12"/>
    </row>
    <row r="13" spans="1:22" ht="12.75" x14ac:dyDescent="0.2">
      <c r="A13" s="7" t="s">
        <v>16</v>
      </c>
      <c r="B13" s="8">
        <v>116963.1698630137</v>
      </c>
      <c r="C13" s="8"/>
      <c r="D13" s="8">
        <v>309477.38301369862</v>
      </c>
      <c r="E13" s="8"/>
      <c r="F13" s="5">
        <v>93568.38461538461</v>
      </c>
      <c r="G13" s="5"/>
      <c r="H13" s="5">
        <v>168422</v>
      </c>
      <c r="I13" s="5"/>
      <c r="J13" s="5">
        <v>99724.164680019749</v>
      </c>
      <c r="K13" s="5"/>
      <c r="L13" s="5">
        <v>10885.75</v>
      </c>
      <c r="M13" s="5"/>
      <c r="N13" s="5">
        <f t="shared" si="0"/>
        <v>799040.85217211663</v>
      </c>
      <c r="O13" s="5"/>
      <c r="P13" s="5">
        <v>5543738</v>
      </c>
      <c r="Q13" s="5"/>
      <c r="R13" s="6">
        <f t="shared" si="1"/>
        <v>14.413394936270738</v>
      </c>
      <c r="S13"/>
      <c r="U13" s="29"/>
      <c r="V13" s="12"/>
    </row>
    <row r="14" spans="1:22" ht="12.75" x14ac:dyDescent="0.2">
      <c r="A14" s="7" t="s">
        <v>17</v>
      </c>
      <c r="B14" s="8">
        <v>109820.31780821917</v>
      </c>
      <c r="C14" s="8"/>
      <c r="D14" s="8">
        <v>308341.73589041096</v>
      </c>
      <c r="E14" s="8"/>
      <c r="F14" s="5">
        <v>85030.24615384615</v>
      </c>
      <c r="G14" s="5"/>
      <c r="H14" s="5">
        <v>173434</v>
      </c>
      <c r="I14" s="5"/>
      <c r="J14" s="5">
        <v>94781.825047039776</v>
      </c>
      <c r="K14" s="5"/>
      <c r="L14" s="5">
        <v>11693.25</v>
      </c>
      <c r="M14" s="5"/>
      <c r="N14" s="5">
        <f t="shared" si="0"/>
        <v>783101.374899516</v>
      </c>
      <c r="O14" s="5"/>
      <c r="P14" s="5">
        <v>5546175</v>
      </c>
      <c r="Q14" s="5"/>
      <c r="R14" s="6">
        <f t="shared" si="1"/>
        <v>14.119665803901174</v>
      </c>
      <c r="S14"/>
      <c r="T14" s="12"/>
      <c r="U14" s="29"/>
      <c r="V14" s="12"/>
    </row>
    <row r="15" spans="1:22" ht="12.75" x14ac:dyDescent="0.2">
      <c r="A15" s="7" t="s">
        <v>18</v>
      </c>
      <c r="B15" s="8">
        <v>117837.63287671232</v>
      </c>
      <c r="C15" s="8"/>
      <c r="D15" s="8">
        <v>307549.24273972603</v>
      </c>
      <c r="E15" s="8"/>
      <c r="F15" s="5">
        <v>81593.907692307694</v>
      </c>
      <c r="G15" s="5"/>
      <c r="H15" s="5">
        <v>181295</v>
      </c>
      <c r="I15" s="5"/>
      <c r="J15" s="5">
        <v>96604.11776949295</v>
      </c>
      <c r="K15" s="5"/>
      <c r="L15" s="5">
        <v>13035.5</v>
      </c>
      <c r="M15" s="5"/>
      <c r="N15" s="5">
        <f t="shared" si="0"/>
        <v>797915.40107823897</v>
      </c>
      <c r="O15" s="5"/>
      <c r="P15" s="5">
        <v>5548177</v>
      </c>
      <c r="Q15" s="5"/>
      <c r="R15" s="6">
        <f t="shared" si="1"/>
        <v>14.381577968371214</v>
      </c>
      <c r="S15"/>
      <c r="T15" s="12"/>
      <c r="U15" s="29"/>
      <c r="V15" s="12"/>
    </row>
    <row r="16" spans="1:22" ht="12.75" x14ac:dyDescent="0.2">
      <c r="A16" s="7" t="s">
        <v>19</v>
      </c>
      <c r="B16" s="8">
        <v>125918.93424657534</v>
      </c>
      <c r="C16" s="8"/>
      <c r="D16" s="8">
        <v>307028.55452054791</v>
      </c>
      <c r="E16" s="8"/>
      <c r="F16" s="5">
        <v>100958.4923076923</v>
      </c>
      <c r="G16" s="5"/>
      <c r="H16" s="5">
        <v>186656</v>
      </c>
      <c r="I16" s="5"/>
      <c r="J16" s="5">
        <v>97392.141282605808</v>
      </c>
      <c r="K16" s="5"/>
      <c r="L16" s="5">
        <v>14137.75</v>
      </c>
      <c r="M16" s="5"/>
      <c r="N16" s="5">
        <f t="shared" si="0"/>
        <v>832091.87235742144</v>
      </c>
      <c r="O16" s="5"/>
      <c r="P16" s="5">
        <v>5549906</v>
      </c>
      <c r="Q16" s="5"/>
      <c r="R16" s="6">
        <f t="shared" si="1"/>
        <v>14.992900282588955</v>
      </c>
      <c r="S16"/>
      <c r="T16" s="12"/>
      <c r="U16" s="29"/>
      <c r="V16" s="12"/>
    </row>
    <row r="17" spans="1:21" ht="12.75" x14ac:dyDescent="0.2">
      <c r="A17" s="7" t="s">
        <v>20</v>
      </c>
      <c r="B17" s="8">
        <v>119391.35342465783</v>
      </c>
      <c r="C17" s="8"/>
      <c r="D17" s="8">
        <v>306224.55123287765</v>
      </c>
      <c r="E17" s="8"/>
      <c r="F17" s="5">
        <v>91404.830769230757</v>
      </c>
      <c r="G17" s="5"/>
      <c r="H17" s="5">
        <v>186761</v>
      </c>
      <c r="I17" s="5"/>
      <c r="J17" s="8">
        <v>98696.00648202005</v>
      </c>
      <c r="K17" s="5"/>
      <c r="L17" s="8">
        <v>15148.25</v>
      </c>
      <c r="M17" s="5"/>
      <c r="N17" s="5">
        <f t="shared" si="0"/>
        <v>817625.99190878624</v>
      </c>
      <c r="O17" s="5"/>
      <c r="P17" s="5">
        <v>5551124</v>
      </c>
      <c r="Q17" s="5"/>
      <c r="R17" s="6">
        <f t="shared" si="1"/>
        <v>14.729016896556196</v>
      </c>
      <c r="S17"/>
      <c r="T17" s="12"/>
    </row>
    <row r="18" spans="1:21" ht="12.75" x14ac:dyDescent="0.2">
      <c r="A18" s="7" t="s">
        <v>33</v>
      </c>
      <c r="B18" s="5">
        <v>117183.81027397262</v>
      </c>
      <c r="C18" s="5"/>
      <c r="D18" s="5">
        <v>312899.38109589054</v>
      </c>
      <c r="E18" s="5"/>
      <c r="F18" s="5">
        <v>91631.411538461543</v>
      </c>
      <c r="G18" s="5"/>
      <c r="H18" s="5">
        <v>177798.66666666666</v>
      </c>
      <c r="I18" s="5"/>
      <c r="J18" s="5">
        <v>99444.765466126162</v>
      </c>
      <c r="K18" s="5"/>
      <c r="L18" s="5">
        <f>SUM(L6:L17)/12</f>
        <v>10578.041666666666</v>
      </c>
      <c r="M18" s="5"/>
      <c r="N18" s="5">
        <f>SUM(B18:M18)</f>
        <v>809536.07670778409</v>
      </c>
      <c r="O18" s="5"/>
      <c r="P18" s="5">
        <v>5551124</v>
      </c>
      <c r="Q18" s="5"/>
      <c r="R18" s="6">
        <f t="shared" si="1"/>
        <v>14.583282173264084</v>
      </c>
      <c r="S18"/>
      <c r="T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45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229</v>
      </c>
    </row>
    <row r="22" spans="1:21" x14ac:dyDescent="0.2">
      <c r="A22" s="2" t="s">
        <v>235</v>
      </c>
    </row>
    <row r="23" spans="1:21" x14ac:dyDescent="0.2">
      <c r="A23" s="2" t="s">
        <v>230</v>
      </c>
    </row>
    <row r="24" spans="1:21" x14ac:dyDescent="0.2">
      <c r="A24" s="2" t="s">
        <v>113</v>
      </c>
    </row>
    <row r="25" spans="1:21" x14ac:dyDescent="0.2">
      <c r="B25" s="12"/>
    </row>
    <row r="27" spans="1:21" x14ac:dyDescent="0.2">
      <c r="B27" s="34"/>
      <c r="U27" s="12"/>
    </row>
    <row r="28" spans="1:21" x14ac:dyDescent="0.2">
      <c r="B28" s="12"/>
    </row>
    <row r="29" spans="1:21" x14ac:dyDescent="0.2">
      <c r="B29" s="12"/>
    </row>
    <row r="30" spans="1:21" x14ac:dyDescent="0.2">
      <c r="B30" s="12"/>
    </row>
    <row r="31" spans="1:21" x14ac:dyDescent="0.2">
      <c r="B31" s="12"/>
    </row>
    <row r="42" spans="2:19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9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9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9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9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9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7"/>
  <sheetViews>
    <sheetView showGridLines="0" workbookViewId="0">
      <selection activeCell="N43" sqref="N43"/>
    </sheetView>
  </sheetViews>
  <sheetFormatPr defaultColWidth="9.140625" defaultRowHeight="11.25" x14ac:dyDescent="0.2"/>
  <cols>
    <col min="1" max="1" width="6.28515625" style="2" customWidth="1"/>
    <col min="2" max="2" width="7.140625" style="2" customWidth="1"/>
    <col min="3" max="3" width="2.28515625" style="2" customWidth="1"/>
    <col min="4" max="4" width="6.7109375" style="2" customWidth="1"/>
    <col min="5" max="5" width="2.28515625" style="2" customWidth="1"/>
    <col min="6" max="6" width="7.42578125" style="2" customWidth="1"/>
    <col min="7" max="7" width="2.5703125" style="2" customWidth="1"/>
    <col min="8" max="8" width="7.140625" style="2" customWidth="1"/>
    <col min="9" max="9" width="2.42578125" style="2" customWidth="1"/>
    <col min="10" max="10" width="6.85546875" style="2" customWidth="1"/>
    <col min="11" max="11" width="2.42578125" style="2" customWidth="1"/>
    <col min="12" max="12" width="6.85546875" style="2" customWidth="1"/>
    <col min="13" max="13" width="2.42578125" style="2" customWidth="1"/>
    <col min="14" max="14" width="8.140625" style="2" customWidth="1"/>
    <col min="15" max="15" width="2.28515625" style="2" customWidth="1"/>
    <col min="16" max="16" width="8.140625" style="2" customWidth="1"/>
    <col min="17" max="17" width="1.7109375" style="2" customWidth="1"/>
    <col min="18" max="18" width="4.140625" style="2" customWidth="1"/>
    <col min="19" max="19" width="1.42578125" style="2" customWidth="1"/>
    <col min="20" max="16384" width="9.140625" style="2"/>
  </cols>
  <sheetData>
    <row r="1" spans="1:21" x14ac:dyDescent="0.2">
      <c r="A1" s="1" t="s">
        <v>0</v>
      </c>
    </row>
    <row r="2" spans="1:21" x14ac:dyDescent="0.2">
      <c r="A2" s="1" t="s">
        <v>108</v>
      </c>
    </row>
    <row r="4" spans="1:21" ht="39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232</v>
      </c>
      <c r="G4" s="78"/>
      <c r="H4" s="78" t="s">
        <v>226</v>
      </c>
      <c r="I4" s="78"/>
      <c r="J4" s="78" t="s">
        <v>233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79"/>
    </row>
    <row r="5" spans="1:21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/>
    </row>
    <row r="6" spans="1:21" ht="12.75" x14ac:dyDescent="0.2">
      <c r="A6" s="7" t="s">
        <v>9</v>
      </c>
      <c r="B6" s="8">
        <v>131053.99726027434</v>
      </c>
      <c r="C6" s="8"/>
      <c r="D6" s="8">
        <v>303956.70904109674</v>
      </c>
      <c r="E6" s="8"/>
      <c r="F6" s="5">
        <v>117192.36923076923</v>
      </c>
      <c r="G6" s="5"/>
      <c r="H6" s="5">
        <v>191565</v>
      </c>
      <c r="I6" s="5"/>
      <c r="J6" s="5">
        <v>99591.599264275763</v>
      </c>
      <c r="K6" s="5"/>
      <c r="L6" s="12">
        <v>16168</v>
      </c>
      <c r="M6" s="5"/>
      <c r="N6" s="5">
        <f>SUM(B6:M6)</f>
        <v>859527.67479641607</v>
      </c>
      <c r="O6" s="5"/>
      <c r="P6" s="5">
        <v>5556257</v>
      </c>
      <c r="Q6" s="5"/>
      <c r="R6" s="6">
        <f>N6/P6*100</f>
        <v>15.469544961588639</v>
      </c>
      <c r="S6"/>
      <c r="U6" s="12"/>
    </row>
    <row r="7" spans="1:21" ht="12.75" x14ac:dyDescent="0.2">
      <c r="A7" s="7" t="s">
        <v>10</v>
      </c>
      <c r="B7" s="8">
        <v>123726.95342465787</v>
      </c>
      <c r="C7" s="8"/>
      <c r="D7" s="8">
        <v>303773.00054794608</v>
      </c>
      <c r="E7" s="8"/>
      <c r="F7" s="5">
        <v>103524.46153846153</v>
      </c>
      <c r="G7" s="5"/>
      <c r="H7" s="5">
        <v>196963</v>
      </c>
      <c r="I7" s="5"/>
      <c r="J7" s="5">
        <v>104437.42175191494</v>
      </c>
      <c r="K7" s="5"/>
      <c r="L7" s="12">
        <v>16844</v>
      </c>
      <c r="M7" s="5"/>
      <c r="N7" s="5">
        <f t="shared" ref="N7:N17" si="0">SUM(B7:M7)</f>
        <v>849268.83726298041</v>
      </c>
      <c r="O7" s="5"/>
      <c r="P7" s="5">
        <v>5558085</v>
      </c>
      <c r="Q7" s="5"/>
      <c r="R7" s="6">
        <f t="shared" ref="R7:R18" si="1">N7/P7*100</f>
        <v>15.279882140395125</v>
      </c>
      <c r="S7"/>
      <c r="U7" s="12"/>
    </row>
    <row r="8" spans="1:21" ht="12.75" x14ac:dyDescent="0.2">
      <c r="A8" s="7" t="s">
        <v>11</v>
      </c>
      <c r="B8" s="8">
        <v>121819.75890410993</v>
      </c>
      <c r="C8" s="8"/>
      <c r="D8" s="8">
        <v>303079.95616438432</v>
      </c>
      <c r="E8" s="8"/>
      <c r="F8" s="5">
        <v>103887.73846153845</v>
      </c>
      <c r="G8" s="5"/>
      <c r="H8" s="5">
        <v>199895</v>
      </c>
      <c r="I8" s="5"/>
      <c r="J8" s="12">
        <v>105991.07694910809</v>
      </c>
      <c r="K8" s="5"/>
      <c r="L8" s="12">
        <v>17522.25</v>
      </c>
      <c r="M8" s="5"/>
      <c r="N8" s="5">
        <f t="shared" si="0"/>
        <v>852195.7804791407</v>
      </c>
      <c r="O8" s="5"/>
      <c r="P8" s="5">
        <v>5559908</v>
      </c>
      <c r="Q8" s="5"/>
      <c r="R8" s="6">
        <f t="shared" si="1"/>
        <v>15.327515859599488</v>
      </c>
      <c r="S8"/>
      <c r="U8" s="12"/>
    </row>
    <row r="9" spans="1:21" ht="12.75" x14ac:dyDescent="0.2">
      <c r="A9" s="7" t="s">
        <v>12</v>
      </c>
      <c r="B9" s="8">
        <v>132570.66575342498</v>
      </c>
      <c r="C9" s="8"/>
      <c r="D9" s="8">
        <v>302430.87123287754</v>
      </c>
      <c r="E9" s="8"/>
      <c r="F9" s="5">
        <v>103734.41538461538</v>
      </c>
      <c r="G9" s="5"/>
      <c r="H9" s="5">
        <v>200639</v>
      </c>
      <c r="I9" s="5"/>
      <c r="J9" s="12">
        <v>106441.75637507749</v>
      </c>
      <c r="K9" s="5"/>
      <c r="L9" s="12">
        <v>18118.25</v>
      </c>
      <c r="M9" s="5"/>
      <c r="N9" s="5">
        <f t="shared" si="0"/>
        <v>863934.95874599542</v>
      </c>
      <c r="O9" s="5"/>
      <c r="P9" s="5">
        <v>5561652</v>
      </c>
      <c r="Q9" s="5"/>
      <c r="R9" s="6">
        <f t="shared" si="1"/>
        <v>15.533783105199594</v>
      </c>
      <c r="S9"/>
      <c r="U9" s="12"/>
    </row>
    <row r="10" spans="1:21" ht="12.75" x14ac:dyDescent="0.2">
      <c r="A10" s="7" t="s">
        <v>13</v>
      </c>
      <c r="B10" s="8">
        <v>130799.9835616441</v>
      </c>
      <c r="C10" s="8"/>
      <c r="D10" s="8">
        <v>301995.25150685012</v>
      </c>
      <c r="E10" s="8"/>
      <c r="F10" s="5">
        <v>108145.66153846153</v>
      </c>
      <c r="G10" s="5"/>
      <c r="H10" s="5">
        <v>197102</v>
      </c>
      <c r="I10" s="5"/>
      <c r="J10" s="12">
        <v>105274.73748960892</v>
      </c>
      <c r="K10" s="5"/>
      <c r="L10" s="12">
        <v>18788.5</v>
      </c>
      <c r="M10" s="5"/>
      <c r="N10" s="5">
        <f t="shared" si="0"/>
        <v>862106.13409656473</v>
      </c>
      <c r="O10" s="5"/>
      <c r="P10" s="5">
        <v>5563810</v>
      </c>
      <c r="Q10" s="5"/>
      <c r="R10" s="6">
        <f t="shared" si="1"/>
        <v>15.494888108985833</v>
      </c>
      <c r="S10"/>
      <c r="U10" s="12"/>
    </row>
    <row r="11" spans="1:21" ht="12.75" x14ac:dyDescent="0.2">
      <c r="A11" s="7" t="s">
        <v>14</v>
      </c>
      <c r="B11" s="8">
        <v>126242.64657534283</v>
      </c>
      <c r="C11" s="8"/>
      <c r="D11" s="8">
        <v>301269.07726027479</v>
      </c>
      <c r="E11" s="8"/>
      <c r="F11" s="5">
        <v>83010.230769230766</v>
      </c>
      <c r="G11" s="5"/>
      <c r="H11" s="5">
        <v>185322</v>
      </c>
      <c r="I11" s="5"/>
      <c r="J11" s="12">
        <v>104767.22534278219</v>
      </c>
      <c r="K11" s="5"/>
      <c r="L11" s="12">
        <v>19354.75</v>
      </c>
      <c r="M11" s="5"/>
      <c r="N11" s="5">
        <f t="shared" si="0"/>
        <v>819965.92994763062</v>
      </c>
      <c r="O11" s="5"/>
      <c r="P11" s="5">
        <v>5565542</v>
      </c>
      <c r="Q11" s="5"/>
      <c r="R11" s="6">
        <f t="shared" si="1"/>
        <v>14.732903461111796</v>
      </c>
      <c r="S11"/>
      <c r="U11" s="12"/>
    </row>
    <row r="12" spans="1:21" ht="12.75" x14ac:dyDescent="0.2">
      <c r="A12" s="7" t="s">
        <v>15</v>
      </c>
      <c r="B12" s="8">
        <v>127705.59452054831</v>
      </c>
      <c r="C12" s="8"/>
      <c r="D12" s="8">
        <v>297731.9539726036</v>
      </c>
      <c r="E12" s="8"/>
      <c r="F12" s="5">
        <v>80331.738461538451</v>
      </c>
      <c r="G12" s="5"/>
      <c r="H12" s="5">
        <v>181220</v>
      </c>
      <c r="I12" s="5"/>
      <c r="J12" s="5">
        <v>100787.45346483171</v>
      </c>
      <c r="K12" s="5"/>
      <c r="L12" s="5">
        <v>19813.75</v>
      </c>
      <c r="M12" s="5"/>
      <c r="N12" s="5">
        <f t="shared" si="0"/>
        <v>807590.49041952204</v>
      </c>
      <c r="O12" s="5"/>
      <c r="P12" s="5">
        <v>5568185</v>
      </c>
      <c r="Q12" s="5"/>
      <c r="R12" s="6">
        <f t="shared" si="1"/>
        <v>14.503657662587038</v>
      </c>
      <c r="S12"/>
      <c r="U12" s="12"/>
    </row>
    <row r="13" spans="1:21" ht="12.75" x14ac:dyDescent="0.2">
      <c r="A13" s="7" t="s">
        <v>16</v>
      </c>
      <c r="B13" s="8">
        <v>125221.19178082221</v>
      </c>
      <c r="C13" s="8"/>
      <c r="D13" s="8">
        <v>297738.27616438438</v>
      </c>
      <c r="E13" s="8"/>
      <c r="F13" s="5">
        <v>98829.876923076925</v>
      </c>
      <c r="G13" s="5"/>
      <c r="H13" s="5">
        <v>181460</v>
      </c>
      <c r="I13" s="5"/>
      <c r="J13" s="5">
        <v>101374.28075523867</v>
      </c>
      <c r="K13" s="5"/>
      <c r="L13" s="5">
        <v>20670</v>
      </c>
      <c r="M13" s="5"/>
      <c r="N13" s="5">
        <f t="shared" si="0"/>
        <v>825293.62562352209</v>
      </c>
      <c r="O13" s="5"/>
      <c r="P13" s="5">
        <v>5571712</v>
      </c>
      <c r="Q13" s="5"/>
      <c r="R13" s="6">
        <f t="shared" si="1"/>
        <v>14.812208987534209</v>
      </c>
      <c r="S13"/>
      <c r="U13" s="12"/>
    </row>
    <row r="14" spans="1:21" ht="12.75" x14ac:dyDescent="0.2">
      <c r="A14" s="7" t="s">
        <v>17</v>
      </c>
      <c r="B14" s="8">
        <v>122678.46575342504</v>
      </c>
      <c r="C14" s="8"/>
      <c r="D14" s="8">
        <v>297223.58465753513</v>
      </c>
      <c r="E14" s="8"/>
      <c r="F14" s="5">
        <v>87984.692307692298</v>
      </c>
      <c r="G14" s="5"/>
      <c r="H14" s="5">
        <v>189187</v>
      </c>
      <c r="I14" s="5"/>
      <c r="J14" s="5">
        <v>97083.182345683555</v>
      </c>
      <c r="K14" s="5"/>
      <c r="L14" s="5">
        <v>21673.75</v>
      </c>
      <c r="M14" s="5"/>
      <c r="N14" s="5">
        <f t="shared" si="0"/>
        <v>815830.67506433604</v>
      </c>
      <c r="O14" s="5"/>
      <c r="P14" s="5">
        <v>5575363</v>
      </c>
      <c r="Q14" s="5"/>
      <c r="R14" s="6">
        <f t="shared" si="1"/>
        <v>14.632781310639972</v>
      </c>
      <c r="S14"/>
      <c r="T14" s="12"/>
      <c r="U14" s="12"/>
    </row>
    <row r="15" spans="1:21" ht="12.75" x14ac:dyDescent="0.2">
      <c r="A15" s="7" t="s">
        <v>18</v>
      </c>
      <c r="B15" s="8">
        <v>130056.45205479489</v>
      </c>
      <c r="C15" s="8"/>
      <c r="D15" s="8">
        <v>297055.33150685014</v>
      </c>
      <c r="E15" s="8"/>
      <c r="F15" s="5">
        <v>98549.030769230769</v>
      </c>
      <c r="G15" s="5"/>
      <c r="H15" s="5">
        <v>194003</v>
      </c>
      <c r="I15" s="5"/>
      <c r="J15" s="5">
        <v>98073.956146721845</v>
      </c>
      <c r="K15" s="5"/>
      <c r="L15" s="5">
        <v>22558.5</v>
      </c>
      <c r="M15" s="5"/>
      <c r="N15" s="5">
        <f t="shared" si="0"/>
        <v>840296.2704775976</v>
      </c>
      <c r="O15" s="5"/>
      <c r="P15" s="5">
        <v>5578478</v>
      </c>
      <c r="Q15" s="5"/>
      <c r="R15" s="6">
        <f t="shared" si="1"/>
        <v>15.063181578875055</v>
      </c>
      <c r="S15"/>
      <c r="T15" s="12"/>
      <c r="U15" s="12"/>
    </row>
    <row r="16" spans="1:21" ht="12.75" x14ac:dyDescent="0.2">
      <c r="A16" s="7" t="s">
        <v>19</v>
      </c>
      <c r="B16" s="8">
        <v>134192.37534246617</v>
      </c>
      <c r="C16" s="8"/>
      <c r="D16" s="8">
        <v>296849.52000000078</v>
      </c>
      <c r="E16" s="8"/>
      <c r="F16" s="5">
        <v>84216.369230769225</v>
      </c>
      <c r="G16" s="5"/>
      <c r="H16" s="5">
        <v>195940</v>
      </c>
      <c r="I16" s="5"/>
      <c r="J16" s="5">
        <v>98310.785831745176</v>
      </c>
      <c r="K16" s="5"/>
      <c r="L16" s="5">
        <v>23589.25</v>
      </c>
      <c r="M16" s="5"/>
      <c r="N16" s="5">
        <f t="shared" si="0"/>
        <v>833098.30040498136</v>
      </c>
      <c r="O16" s="5"/>
      <c r="P16" s="5">
        <v>5580962</v>
      </c>
      <c r="Q16" s="5"/>
      <c r="R16" s="6">
        <f t="shared" si="1"/>
        <v>14.927503545177004</v>
      </c>
      <c r="S16"/>
      <c r="T16" s="12"/>
      <c r="U16" s="12"/>
    </row>
    <row r="17" spans="1:21" ht="12.75" x14ac:dyDescent="0.2">
      <c r="A17" s="7" t="s">
        <v>20</v>
      </c>
      <c r="B17" s="8">
        <v>136260.15616438392</v>
      </c>
      <c r="C17" s="8"/>
      <c r="D17" s="8">
        <v>296288.14684931596</v>
      </c>
      <c r="E17" s="8"/>
      <c r="F17" s="5">
        <v>87497.723076923066</v>
      </c>
      <c r="G17" s="5"/>
      <c r="H17" s="5">
        <v>193679</v>
      </c>
      <c r="I17" s="5"/>
      <c r="J17" s="5">
        <v>99066.727555910198</v>
      </c>
      <c r="K17" s="5"/>
      <c r="L17" s="8">
        <v>24435.75</v>
      </c>
      <c r="M17" s="5"/>
      <c r="N17" s="5">
        <f t="shared" si="0"/>
        <v>837227.50364653312</v>
      </c>
      <c r="O17" s="5"/>
      <c r="P17" s="5">
        <v>5582929</v>
      </c>
      <c r="Q17" s="5"/>
      <c r="R17" s="6">
        <f t="shared" si="1"/>
        <v>14.996205462160331</v>
      </c>
      <c r="S17"/>
      <c r="T17" s="12"/>
      <c r="U17" s="12"/>
    </row>
    <row r="18" spans="1:21" ht="12.75" x14ac:dyDescent="0.2">
      <c r="A18" s="7" t="s">
        <v>107</v>
      </c>
      <c r="B18" s="5">
        <v>128527.35342465791</v>
      </c>
      <c r="C18" s="5"/>
      <c r="D18" s="5">
        <v>299949.3065753433</v>
      </c>
      <c r="E18" s="5"/>
      <c r="F18" s="5">
        <v>96408.692307692312</v>
      </c>
      <c r="G18" s="5"/>
      <c r="H18" s="5">
        <v>192247.91666666666</v>
      </c>
      <c r="I18" s="5"/>
      <c r="J18" s="5">
        <v>101766.68360607488</v>
      </c>
      <c r="K18" s="5"/>
      <c r="L18" s="5">
        <f>SUM(L6:L17)/12</f>
        <v>19961.395833333332</v>
      </c>
      <c r="M18" s="5"/>
      <c r="N18" s="5">
        <f>SUM(B18:M18)</f>
        <v>838861.34841376846</v>
      </c>
      <c r="O18" s="5"/>
      <c r="P18" s="5">
        <v>5582929</v>
      </c>
      <c r="Q18" s="5"/>
      <c r="R18" s="6">
        <f t="shared" si="1"/>
        <v>15.02547047282472</v>
      </c>
      <c r="S18"/>
      <c r="T18" s="12"/>
      <c r="U18" s="12"/>
    </row>
    <row r="19" spans="1:21" ht="12.75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1" ht="12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/>
    </row>
    <row r="21" spans="1:21" x14ac:dyDescent="0.2">
      <c r="A21" s="2" t="s">
        <v>229</v>
      </c>
    </row>
    <row r="22" spans="1:21" x14ac:dyDescent="0.2">
      <c r="A22" s="2" t="s">
        <v>235</v>
      </c>
    </row>
    <row r="23" spans="1:21" x14ac:dyDescent="0.2">
      <c r="A23" s="2" t="s">
        <v>236</v>
      </c>
    </row>
    <row r="24" spans="1:21" x14ac:dyDescent="0.2">
      <c r="A24" s="2" t="s">
        <v>157</v>
      </c>
      <c r="B24" s="12"/>
    </row>
    <row r="25" spans="1:21" x14ac:dyDescent="0.2">
      <c r="A25" s="2" t="s">
        <v>156</v>
      </c>
    </row>
    <row r="28" spans="1:21" x14ac:dyDescent="0.2">
      <c r="B28" s="12"/>
      <c r="C28" s="12"/>
      <c r="D28" s="12"/>
      <c r="E28" s="12"/>
      <c r="F28" s="12"/>
      <c r="G28" s="12"/>
      <c r="H28" s="12"/>
    </row>
    <row r="41" spans="12:18" x14ac:dyDescent="0.2">
      <c r="P41" s="28"/>
      <c r="R41" s="28"/>
    </row>
    <row r="42" spans="12:18" x14ac:dyDescent="0.2">
      <c r="L42" s="12"/>
      <c r="M42" s="12"/>
      <c r="P42" s="28"/>
      <c r="R42" s="28"/>
    </row>
    <row r="43" spans="12:18" x14ac:dyDescent="0.2">
      <c r="L43" s="12"/>
      <c r="M43" s="12"/>
      <c r="P43" s="28"/>
      <c r="R43" s="28"/>
    </row>
    <row r="44" spans="12:18" x14ac:dyDescent="0.2">
      <c r="L44" s="12"/>
      <c r="M44" s="12"/>
      <c r="P44" s="28"/>
      <c r="R44" s="28"/>
    </row>
    <row r="45" spans="12:18" x14ac:dyDescent="0.2">
      <c r="L45" s="12"/>
      <c r="M45" s="12"/>
      <c r="P45" s="28"/>
      <c r="R45" s="28"/>
    </row>
    <row r="46" spans="12:18" x14ac:dyDescent="0.2">
      <c r="L46" s="12"/>
      <c r="M46" s="12"/>
      <c r="P46" s="28"/>
      <c r="R46" s="28"/>
    </row>
    <row r="47" spans="12:18" x14ac:dyDescent="0.2">
      <c r="L47" s="12"/>
      <c r="M47" s="12"/>
      <c r="P47" s="28"/>
      <c r="R47" s="28"/>
    </row>
    <row r="48" spans="12:18" x14ac:dyDescent="0.2">
      <c r="L48" s="12"/>
      <c r="M48" s="12"/>
      <c r="P48" s="28"/>
      <c r="R48" s="28"/>
    </row>
    <row r="49" spans="12:18" x14ac:dyDescent="0.2">
      <c r="L49" s="12"/>
      <c r="M49" s="12"/>
      <c r="P49" s="28"/>
      <c r="R49" s="28"/>
    </row>
    <row r="50" spans="12:18" x14ac:dyDescent="0.2">
      <c r="L50" s="12"/>
      <c r="M50" s="12"/>
      <c r="P50" s="28"/>
      <c r="R50" s="28"/>
    </row>
    <row r="51" spans="12:18" x14ac:dyDescent="0.2">
      <c r="L51" s="12"/>
      <c r="M51" s="12"/>
      <c r="P51" s="28"/>
      <c r="R51" s="28"/>
    </row>
    <row r="52" spans="12:18" x14ac:dyDescent="0.2">
      <c r="L52" s="12"/>
      <c r="M52" s="12"/>
      <c r="P52" s="28"/>
      <c r="R52" s="28"/>
    </row>
    <row r="53" spans="12:18" x14ac:dyDescent="0.2">
      <c r="L53" s="12"/>
      <c r="M53" s="12"/>
      <c r="P53" s="28"/>
      <c r="R53" s="28"/>
    </row>
    <row r="54" spans="12:18" x14ac:dyDescent="0.2">
      <c r="L54" s="12"/>
      <c r="M54" s="12"/>
      <c r="P54" s="28"/>
      <c r="R54" s="28"/>
    </row>
    <row r="55" spans="12:18" x14ac:dyDescent="0.2">
      <c r="L55" s="12"/>
      <c r="M55" s="12"/>
      <c r="P55" s="28"/>
      <c r="R55" s="28"/>
    </row>
    <row r="56" spans="12:18" x14ac:dyDescent="0.2">
      <c r="L56" s="12"/>
      <c r="M56" s="12"/>
      <c r="P56" s="28"/>
      <c r="R56" s="28"/>
    </row>
    <row r="57" spans="12:18" x14ac:dyDescent="0.2">
      <c r="P57" s="28"/>
      <c r="R57" s="28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6"/>
  <sheetViews>
    <sheetView showGridLines="0" workbookViewId="0"/>
  </sheetViews>
  <sheetFormatPr defaultRowHeight="12.75" x14ac:dyDescent="0.2"/>
  <cols>
    <col min="1" max="1" width="7.42578125" customWidth="1"/>
    <col min="2" max="2" width="7.5703125" customWidth="1"/>
    <col min="3" max="3" width="2.28515625" customWidth="1"/>
    <col min="4" max="4" width="7.5703125" customWidth="1"/>
    <col min="5" max="5" width="2.140625" customWidth="1"/>
    <col min="6" max="6" width="7.85546875" customWidth="1"/>
    <col min="7" max="7" width="3.140625" customWidth="1"/>
    <col min="8" max="8" width="6.85546875" customWidth="1"/>
    <col min="9" max="9" width="2.7109375" customWidth="1"/>
    <col min="10" max="10" width="6.5703125" customWidth="1"/>
    <col min="11" max="11" width="3" customWidth="1"/>
    <col min="12" max="12" width="6.85546875" style="2" customWidth="1"/>
    <col min="13" max="13" width="2.42578125" style="2" customWidth="1"/>
    <col min="14" max="14" width="7.7109375" customWidth="1"/>
    <col min="15" max="15" width="2.42578125" customWidth="1"/>
    <col min="16" max="16" width="7.5703125" customWidth="1"/>
    <col min="17" max="17" width="2.140625" customWidth="1"/>
    <col min="18" max="18" width="5.140625" customWidth="1"/>
    <col min="19" max="19" width="1.7109375" customWidth="1"/>
    <col min="22" max="22" width="10.5703125" bestFit="1" customWidth="1"/>
  </cols>
  <sheetData>
    <row r="1" spans="1:22" s="2" customFormat="1" ht="11.25" x14ac:dyDescent="0.2">
      <c r="A1" s="1" t="s">
        <v>0</v>
      </c>
    </row>
    <row r="2" spans="1:22" s="2" customFormat="1" ht="11.25" x14ac:dyDescent="0.2">
      <c r="A2" s="1" t="s">
        <v>154</v>
      </c>
    </row>
    <row r="3" spans="1:22" s="2" customFormat="1" ht="11.25" x14ac:dyDescent="0.2"/>
    <row r="4" spans="1:22" ht="36.75" customHeight="1" x14ac:dyDescent="0.2">
      <c r="A4" s="3" t="s">
        <v>2</v>
      </c>
      <c r="B4" s="4" t="s">
        <v>3</v>
      </c>
      <c r="C4" s="4"/>
      <c r="D4" s="78" t="s">
        <v>4</v>
      </c>
      <c r="E4" s="78"/>
      <c r="F4" s="78" t="s">
        <v>234</v>
      </c>
      <c r="G4" s="78"/>
      <c r="H4" s="78" t="s">
        <v>226</v>
      </c>
      <c r="I4" s="78"/>
      <c r="J4" s="78" t="s">
        <v>166</v>
      </c>
      <c r="K4" s="78"/>
      <c r="L4" s="78" t="s">
        <v>209</v>
      </c>
      <c r="M4" s="78"/>
      <c r="N4" s="78" t="s">
        <v>165</v>
      </c>
      <c r="O4" s="78"/>
      <c r="P4" s="78" t="s">
        <v>185</v>
      </c>
      <c r="Q4" s="78"/>
      <c r="R4" s="78" t="s">
        <v>8</v>
      </c>
      <c r="S4" s="79"/>
    </row>
    <row r="5" spans="1:2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x14ac:dyDescent="0.2">
      <c r="A6" s="7" t="s">
        <v>9</v>
      </c>
      <c r="B6" s="8">
        <v>142984.95616438391</v>
      </c>
      <c r="C6" s="8"/>
      <c r="D6" s="8">
        <v>295431.20876712416</v>
      </c>
      <c r="E6" s="8"/>
      <c r="F6" s="5">
        <v>112782.41538461538</v>
      </c>
      <c r="G6" s="5"/>
      <c r="H6" s="5">
        <v>192367</v>
      </c>
      <c r="I6" s="5"/>
      <c r="J6" s="5">
        <v>100949.20529399064</v>
      </c>
      <c r="K6" s="5"/>
      <c r="L6" s="12">
        <v>25665.5</v>
      </c>
      <c r="M6" s="5"/>
      <c r="N6" s="5">
        <f>SUM(B6:M6)</f>
        <v>870180.28561011411</v>
      </c>
      <c r="O6" s="5"/>
      <c r="P6" s="5">
        <v>5590037</v>
      </c>
      <c r="Q6" s="5"/>
      <c r="R6" s="6">
        <f>N6/P6*100</f>
        <v>15.566628371334826</v>
      </c>
      <c r="U6" s="5"/>
      <c r="V6" s="36"/>
    </row>
    <row r="7" spans="1:22" x14ac:dyDescent="0.2">
      <c r="A7" s="7" t="s">
        <v>10</v>
      </c>
      <c r="B7" s="8">
        <v>137730.27945205517</v>
      </c>
      <c r="C7" s="8"/>
      <c r="D7" s="8">
        <v>295421.90794520627</v>
      </c>
      <c r="E7" s="8"/>
      <c r="F7" s="5">
        <v>100850.58461538461</v>
      </c>
      <c r="G7" s="5"/>
      <c r="H7" s="5">
        <v>192135</v>
      </c>
      <c r="I7" s="5"/>
      <c r="J7" s="5">
        <v>101575.90747814765</v>
      </c>
      <c r="K7" s="5"/>
      <c r="L7" s="12">
        <v>26571.5</v>
      </c>
      <c r="M7" s="5"/>
      <c r="N7" s="5">
        <f t="shared" ref="N7:N17" si="0">SUM(B7:M7)</f>
        <v>854285.17949079373</v>
      </c>
      <c r="O7" s="5"/>
      <c r="P7" s="5">
        <v>5592862</v>
      </c>
      <c r="Q7" s="5"/>
      <c r="R7" s="6">
        <f t="shared" ref="R7:R18" si="1">N7/P7*100</f>
        <v>15.274562102386824</v>
      </c>
      <c r="U7" s="5"/>
      <c r="V7" s="36"/>
    </row>
    <row r="8" spans="1:22" x14ac:dyDescent="0.2">
      <c r="A8" s="7" t="s">
        <v>11</v>
      </c>
      <c r="B8" s="8">
        <v>135782.83561643874</v>
      </c>
      <c r="C8" s="8"/>
      <c r="D8" s="8">
        <v>295083.51780822</v>
      </c>
      <c r="E8" s="8"/>
      <c r="F8" s="5">
        <v>97573.892307692309</v>
      </c>
      <c r="G8" s="5"/>
      <c r="H8" s="5">
        <v>191019</v>
      </c>
      <c r="I8" s="5"/>
      <c r="J8" s="5">
        <v>103093.33107158188</v>
      </c>
      <c r="K8" s="5"/>
      <c r="L8" s="12">
        <v>27971.5</v>
      </c>
      <c r="M8" s="5"/>
      <c r="N8" s="5">
        <f t="shared" si="0"/>
        <v>850524.07680393301</v>
      </c>
      <c r="O8" s="5"/>
      <c r="P8" s="5">
        <v>5596170</v>
      </c>
      <c r="Q8" s="5"/>
      <c r="R8" s="6">
        <f t="shared" si="1"/>
        <v>15.198324511298495</v>
      </c>
      <c r="U8" s="5"/>
      <c r="V8" s="36"/>
    </row>
    <row r="9" spans="1:22" x14ac:dyDescent="0.2">
      <c r="A9" s="7" t="s">
        <v>12</v>
      </c>
      <c r="B9" s="8">
        <v>146212.52054794558</v>
      </c>
      <c r="C9" s="8"/>
      <c r="D9" s="8">
        <v>294527.7271232885</v>
      </c>
      <c r="E9" s="8"/>
      <c r="F9" s="5">
        <v>89039.492307692301</v>
      </c>
      <c r="G9" s="5"/>
      <c r="H9" s="5">
        <v>190036</v>
      </c>
      <c r="I9" s="5"/>
      <c r="J9" s="5">
        <v>103708.07971459794</v>
      </c>
      <c r="K9" s="5"/>
      <c r="L9" s="12">
        <v>29271.5</v>
      </c>
      <c r="M9" s="5"/>
      <c r="N9" s="5">
        <f t="shared" si="0"/>
        <v>852795.31969352427</v>
      </c>
      <c r="O9" s="5"/>
      <c r="P9" s="5">
        <v>5599372</v>
      </c>
      <c r="Q9" s="5"/>
      <c r="R9" s="6">
        <f t="shared" si="1"/>
        <v>15.23019580934298</v>
      </c>
      <c r="U9" s="5"/>
      <c r="V9" s="36"/>
    </row>
    <row r="10" spans="1:22" x14ac:dyDescent="0.2">
      <c r="A10" s="7" t="s">
        <v>13</v>
      </c>
      <c r="B10" s="8">
        <v>144427.92328767153</v>
      </c>
      <c r="C10" s="8"/>
      <c r="D10" s="8">
        <v>294165.41917808313</v>
      </c>
      <c r="E10" s="8"/>
      <c r="F10" s="5">
        <v>101357.26153846153</v>
      </c>
      <c r="G10" s="5"/>
      <c r="H10" s="5">
        <v>185789</v>
      </c>
      <c r="I10" s="5"/>
      <c r="J10" s="5">
        <v>102361.06771421236</v>
      </c>
      <c r="K10" s="5"/>
      <c r="L10" s="12">
        <v>30400.25</v>
      </c>
      <c r="M10" s="5"/>
      <c r="N10" s="5">
        <f t="shared" si="0"/>
        <v>858500.92171842849</v>
      </c>
      <c r="O10" s="5"/>
      <c r="P10" s="5">
        <v>5602467</v>
      </c>
      <c r="Q10" s="5"/>
      <c r="R10" s="6">
        <f t="shared" si="1"/>
        <v>15.323622998911524</v>
      </c>
      <c r="U10" s="5"/>
      <c r="V10" s="36"/>
    </row>
    <row r="11" spans="1:22" x14ac:dyDescent="0.2">
      <c r="A11" s="7" t="s">
        <v>14</v>
      </c>
      <c r="B11" s="8">
        <v>144744.31232876741</v>
      </c>
      <c r="C11" s="8"/>
      <c r="D11" s="8">
        <v>293790.20054794621</v>
      </c>
      <c r="E11" s="8"/>
      <c r="F11" s="5">
        <v>74048.815384615387</v>
      </c>
      <c r="G11" s="5"/>
      <c r="H11" s="5">
        <v>176730</v>
      </c>
      <c r="I11" s="5"/>
      <c r="J11" s="5">
        <v>102176.08396561068</v>
      </c>
      <c r="K11" s="5"/>
      <c r="L11" s="12">
        <v>30999.5</v>
      </c>
      <c r="M11" s="5"/>
      <c r="N11" s="5">
        <f t="shared" si="0"/>
        <v>822488.91222693981</v>
      </c>
      <c r="O11" s="5"/>
      <c r="P11" s="5">
        <v>5605301</v>
      </c>
      <c r="Q11" s="5"/>
      <c r="R11" s="6">
        <f t="shared" si="1"/>
        <v>14.673412047398344</v>
      </c>
      <c r="U11" s="5"/>
      <c r="V11" s="36"/>
    </row>
    <row r="12" spans="1:22" x14ac:dyDescent="0.2">
      <c r="A12" s="7" t="s">
        <v>15</v>
      </c>
      <c r="B12" s="8">
        <v>143309.41643835654</v>
      </c>
      <c r="C12" s="8"/>
      <c r="D12" s="8">
        <v>291277.09479452128</v>
      </c>
      <c r="E12" s="8"/>
      <c r="F12" s="5">
        <v>86990.584615384607</v>
      </c>
      <c r="G12" s="5"/>
      <c r="H12" s="5">
        <v>173023</v>
      </c>
      <c r="I12" s="5"/>
      <c r="J12" s="5">
        <v>99271.363806189998</v>
      </c>
      <c r="K12" s="5"/>
      <c r="L12" s="5">
        <v>31216.25</v>
      </c>
      <c r="M12" s="5"/>
      <c r="N12" s="5">
        <f t="shared" si="0"/>
        <v>825087.7096544524</v>
      </c>
      <c r="O12" s="5"/>
      <c r="P12" s="5">
        <v>5608911</v>
      </c>
      <c r="Q12" s="5"/>
      <c r="R12" s="6">
        <f t="shared" si="1"/>
        <v>14.710301333974677</v>
      </c>
      <c r="U12" s="5"/>
      <c r="V12" s="36"/>
    </row>
    <row r="13" spans="1:22" x14ac:dyDescent="0.2">
      <c r="A13" s="7" t="s">
        <v>16</v>
      </c>
      <c r="B13" s="8">
        <v>142019.91780821959</v>
      </c>
      <c r="C13" s="8"/>
      <c r="D13" s="8">
        <v>291332.8010958911</v>
      </c>
      <c r="E13" s="8"/>
      <c r="F13" s="5">
        <v>75672.276923076919</v>
      </c>
      <c r="G13" s="5"/>
      <c r="H13" s="5">
        <v>172754</v>
      </c>
      <c r="I13" s="5"/>
      <c r="J13" s="5">
        <v>99453.92364503938</v>
      </c>
      <c r="K13" s="5"/>
      <c r="L13" s="5">
        <v>32586</v>
      </c>
      <c r="M13" s="5"/>
      <c r="N13" s="5">
        <f t="shared" si="0"/>
        <v>813818.91947222711</v>
      </c>
      <c r="O13" s="5"/>
      <c r="P13" s="5">
        <v>5614401</v>
      </c>
      <c r="Q13" s="5"/>
      <c r="R13" s="6">
        <f t="shared" si="1"/>
        <v>14.495204732833066</v>
      </c>
      <c r="U13" s="5"/>
      <c r="V13" s="36"/>
    </row>
    <row r="14" spans="1:22" x14ac:dyDescent="0.2">
      <c r="A14" s="7" t="s">
        <v>17</v>
      </c>
      <c r="B14" s="8">
        <v>136534.13424657582</v>
      </c>
      <c r="C14" s="8"/>
      <c r="D14" s="8">
        <v>291055.56164383661</v>
      </c>
      <c r="E14" s="8"/>
      <c r="F14" s="5">
        <v>78072.415384615379</v>
      </c>
      <c r="G14" s="5"/>
      <c r="H14" s="5">
        <v>179576</v>
      </c>
      <c r="I14" s="5"/>
      <c r="J14" s="5">
        <v>95964.497034997592</v>
      </c>
      <c r="K14" s="5"/>
      <c r="L14" s="5">
        <v>33992</v>
      </c>
      <c r="M14" s="5"/>
      <c r="N14" s="5">
        <f t="shared" si="0"/>
        <v>815194.6083100253</v>
      </c>
      <c r="O14" s="5"/>
      <c r="P14" s="5">
        <v>5619554</v>
      </c>
      <c r="Q14" s="5"/>
      <c r="R14" s="6">
        <f t="shared" si="1"/>
        <v>14.506393359864953</v>
      </c>
      <c r="U14" s="5"/>
      <c r="V14" s="36"/>
    </row>
    <row r="15" spans="1:22" x14ac:dyDescent="0.2">
      <c r="A15" s="7" t="s">
        <v>18</v>
      </c>
      <c r="B15" s="8">
        <v>146124.04931506878</v>
      </c>
      <c r="C15" s="8"/>
      <c r="D15" s="8">
        <v>290796.07561643934</v>
      </c>
      <c r="E15" s="8"/>
      <c r="F15" s="5">
        <v>86240.86153846154</v>
      </c>
      <c r="G15" s="5"/>
      <c r="H15" s="5">
        <v>184211</v>
      </c>
      <c r="I15" s="5"/>
      <c r="J15" s="5">
        <v>97389.427576374947</v>
      </c>
      <c r="K15" s="5"/>
      <c r="L15" s="5">
        <v>35037.5</v>
      </c>
      <c r="M15" s="5"/>
      <c r="N15" s="5">
        <f t="shared" si="0"/>
        <v>839798.91404634458</v>
      </c>
      <c r="O15" s="5"/>
      <c r="P15" s="5">
        <v>5623094</v>
      </c>
      <c r="Q15" s="5"/>
      <c r="R15" s="6">
        <f t="shared" si="1"/>
        <v>14.934819052399703</v>
      </c>
      <c r="U15" s="5"/>
      <c r="V15" s="36"/>
    </row>
    <row r="16" spans="1:22" x14ac:dyDescent="0.2">
      <c r="A16" s="7" t="s">
        <v>19</v>
      </c>
      <c r="B16" s="8">
        <v>151640.22739726061</v>
      </c>
      <c r="C16" s="8"/>
      <c r="D16" s="8">
        <v>290839.37424657587</v>
      </c>
      <c r="E16" s="8"/>
      <c r="F16" s="5">
        <v>73445.123076923075</v>
      </c>
      <c r="G16" s="5"/>
      <c r="H16" s="5">
        <v>186945</v>
      </c>
      <c r="I16" s="5"/>
      <c r="J16" s="5">
        <v>96784.331353566435</v>
      </c>
      <c r="K16" s="5"/>
      <c r="L16" s="5">
        <v>36015.75</v>
      </c>
      <c r="M16" s="5"/>
      <c r="N16" s="5">
        <f t="shared" si="0"/>
        <v>835669.80607432593</v>
      </c>
      <c r="O16" s="5"/>
      <c r="P16" s="5">
        <v>5624369</v>
      </c>
      <c r="Q16" s="5"/>
      <c r="R16" s="6">
        <f t="shared" si="1"/>
        <v>14.858018847524512</v>
      </c>
      <c r="U16" s="5"/>
      <c r="V16" s="36"/>
    </row>
    <row r="17" spans="1:22" x14ac:dyDescent="0.2">
      <c r="A17" s="7" t="s">
        <v>20</v>
      </c>
      <c r="B17" s="8">
        <v>160083.09863013733</v>
      </c>
      <c r="C17" s="8"/>
      <c r="D17" s="8">
        <v>291139.78191780922</v>
      </c>
      <c r="E17" s="8"/>
      <c r="F17" s="5">
        <v>74828.584615384607</v>
      </c>
      <c r="G17" s="5"/>
      <c r="H17" s="5">
        <v>189127</v>
      </c>
      <c r="I17" s="5"/>
      <c r="J17" s="5">
        <v>97710.626696652587</v>
      </c>
      <c r="K17" s="5"/>
      <c r="L17" s="8">
        <v>36746.25</v>
      </c>
      <c r="M17" s="5"/>
      <c r="N17" s="5">
        <f t="shared" si="0"/>
        <v>849635.34185998375</v>
      </c>
      <c r="O17" s="5"/>
      <c r="P17" s="5">
        <v>5625202</v>
      </c>
      <c r="Q17" s="5"/>
      <c r="R17" s="6">
        <f t="shared" si="1"/>
        <v>15.10408589522623</v>
      </c>
      <c r="U17" s="5"/>
      <c r="V17" s="36"/>
    </row>
    <row r="18" spans="1:22" x14ac:dyDescent="0.2">
      <c r="A18" s="7">
        <v>2014</v>
      </c>
      <c r="B18" s="5">
        <v>144299.47260274005</v>
      </c>
      <c r="C18" s="5"/>
      <c r="D18" s="5">
        <v>292905.05589041178</v>
      </c>
      <c r="E18" s="5"/>
      <c r="F18" s="5">
        <v>87575.192307692312</v>
      </c>
      <c r="G18" s="5"/>
      <c r="H18" s="5">
        <v>184476</v>
      </c>
      <c r="I18" s="5"/>
      <c r="J18" s="5">
        <v>100036.48711258017</v>
      </c>
      <c r="K18" s="5"/>
      <c r="L18" s="5">
        <f>SUM(L6:L17)/12</f>
        <v>31372.791666666668</v>
      </c>
      <c r="M18" s="5"/>
      <c r="N18" s="5">
        <f>SUM(B18:M18)</f>
        <v>840664.99958009098</v>
      </c>
      <c r="O18" s="5"/>
      <c r="P18" s="5">
        <v>5625202</v>
      </c>
      <c r="Q18" s="5"/>
      <c r="R18" s="6">
        <f t="shared" si="1"/>
        <v>14.944618870221746</v>
      </c>
      <c r="U18" s="5"/>
    </row>
    <row r="19" spans="1:2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2" x14ac:dyDescent="0.2">
      <c r="A21" s="2" t="s">
        <v>229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N21" s="2"/>
      <c r="O21" s="2"/>
      <c r="P21" s="2"/>
      <c r="Q21" s="2"/>
      <c r="R21" s="2"/>
    </row>
    <row r="22" spans="1:22" x14ac:dyDescent="0.2">
      <c r="A22" s="2" t="s">
        <v>235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N22" s="2"/>
      <c r="O22" s="2"/>
      <c r="P22" s="2"/>
      <c r="Q22" s="2"/>
      <c r="R22" s="2"/>
    </row>
    <row r="23" spans="1:22" x14ac:dyDescent="0.2">
      <c r="A23" s="2" t="s">
        <v>167</v>
      </c>
      <c r="B23" s="2"/>
      <c r="C23" s="2"/>
      <c r="D23" s="2"/>
      <c r="E23" s="2"/>
      <c r="F23" s="2"/>
      <c r="G23" s="2"/>
      <c r="H23" s="2"/>
      <c r="I23" s="2"/>
      <c r="J23" s="2"/>
      <c r="K23" s="2"/>
      <c r="N23" s="2"/>
      <c r="O23" s="2"/>
      <c r="P23" s="2"/>
      <c r="Q23" s="2"/>
      <c r="R23" s="2"/>
    </row>
    <row r="24" spans="1:22" x14ac:dyDescent="0.2">
      <c r="A24" s="2" t="s">
        <v>170</v>
      </c>
      <c r="B24" s="2"/>
      <c r="C24" s="2"/>
      <c r="D24" s="2"/>
      <c r="E24" s="2"/>
      <c r="F24" s="2"/>
      <c r="G24" s="2"/>
      <c r="H24" s="2"/>
      <c r="I24" s="2"/>
      <c r="J24" s="2"/>
      <c r="K24" s="2"/>
      <c r="N24" s="2"/>
      <c r="O24" s="2"/>
      <c r="P24" s="2"/>
      <c r="Q24" s="2"/>
      <c r="R24" s="2"/>
    </row>
    <row r="25" spans="1:2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"/>
      <c r="O25" s="2"/>
      <c r="P25" s="2"/>
      <c r="Q25" s="2"/>
      <c r="R25" s="2"/>
    </row>
    <row r="26" spans="1:22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N26" s="2"/>
      <c r="O26" s="2"/>
      <c r="P26" s="2"/>
      <c r="Q26" s="2"/>
      <c r="R26" s="2"/>
    </row>
    <row r="27" spans="1:22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2"/>
      <c r="O27" s="2"/>
      <c r="P27" s="2"/>
      <c r="Q27" s="2"/>
      <c r="R27" s="2"/>
    </row>
    <row r="28" spans="1:22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N28" s="2"/>
      <c r="O28" s="2"/>
      <c r="P28" s="2"/>
      <c r="Q28" s="2"/>
      <c r="R28" s="2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</row>
    <row r="42" spans="1:18" x14ac:dyDescent="0.2">
      <c r="L42" s="12"/>
      <c r="M42" s="12"/>
    </row>
    <row r="43" spans="1:18" x14ac:dyDescent="0.2">
      <c r="L43" s="12"/>
      <c r="M43" s="12"/>
    </row>
    <row r="44" spans="1:18" x14ac:dyDescent="0.2">
      <c r="L44" s="12"/>
      <c r="M44" s="12"/>
    </row>
    <row r="45" spans="1:18" x14ac:dyDescent="0.2">
      <c r="L45" s="12"/>
      <c r="M45" s="12"/>
    </row>
    <row r="46" spans="1:18" x14ac:dyDescent="0.2">
      <c r="L46" s="12"/>
      <c r="M46" s="12"/>
    </row>
    <row r="47" spans="1:18" x14ac:dyDescent="0.2">
      <c r="L47" s="12"/>
      <c r="M47" s="12"/>
    </row>
    <row r="48" spans="1:18" x14ac:dyDescent="0.2">
      <c r="L48" s="12"/>
      <c r="M48" s="12"/>
    </row>
    <row r="49" spans="12:13" x14ac:dyDescent="0.2">
      <c r="L49" s="12"/>
      <c r="M49" s="12"/>
    </row>
    <row r="50" spans="12:13" x14ac:dyDescent="0.2">
      <c r="L50" s="12"/>
      <c r="M50" s="12"/>
    </row>
    <row r="51" spans="12:13" x14ac:dyDescent="0.2">
      <c r="L51" s="12"/>
      <c r="M51" s="12"/>
    </row>
    <row r="52" spans="12:13" x14ac:dyDescent="0.2">
      <c r="L52" s="12"/>
      <c r="M52" s="12"/>
    </row>
    <row r="53" spans="12:13" x14ac:dyDescent="0.2">
      <c r="L53" s="12"/>
      <c r="M53" s="12"/>
    </row>
    <row r="54" spans="12:13" x14ac:dyDescent="0.2">
      <c r="L54" s="12"/>
      <c r="M54" s="12"/>
    </row>
    <row r="55" spans="12:13" x14ac:dyDescent="0.2">
      <c r="L55" s="12"/>
      <c r="M55" s="12"/>
    </row>
    <row r="56" spans="12:13" x14ac:dyDescent="0.2">
      <c r="L56" s="12"/>
      <c r="M56" s="12"/>
    </row>
  </sheetData>
  <mergeCells count="8">
    <mergeCell ref="R4:S4"/>
    <mergeCell ref="D4:E4"/>
    <mergeCell ref="F4:G4"/>
    <mergeCell ref="H4:I4"/>
    <mergeCell ref="J4:K4"/>
    <mergeCell ref="N4:O4"/>
    <mergeCell ref="P4:Q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2020</vt:lpstr>
      <vt:lpstr>2019</vt:lpstr>
      <vt:lpstr>2021</vt:lpstr>
      <vt:lpstr>2022</vt:lpstr>
      <vt:lpstr>2023 20-64 år</vt:lpstr>
      <vt:lpstr>2023 20-65 år</vt:lpstr>
      <vt:lpstr>Tidsserie 64</vt:lpstr>
      <vt:lpstr>Tidsserie 65</vt:lpstr>
      <vt:lpstr>Bortfall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2019-09-23T08:31:04Z</cp:lastPrinted>
  <dcterms:created xsi:type="dcterms:W3CDTF">2008-03-25T10:25:34Z</dcterms:created>
  <dcterms:modified xsi:type="dcterms:W3CDTF">2024-03-13T13:20:59Z</dcterms:modified>
</cp:coreProperties>
</file>