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scb\folders\Nrprod\7 Redovisa och kommunicera\Publicering\Efterfrågade tabeller och diagram\Produkträkenskaper och Sektorräkenskaper_kv\KVARTAL\ENS 2010\2017 kv 4\"/>
    </mc:Choice>
  </mc:AlternateContent>
  <bookViews>
    <workbookView xWindow="360" yWindow="90" windowWidth="11925" windowHeight="5205"/>
  </bookViews>
  <sheets>
    <sheet name="LP" sheetId="1" r:id="rId1"/>
    <sheet name="FP" sheetId="2" r:id="rId2"/>
    <sheet name="Befolkning" sheetId="3" r:id="rId3"/>
    <sheet name="Beräkning FP" sheetId="4" r:id="rId4"/>
    <sheet name="Blad2" sheetId="6" r:id="rId5"/>
  </sheets>
  <calcPr calcId="162913"/>
</workbook>
</file>

<file path=xl/calcChain.xml><?xml version="1.0" encoding="utf-8"?>
<calcChain xmlns="http://schemas.openxmlformats.org/spreadsheetml/2006/main">
  <c r="AL15" i="4" l="1"/>
  <c r="L8" i="3"/>
  <c r="M8" i="3"/>
  <c r="G35" i="6" l="1"/>
  <c r="L29" i="4"/>
  <c r="E35" i="6"/>
  <c r="D35" i="6"/>
  <c r="E34" i="6" s="1"/>
  <c r="AK14" i="4" l="1"/>
  <c r="AL9" i="4"/>
  <c r="AK15" i="4" l="1"/>
  <c r="G34" i="6" l="1"/>
  <c r="E33" i="6" l="1"/>
  <c r="O29" i="4"/>
  <c r="N29" i="4"/>
  <c r="M29" i="4"/>
  <c r="O24" i="4"/>
  <c r="N24" i="4"/>
  <c r="M24" i="4"/>
  <c r="O18" i="4"/>
  <c r="N18" i="4"/>
  <c r="M18" i="4"/>
  <c r="O16" i="4"/>
  <c r="N16" i="4"/>
  <c r="M16" i="4"/>
  <c r="O10" i="4"/>
  <c r="N10" i="4"/>
  <c r="M10" i="4"/>
  <c r="O8" i="4"/>
  <c r="N8" i="4"/>
  <c r="M8" i="4"/>
  <c r="L8" i="4"/>
  <c r="L10" i="4"/>
  <c r="L16" i="4"/>
  <c r="L18" i="4"/>
  <c r="L24" i="4"/>
  <c r="G33" i="6" l="1"/>
  <c r="E32" i="6"/>
  <c r="X29" i="4"/>
  <c r="X24" i="4"/>
  <c r="X18" i="4"/>
  <c r="X16" i="4"/>
  <c r="X10" i="4"/>
  <c r="X8" i="4"/>
  <c r="E31" i="6" l="1"/>
  <c r="G32" i="6"/>
  <c r="AG18" i="4"/>
  <c r="E30" i="6" l="1"/>
  <c r="G31" i="6"/>
  <c r="AN15" i="4"/>
  <c r="AN14" i="4"/>
  <c r="AN13" i="4"/>
  <c r="AN12" i="4"/>
  <c r="AN11" i="4"/>
  <c r="AN10" i="4"/>
  <c r="AN9" i="4"/>
  <c r="AK13" i="4"/>
  <c r="AK12" i="4"/>
  <c r="AK11" i="4"/>
  <c r="AK10" i="4"/>
  <c r="AK9" i="4"/>
  <c r="E29" i="6" l="1"/>
  <c r="G30" i="6"/>
  <c r="AL12" i="4"/>
  <c r="AO12" i="4" s="1"/>
  <c r="AO15" i="4"/>
  <c r="AL11" i="4"/>
  <c r="AO11" i="4" s="1"/>
  <c r="AL14" i="4"/>
  <c r="AO14" i="4" s="1"/>
  <c r="AL10" i="4"/>
  <c r="AO10" i="4" s="1"/>
  <c r="AL13" i="4"/>
  <c r="AO13" i="4" s="1"/>
  <c r="AO9" i="4"/>
  <c r="AG24" i="4"/>
  <c r="E28" i="6" l="1"/>
  <c r="G29" i="6"/>
  <c r="AG29" i="4"/>
  <c r="AG16" i="4"/>
  <c r="AG10" i="4"/>
  <c r="AG8" i="4"/>
  <c r="E27" i="6" l="1"/>
  <c r="G28" i="6"/>
  <c r="BF22" i="3"/>
  <c r="BE22" i="3"/>
  <c r="BD22" i="3"/>
  <c r="BC22" i="3"/>
  <c r="BB22" i="3"/>
  <c r="BA22" i="3"/>
  <c r="AZ22" i="3"/>
  <c r="AY22" i="3"/>
  <c r="AX22" i="3"/>
  <c r="AW22" i="3"/>
  <c r="AV22" i="3"/>
  <c r="AU22" i="3"/>
  <c r="AT22" i="3"/>
  <c r="AS22" i="3"/>
  <c r="AR22" i="3"/>
  <c r="AQ22" i="3"/>
  <c r="AP22" i="3"/>
  <c r="AO22" i="3"/>
  <c r="AN22" i="3"/>
  <c r="AM22" i="3"/>
  <c r="AL22" i="3"/>
  <c r="AK22" i="3"/>
  <c r="AJ22" i="3"/>
  <c r="AI22" i="3"/>
  <c r="AH22" i="3"/>
  <c r="AG22" i="3"/>
  <c r="AF22" i="3"/>
  <c r="AE22" i="3"/>
  <c r="AD22" i="3"/>
  <c r="AC22" i="3"/>
  <c r="AB22" i="3"/>
  <c r="AA22" i="3"/>
  <c r="Z22" i="3"/>
  <c r="Y22" i="3"/>
  <c r="X22" i="3"/>
  <c r="W22" i="3"/>
  <c r="V22" i="3"/>
  <c r="U22" i="3"/>
  <c r="T22" i="3"/>
  <c r="S22" i="3"/>
  <c r="R22" i="3"/>
  <c r="Q22" i="3"/>
  <c r="P22" i="3"/>
  <c r="O22" i="3"/>
  <c r="N22" i="3"/>
  <c r="M22" i="3"/>
  <c r="L22" i="3"/>
  <c r="K22" i="3"/>
  <c r="J22" i="3"/>
  <c r="I22" i="3"/>
  <c r="H22" i="3"/>
  <c r="G22" i="3"/>
  <c r="F22" i="3"/>
  <c r="E22" i="3"/>
  <c r="D22" i="3"/>
  <c r="C22" i="3"/>
  <c r="K8" i="3"/>
  <c r="J8" i="3"/>
  <c r="I8" i="3"/>
  <c r="H8" i="3"/>
  <c r="G8" i="3"/>
  <c r="F8" i="3"/>
  <c r="E8" i="3"/>
  <c r="D8" i="3"/>
  <c r="C8" i="3"/>
  <c r="B8" i="3"/>
  <c r="E26" i="6" l="1"/>
  <c r="G27" i="6"/>
  <c r="E25" i="6" l="1"/>
  <c r="G26" i="6"/>
  <c r="E24" i="6" l="1"/>
  <c r="G25" i="6"/>
  <c r="E23" i="6" l="1"/>
  <c r="G24" i="6"/>
  <c r="E22" i="6" l="1"/>
  <c r="G23" i="6"/>
  <c r="E21" i="6" l="1"/>
  <c r="G22" i="6"/>
  <c r="E20" i="6" l="1"/>
  <c r="G21" i="6"/>
  <c r="E19" i="6" l="1"/>
  <c r="G20" i="6"/>
  <c r="E18" i="6" l="1"/>
  <c r="G19" i="6"/>
  <c r="E17" i="6" l="1"/>
  <c r="G18" i="6"/>
  <c r="E16" i="6" l="1"/>
  <c r="G17" i="6"/>
  <c r="E15" i="6" l="1"/>
  <c r="G16" i="6"/>
  <c r="E14" i="6" l="1"/>
  <c r="G15" i="6"/>
  <c r="E13" i="6" l="1"/>
  <c r="G14" i="6"/>
  <c r="E12" i="6" l="1"/>
  <c r="G13" i="6"/>
  <c r="E11" i="6" l="1"/>
  <c r="G12" i="6"/>
  <c r="E10" i="6" l="1"/>
  <c r="G11" i="6"/>
  <c r="E9" i="6" l="1"/>
  <c r="G10" i="6"/>
  <c r="E8" i="6" l="1"/>
  <c r="G9" i="6"/>
  <c r="E7" i="6" l="1"/>
  <c r="G8" i="6"/>
  <c r="E6" i="6" l="1"/>
  <c r="G7" i="6"/>
  <c r="E5" i="6" l="1"/>
  <c r="G5" i="6" s="1"/>
  <c r="G6" i="6"/>
</calcChain>
</file>

<file path=xl/sharedStrings.xml><?xml version="1.0" encoding="utf-8"?>
<sst xmlns="http://schemas.openxmlformats.org/spreadsheetml/2006/main" count="400" uniqueCount="153">
  <si>
    <t>Miljoner kronor</t>
  </si>
  <si>
    <t>BNP</t>
  </si>
  <si>
    <t>Import</t>
  </si>
  <si>
    <t>Hushållens konsumtions-utgifter</t>
  </si>
  <si>
    <t>Offentliga konsumtions-utgifter</t>
  </si>
  <si>
    <t>Fasta brutto-investeringar</t>
  </si>
  <si>
    <t>Lager-investering*</t>
  </si>
  <si>
    <t>Export</t>
  </si>
  <si>
    <t>Medelfolk-mängd</t>
  </si>
  <si>
    <t>BNP/capita</t>
  </si>
  <si>
    <t>GDP</t>
  </si>
  <si>
    <t>Imports</t>
  </si>
  <si>
    <t>Household final consumption expenditure</t>
  </si>
  <si>
    <t>Government final consumption expenditure</t>
  </si>
  <si>
    <t>Gross fixed capital formation</t>
  </si>
  <si>
    <t>Changes in inventories*</t>
  </si>
  <si>
    <t>Exports</t>
  </si>
  <si>
    <t>Mean popu-lation</t>
  </si>
  <si>
    <t>GDP/capita</t>
  </si>
  <si>
    <t>Million SEK</t>
  </si>
  <si>
    <t>1000 persons</t>
  </si>
  <si>
    <t>1000 SEK</t>
  </si>
  <si>
    <t>Löpande priser Current prices</t>
  </si>
  <si>
    <t>* Inklusive investering i värdeföremål. Including aquisition less disposal of valuables</t>
  </si>
  <si>
    <t>BNP från produktions- och användningssidan är inte balanserade före 1980</t>
  </si>
  <si>
    <t>GDP from production and expenditure approaches are not balanced before 1980</t>
  </si>
  <si>
    <t>BNP fasta priser,Referensår 2010</t>
  </si>
  <si>
    <t>GDP, constant prices, Ref year 2010</t>
  </si>
  <si>
    <r>
      <t xml:space="preserve">Volymindex, år 2010=100  - </t>
    </r>
    <r>
      <rPr>
        <i/>
        <sz val="10"/>
        <rFont val="Arial"/>
        <family val="2"/>
      </rPr>
      <t xml:space="preserve">Volume Index, year 2010=100 </t>
    </r>
  </si>
  <si>
    <r>
      <t xml:space="preserve">Total import av varor och tjänster 
</t>
    </r>
    <r>
      <rPr>
        <i/>
        <sz val="9"/>
        <rFont val="Arial"/>
        <family val="2"/>
      </rPr>
      <t>Total imports of goods and sevices</t>
    </r>
  </si>
  <si>
    <r>
      <t xml:space="preserve">Hushåll inkl. icke-vinstdrivande organisationer </t>
    </r>
    <r>
      <rPr>
        <i/>
        <sz val="9"/>
        <rFont val="Arial"/>
        <family val="2"/>
      </rPr>
      <t>Households incl. NPISH</t>
    </r>
  </si>
  <si>
    <r>
      <t xml:space="preserve">Total offentlig konsumtion </t>
    </r>
    <r>
      <rPr>
        <i/>
        <sz val="9"/>
        <rFont val="Arial"/>
        <family val="2"/>
      </rPr>
      <t>Total consumption of General government</t>
    </r>
  </si>
  <si>
    <r>
      <t xml:space="preserve">Totala fasta brutto-investeringar 
</t>
    </r>
    <r>
      <rPr>
        <i/>
        <sz val="9"/>
        <rFont val="Arial"/>
        <family val="2"/>
      </rPr>
      <t>Total gross fixed capital formation</t>
    </r>
  </si>
  <si>
    <r>
      <t xml:space="preserve">Total export av varor och tjänster 
</t>
    </r>
    <r>
      <rPr>
        <i/>
        <sz val="9"/>
        <rFont val="Arial"/>
        <family val="2"/>
      </rPr>
      <t xml:space="preserve">Total exports of goods and services </t>
    </r>
  </si>
  <si>
    <t>BNP fasta priser Referensår 2010</t>
  </si>
  <si>
    <t>Fasta priser Ref 2010</t>
  </si>
  <si>
    <t>GDP Constant prices Reference year 2010</t>
  </si>
  <si>
    <t>V%</t>
  </si>
  <si>
    <t>Constant prices Reference year 2010</t>
  </si>
  <si>
    <r>
      <t>Volymindex, år 2010=100, volymförändring, procent ( V%) - Volume Index, year 2010=100</t>
    </r>
    <r>
      <rPr>
        <i/>
        <sz val="8"/>
        <rFont val="Arial"/>
        <family val="2"/>
      </rPr>
      <t>, change in volume, percent ( V% )</t>
    </r>
  </si>
  <si>
    <t>..</t>
  </si>
  <si>
    <t>GDP: expenditure approach 1950-2015, aggregated, current prices</t>
  </si>
  <si>
    <t>BNP från användningssidan, försörjningsbalans 1950-2015, aggregerad, löpande priser</t>
  </si>
  <si>
    <t>BNP från användningssidan, försörjningsbalans 1950-2015, aggregerad, volymindex år 2010=100</t>
  </si>
  <si>
    <t>GDP: expenditure approach 1950-2015, aggregated, volume index year 2010=100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</si>
  <si>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</si>
  <si>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</si>
  <si>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</si>
  <si>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</si>
  <si>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</si>
  <si>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</si>
  <si>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</si>
  <si>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</si>
  <si>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</si>
  <si>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</si>
  <si>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män</t>
  </si>
  <si>
    <t>kvinnor</t>
  </si>
  <si>
    <t>Folkmängd efter ålder och år</t>
  </si>
  <si>
    <t>1949</t>
  </si>
  <si>
    <t>1950</t>
  </si>
  <si>
    <t>1951</t>
  </si>
  <si>
    <t>1952</t>
  </si>
  <si>
    <t>1953</t>
  </si>
  <si>
    <t>1954</t>
  </si>
  <si>
    <t>1955</t>
  </si>
  <si>
    <t>1956</t>
  </si>
  <si>
    <t>1957</t>
  </si>
  <si>
    <t>1958</t>
  </si>
  <si>
    <t>1959</t>
  </si>
  <si>
    <t>1960</t>
  </si>
  <si>
    <t>1961</t>
  </si>
  <si>
    <t>1962</t>
  </si>
  <si>
    <t>1963</t>
  </si>
  <si>
    <t>1964</t>
  </si>
  <si>
    <t>1965</t>
  </si>
  <si>
    <t>1966</t>
  </si>
  <si>
    <t>1967</t>
  </si>
  <si>
    <t>1968</t>
  </si>
  <si>
    <t>1969</t>
  </si>
  <si>
    <t>1970</t>
  </si>
  <si>
    <t>1971</t>
  </si>
  <si>
    <t>1972</t>
  </si>
  <si>
    <t>1973</t>
  </si>
  <si>
    <t>1974</t>
  </si>
  <si>
    <t>1975</t>
  </si>
  <si>
    <t>1976</t>
  </si>
  <si>
    <t>1977</t>
  </si>
  <si>
    <t>1978</t>
  </si>
  <si>
    <t>1979</t>
  </si>
  <si>
    <t>1980</t>
  </si>
  <si>
    <t>1981</t>
  </si>
  <si>
    <t>1982</t>
  </si>
  <si>
    <t>1983</t>
  </si>
  <si>
    <t>1984</t>
  </si>
  <si>
    <t>1985</t>
  </si>
  <si>
    <t>1986</t>
  </si>
  <si>
    <t>1987</t>
  </si>
  <si>
    <t>1988</t>
  </si>
  <si>
    <t>1989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</si>
  <si>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</si>
  <si>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</si>
  <si>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</si>
  <si>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</si>
  <si>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</si>
  <si>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</si>
  <si>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</si>
  <si>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</si>
  <si>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</si>
  <si>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</si>
  <si>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</si>
  <si>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</si>
  <si>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</si>
  <si>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</si>
  <si>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</si>
  <si>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</si>
  <si>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totalt ålder</t>
  </si>
  <si>
    <t>Ta medel för att få fram medelbefolkning, ex 1949 + 1950 / 2</t>
  </si>
  <si>
    <t>Pernilla Brynefelt BV/BE</t>
  </si>
  <si>
    <t>BNP från användningssidan</t>
  </si>
  <si>
    <t>RefAO</t>
  </si>
  <si>
    <t>Fakt</t>
  </si>
  <si>
    <t>Volutv FPRef</t>
  </si>
  <si>
    <t>Import av varor och tjänster</t>
  </si>
  <si>
    <t xml:space="preserve">Import av varor </t>
  </si>
  <si>
    <t>Import av tjänster</t>
  </si>
  <si>
    <t>Hushållens konsumtion inkl HIO</t>
  </si>
  <si>
    <t>Offentliga myndigheters konsumtion</t>
  </si>
  <si>
    <t>Statliga myndigheters konsumtion</t>
  </si>
  <si>
    <t>Kommunala myndigheters konsumtion</t>
  </si>
  <si>
    <t>Fast bruttoinvestering</t>
  </si>
  <si>
    <t>Export av varor och tjänster</t>
  </si>
  <si>
    <t xml:space="preserve">Export av varor </t>
  </si>
  <si>
    <t>Export av tjänster</t>
  </si>
  <si>
    <t>Värdeföremål</t>
  </si>
  <si>
    <t>Index tabell</t>
  </si>
  <si>
    <t>Från: KV-DB /Standardrapport/Försörjingsbalans FP Publicering, snabb (Försörjningsbalans …detalj, för Värdeföremål)</t>
  </si>
  <si>
    <t>ÅR</t>
  </si>
  <si>
    <t>Index 2015</t>
  </si>
  <si>
    <t>Index 2016</t>
  </si>
  <si>
    <t>http://www.statistikdatabasen.scb.se/pxweb/sv/ssd/START__BE__BE0101__BE0101D/MedelfolkFodelsear/?rxid=830c1ded-ea1a-424d-b97b-b6afc67401b3</t>
  </si>
  <si>
    <t>Per capita</t>
  </si>
  <si>
    <t>BNP index 2010 =100</t>
  </si>
  <si>
    <t>BNP ref årspris 2010</t>
  </si>
  <si>
    <t>Bef</t>
  </si>
  <si>
    <t>indata tabell</t>
  </si>
  <si>
    <t>inl i tab</t>
  </si>
  <si>
    <r>
      <rPr>
        <b/>
        <sz val="10"/>
        <color rgb="FFFF0000"/>
        <rFont val="Arial"/>
        <family val="2"/>
        <scheme val="minor"/>
      </rPr>
      <t>RefAO</t>
    </r>
    <r>
      <rPr>
        <b/>
        <sz val="10"/>
        <color theme="1"/>
        <rFont val="Arial"/>
        <family val="2"/>
        <scheme val="minor"/>
      </rPr>
      <t xml:space="preserve"> pris OBS !! ÄR 2016 ( senaste år)</t>
    </r>
  </si>
  <si>
    <t>Index</t>
  </si>
  <si>
    <t>BNP REFAO</t>
  </si>
  <si>
    <t>2016 års pris</t>
  </si>
  <si>
    <t>2010 års pris</t>
  </si>
  <si>
    <t>befolkn</t>
  </si>
  <si>
    <t>BNP per capita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</si>
</sst>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0.0"/>
    <numFmt numFmtId="165" formatCode="0.000"/>
    <numFmt numFmtId="166" formatCode="#,##0.0000"/>
    <numFmt numFmtId="167" formatCode="#,##0.000"/>
    <numFmt numFmtId="168" formatCode="#,##0.0"/>
    <numFmt numFmtId="169" formatCode="0.00000"/>
    <numFmt numFmtId="170" formatCode="0.0000"/>
  </numFmts>
  <fonts count="25" x14ac:knownFonts="1">
    <font>
      <sz val="10"/>
      <color theme="1"/>
      <name val="Arial"/>
      <family val="2"/>
      <scheme val="minor"/>
    </font>
    <font>
      <b/>
      <sz val="11"/>
      <name val="Arial"/>
      <family val="2"/>
    </font>
    <font>
      <sz val="10"/>
      <name val="Arial"/>
      <family val="2"/>
    </font>
    <font>
      <sz val="8"/>
      <name val="Times New Roman"/>
      <family val="1"/>
    </font>
    <font>
      <i/>
      <sz val="11"/>
      <name val="Arial"/>
      <family val="2"/>
    </font>
    <font>
      <sz val="8"/>
      <color theme="1"/>
      <name val="Arial"/>
      <family val="2"/>
      <scheme val="minor"/>
    </font>
    <font>
      <sz val="8"/>
      <color theme="1"/>
      <name val="Arial"/>
      <family val="2"/>
    </font>
    <font>
      <u/>
      <sz val="8"/>
      <color theme="1"/>
      <name val="Arial"/>
      <family val="2"/>
      <scheme val="minor"/>
    </font>
    <font>
      <sz val="11"/>
      <name val="Times New Roman"/>
      <family val="1"/>
    </font>
    <font>
      <i/>
      <sz val="10"/>
      <name val="Arial"/>
      <family val="2"/>
    </font>
    <font>
      <sz val="8"/>
      <name val="Arial"/>
      <family val="2"/>
    </font>
    <font>
      <sz val="10"/>
      <name val="MS Sans Serif"/>
      <family val="2"/>
    </font>
    <font>
      <sz val="9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theme="1"/>
      <name val="Arial"/>
      <family val="2"/>
      <scheme val="minor"/>
    </font>
    <font>
      <b/>
      <sz val="10"/>
      <color rgb="FFFF0000"/>
      <name val="Arial"/>
      <family val="2"/>
      <scheme val="minor"/>
    </font>
    <font>
      <u/>
      <sz val="10"/>
      <color theme="10"/>
      <name val="Arial"/>
      <family val="2"/>
      <scheme val="minor"/>
    </font>
    <font>
      <sz val="8"/>
      <name val="Arial"/>
      <family val="2"/>
      <scheme val="minor"/>
    </font>
    <font>
      <sz val="10"/>
      <color rgb="FFFF0000"/>
      <name val="Arial"/>
      <family val="2"/>
      <scheme val="minor"/>
    </font>
    <font>
      <sz val="8"/>
      <color rgb="FFFF0000"/>
      <name val="Arial"/>
      <family val="2"/>
      <scheme val="minor"/>
    </font>
    <font>
      <sz val="10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ck">
        <color rgb="FF000000"/>
      </top>
      <bottom/>
      <diagonal/>
    </border>
    <border>
      <left/>
      <right/>
      <top style="thick">
        <color rgb="FF000000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1" fillId="0" borderId="0"/>
    <xf numFmtId="0" fontId="15" fillId="0" borderId="0" applyNumberFormat="0" applyBorder="0" applyAlignment="0"/>
    <xf numFmtId="0" fontId="20" fillId="0" borderId="0" applyNumberFormat="0" applyFill="0" applyBorder="0" applyAlignment="0" applyProtection="0"/>
  </cellStyleXfs>
  <cellXfs count="116">
    <xf numFmtId="0" fontId="0" fillId="0" borderId="0" xfId="0"/>
    <xf numFmtId="3" fontId="0" fillId="0" borderId="0" xfId="0" applyNumberFormat="1"/>
    <xf numFmtId="164" fontId="0" fillId="0" borderId="0" xfId="0" applyNumberFormat="1"/>
    <xf numFmtId="0" fontId="1" fillId="0" borderId="0" xfId="0" applyFont="1" applyFill="1" applyBorder="1"/>
    <xf numFmtId="0" fontId="2" fillId="0" borderId="1" xfId="0" applyFont="1" applyFill="1" applyBorder="1"/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/>
    <xf numFmtId="0" fontId="3" fillId="0" borderId="0" xfId="0" applyFont="1" applyFill="1" applyBorder="1"/>
    <xf numFmtId="0" fontId="4" fillId="0" borderId="2" xfId="0" applyFont="1" applyFill="1" applyBorder="1"/>
    <xf numFmtId="0" fontId="2" fillId="0" borderId="3" xfId="0" applyFont="1" applyFill="1" applyBorder="1"/>
    <xf numFmtId="0" fontId="2" fillId="0" borderId="2" xfId="0" applyFont="1" applyFill="1" applyBorder="1" applyAlignment="1">
      <alignment horizontal="right"/>
    </xf>
    <xf numFmtId="0" fontId="2" fillId="0" borderId="2" xfId="0" applyFont="1" applyFill="1" applyBorder="1"/>
    <xf numFmtId="0" fontId="5" fillId="0" borderId="0" xfId="0" applyFont="1"/>
    <xf numFmtId="0" fontId="6" fillId="0" borderId="1" xfId="0" applyFont="1" applyBorder="1"/>
    <xf numFmtId="0" fontId="6" fillId="0" borderId="0" xfId="0" applyFont="1"/>
    <xf numFmtId="0" fontId="6" fillId="0" borderId="1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5" fillId="0" borderId="2" xfId="0" applyFont="1" applyBorder="1"/>
    <xf numFmtId="0" fontId="6" fillId="0" borderId="3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7" fillId="0" borderId="0" xfId="0" applyFont="1"/>
    <xf numFmtId="3" fontId="5" fillId="0" borderId="0" xfId="0" applyNumberFormat="1" applyFont="1"/>
    <xf numFmtId="3" fontId="0" fillId="0" borderId="0" xfId="0" applyNumberFormat="1" applyFill="1"/>
    <xf numFmtId="3" fontId="5" fillId="0" borderId="0" xfId="0" applyNumberFormat="1" applyFont="1" applyFill="1"/>
    <xf numFmtId="0" fontId="5" fillId="0" borderId="0" xfId="0" applyFont="1" applyFill="1"/>
    <xf numFmtId="164" fontId="0" fillId="0" borderId="0" xfId="0" applyNumberFormat="1" applyFill="1"/>
    <xf numFmtId="0" fontId="0" fillId="0" borderId="0" xfId="0" applyFill="1"/>
    <xf numFmtId="0" fontId="4" fillId="0" borderId="0" xfId="0" applyFont="1" applyFill="1" applyBorder="1"/>
    <xf numFmtId="0" fontId="8" fillId="0" borderId="0" xfId="0" applyFont="1" applyFill="1" applyBorder="1"/>
    <xf numFmtId="0" fontId="10" fillId="0" borderId="6" xfId="0" applyFont="1" applyFill="1" applyBorder="1" applyAlignment="1">
      <alignment horizontal="center" vertical="top" wrapText="1"/>
    </xf>
    <xf numFmtId="49" fontId="12" fillId="2" borderId="7" xfId="1" applyNumberFormat="1" applyFont="1" applyFill="1" applyBorder="1" applyAlignment="1" applyProtection="1">
      <alignment horizontal="center" vertical="center" wrapText="1"/>
    </xf>
    <xf numFmtId="49" fontId="12" fillId="2" borderId="8" xfId="1" applyNumberFormat="1" applyFont="1" applyFill="1" applyBorder="1" applyAlignment="1" applyProtection="1">
      <alignment horizontal="center" vertical="center" wrapText="1"/>
    </xf>
    <xf numFmtId="0" fontId="10" fillId="0" borderId="9" xfId="0" applyFont="1" applyFill="1" applyBorder="1" applyAlignment="1">
      <alignment horizontal="center" vertical="top" wrapText="1"/>
    </xf>
    <xf numFmtId="0" fontId="10" fillId="0" borderId="0" xfId="0" applyFont="1" applyFill="1" applyBorder="1" applyAlignment="1">
      <alignment horizontal="center" vertical="top" wrapText="1"/>
    </xf>
    <xf numFmtId="49" fontId="12" fillId="2" borderId="1" xfId="1" applyNumberFormat="1" applyFont="1" applyFill="1" applyBorder="1" applyAlignment="1" applyProtection="1">
      <alignment horizontal="center" vertical="center" wrapText="1"/>
    </xf>
    <xf numFmtId="49" fontId="12" fillId="2" borderId="6" xfId="1" applyNumberFormat="1" applyFont="1" applyFill="1" applyBorder="1" applyAlignment="1" applyProtection="1">
      <alignment horizontal="center" vertical="center" wrapText="1"/>
    </xf>
    <xf numFmtId="0" fontId="2" fillId="0" borderId="10" xfId="0" applyFont="1" applyFill="1" applyBorder="1"/>
    <xf numFmtId="49" fontId="13" fillId="2" borderId="1" xfId="1" applyNumberFormat="1" applyFont="1" applyFill="1" applyBorder="1" applyAlignment="1" applyProtection="1">
      <alignment horizontal="center" vertical="center" wrapText="1"/>
    </xf>
    <xf numFmtId="0" fontId="14" fillId="0" borderId="9" xfId="0" applyFont="1" applyFill="1" applyBorder="1" applyAlignment="1">
      <alignment horizontal="center" vertical="top" wrapText="1"/>
    </xf>
    <xf numFmtId="0" fontId="10" fillId="0" borderId="2" xfId="0" applyFont="1" applyFill="1" applyBorder="1" applyAlignment="1">
      <alignment horizontal="right" vertical="top" wrapText="1"/>
    </xf>
    <xf numFmtId="0" fontId="12" fillId="0" borderId="3" xfId="0" applyFont="1" applyFill="1" applyBorder="1" applyAlignment="1">
      <alignment horizontal="right" vertical="top" wrapText="1"/>
    </xf>
    <xf numFmtId="0" fontId="12" fillId="0" borderId="2" xfId="0" applyFont="1" applyFill="1" applyBorder="1" applyAlignment="1">
      <alignment horizontal="right" vertical="top" wrapText="1"/>
    </xf>
    <xf numFmtId="0" fontId="12" fillId="0" borderId="11" xfId="0" applyFont="1" applyFill="1" applyBorder="1" applyAlignment="1">
      <alignment horizontal="right" vertical="top" wrapText="1"/>
    </xf>
    <xf numFmtId="0" fontId="14" fillId="0" borderId="12" xfId="0" applyFont="1" applyFill="1" applyBorder="1" applyAlignment="1">
      <alignment horizontal="right" vertical="top" wrapText="1"/>
    </xf>
    <xf numFmtId="0" fontId="10" fillId="0" borderId="14" xfId="0" applyFont="1" applyFill="1" applyBorder="1" applyAlignment="1">
      <alignment vertical="top" wrapText="1"/>
    </xf>
    <xf numFmtId="0" fontId="0" fillId="0" borderId="14" xfId="0" applyBorder="1"/>
    <xf numFmtId="0" fontId="10" fillId="0" borderId="16" xfId="0" applyFont="1" applyFill="1" applyBorder="1" applyAlignment="1">
      <alignment horizontal="right" vertical="top" wrapText="1"/>
    </xf>
    <xf numFmtId="1" fontId="5" fillId="0" borderId="0" xfId="0" applyNumberFormat="1" applyFont="1"/>
    <xf numFmtId="164" fontId="5" fillId="0" borderId="0" xfId="0" applyNumberFormat="1" applyFont="1"/>
    <xf numFmtId="165" fontId="0" fillId="0" borderId="0" xfId="0" applyNumberFormat="1"/>
    <xf numFmtId="1" fontId="0" fillId="0" borderId="0" xfId="0" applyNumberFormat="1"/>
    <xf numFmtId="0" fontId="15" fillId="0" borderId="0" xfId="2" applyFill="1" applyProtection="1"/>
    <xf numFmtId="0" fontId="17" fillId="0" borderId="0" xfId="2" applyFont="1" applyFill="1" applyProtection="1"/>
    <xf numFmtId="0" fontId="0" fillId="0" borderId="14" xfId="0" applyFill="1" applyBorder="1"/>
    <xf numFmtId="0" fontId="15" fillId="0" borderId="0" xfId="2" applyFill="1" applyProtection="1"/>
    <xf numFmtId="0" fontId="16" fillId="0" borderId="0" xfId="2" applyFont="1" applyFill="1" applyProtection="1"/>
    <xf numFmtId="0" fontId="17" fillId="0" borderId="0" xfId="2" applyFont="1" applyFill="1" applyProtection="1"/>
    <xf numFmtId="3" fontId="12" fillId="2" borderId="7" xfId="1" applyNumberFormat="1" applyFont="1" applyFill="1" applyBorder="1" applyAlignment="1" applyProtection="1">
      <alignment horizontal="center" vertical="center" wrapText="1"/>
    </xf>
    <xf numFmtId="3" fontId="0" fillId="0" borderId="1" xfId="0" applyNumberFormat="1" applyBorder="1"/>
    <xf numFmtId="3" fontId="12" fillId="0" borderId="3" xfId="0" applyNumberFormat="1" applyFont="1" applyFill="1" applyBorder="1" applyAlignment="1">
      <alignment horizontal="right" vertical="top" wrapText="1"/>
    </xf>
    <xf numFmtId="3" fontId="12" fillId="2" borderId="15" xfId="1" applyNumberFormat="1" applyFont="1" applyFill="1" applyBorder="1" applyAlignment="1" applyProtection="1">
      <alignment horizontal="right" vertical="center" wrapText="1"/>
    </xf>
    <xf numFmtId="0" fontId="18" fillId="0" borderId="0" xfId="0" applyFont="1"/>
    <xf numFmtId="0" fontId="0" fillId="0" borderId="16" xfId="0" applyBorder="1"/>
    <xf numFmtId="3" fontId="0" fillId="0" borderId="16" xfId="0" applyNumberFormat="1" applyBorder="1"/>
    <xf numFmtId="166" fontId="0" fillId="0" borderId="0" xfId="0" applyNumberFormat="1"/>
    <xf numFmtId="0" fontId="20" fillId="0" borderId="0" xfId="3"/>
    <xf numFmtId="3" fontId="21" fillId="0" borderId="0" xfId="0" applyNumberFormat="1" applyFont="1" applyFill="1"/>
    <xf numFmtId="3" fontId="0" fillId="3" borderId="0" xfId="0" applyNumberFormat="1" applyFill="1"/>
    <xf numFmtId="0" fontId="22" fillId="0" borderId="0" xfId="0" applyFont="1"/>
    <xf numFmtId="0" fontId="0" fillId="0" borderId="0" xfId="0" applyAlignment="1">
      <alignment horizontal="left"/>
    </xf>
    <xf numFmtId="0" fontId="22" fillId="0" borderId="0" xfId="0" applyFont="1" applyAlignment="1">
      <alignment horizontal="left"/>
    </xf>
    <xf numFmtId="167" fontId="0" fillId="0" borderId="0" xfId="0" applyNumberFormat="1"/>
    <xf numFmtId="167" fontId="5" fillId="0" borderId="0" xfId="0" applyNumberFormat="1" applyFont="1"/>
    <xf numFmtId="3" fontId="5" fillId="4" borderId="0" xfId="0" applyNumberFormat="1" applyFont="1" applyFill="1"/>
    <xf numFmtId="0" fontId="23" fillId="0" borderId="0" xfId="0" applyFont="1"/>
    <xf numFmtId="3" fontId="19" fillId="0" borderId="16" xfId="0" applyNumberFormat="1" applyFont="1" applyBorder="1"/>
    <xf numFmtId="0" fontId="22" fillId="0" borderId="16" xfId="0" applyFont="1" applyBorder="1"/>
    <xf numFmtId="3" fontId="22" fillId="0" borderId="16" xfId="0" applyNumberFormat="1" applyFont="1" applyBorder="1"/>
    <xf numFmtId="0" fontId="19" fillId="0" borderId="16" xfId="0" applyFont="1" applyBorder="1"/>
    <xf numFmtId="164" fontId="22" fillId="0" borderId="0" xfId="0" applyNumberFormat="1" applyFont="1"/>
    <xf numFmtId="0" fontId="21" fillId="0" borderId="0" xfId="0" applyFont="1" applyFill="1"/>
    <xf numFmtId="0" fontId="24" fillId="0" borderId="0" xfId="0" applyFont="1" applyFill="1"/>
    <xf numFmtId="3" fontId="19" fillId="0" borderId="0" xfId="0" applyNumberFormat="1" applyFont="1" applyBorder="1"/>
    <xf numFmtId="0" fontId="19" fillId="0" borderId="0" xfId="0" applyFont="1" applyBorder="1"/>
    <xf numFmtId="3" fontId="19" fillId="0" borderId="15" xfId="0" applyNumberFormat="1" applyFont="1" applyBorder="1"/>
    <xf numFmtId="0" fontId="19" fillId="0" borderId="15" xfId="0" applyFont="1" applyBorder="1"/>
    <xf numFmtId="0" fontId="22" fillId="0" borderId="17" xfId="0" applyFont="1" applyBorder="1"/>
    <xf numFmtId="164" fontId="5" fillId="0" borderId="0" xfId="0" applyNumberFormat="1" applyFont="1" applyFill="1"/>
    <xf numFmtId="0" fontId="21" fillId="0" borderId="0" xfId="0" applyFont="1"/>
    <xf numFmtId="164" fontId="21" fillId="0" borderId="0" xfId="0" applyNumberFormat="1" applyFont="1"/>
    <xf numFmtId="168" fontId="19" fillId="0" borderId="0" xfId="0" applyNumberFormat="1" applyFont="1" applyBorder="1"/>
    <xf numFmtId="168" fontId="19" fillId="0" borderId="7" xfId="0" applyNumberFormat="1" applyFont="1" applyBorder="1"/>
    <xf numFmtId="168" fontId="19" fillId="0" borderId="18" xfId="0" applyNumberFormat="1" applyFont="1" applyBorder="1"/>
    <xf numFmtId="168" fontId="19" fillId="0" borderId="8" xfId="0" applyNumberFormat="1" applyFont="1" applyBorder="1"/>
    <xf numFmtId="0" fontId="19" fillId="0" borderId="1" xfId="0" applyFont="1" applyBorder="1"/>
    <xf numFmtId="0" fontId="19" fillId="0" borderId="6" xfId="0" applyFont="1" applyBorder="1"/>
    <xf numFmtId="168" fontId="19" fillId="0" borderId="1" xfId="0" applyNumberFormat="1" applyFont="1" applyBorder="1"/>
    <xf numFmtId="168" fontId="19" fillId="0" borderId="6" xfId="0" applyNumberFormat="1" applyFont="1" applyBorder="1"/>
    <xf numFmtId="3" fontId="19" fillId="0" borderId="1" xfId="0" applyNumberFormat="1" applyFont="1" applyBorder="1"/>
    <xf numFmtId="3" fontId="19" fillId="0" borderId="6" xfId="0" applyNumberFormat="1" applyFont="1" applyBorder="1"/>
    <xf numFmtId="168" fontId="19" fillId="0" borderId="19" xfId="0" applyNumberFormat="1" applyFont="1" applyBorder="1"/>
    <xf numFmtId="168" fontId="19" fillId="0" borderId="14" xfId="0" applyNumberFormat="1" applyFont="1" applyBorder="1"/>
    <xf numFmtId="168" fontId="19" fillId="0" borderId="20" xfId="0" applyNumberFormat="1" applyFont="1" applyBorder="1"/>
    <xf numFmtId="1" fontId="0" fillId="3" borderId="0" xfId="0" applyNumberFormat="1" applyFill="1"/>
    <xf numFmtId="165" fontId="22" fillId="0" borderId="0" xfId="0" applyNumberFormat="1" applyFont="1"/>
    <xf numFmtId="169" fontId="22" fillId="0" borderId="0" xfId="0" applyNumberFormat="1" applyFont="1"/>
    <xf numFmtId="170" fontId="22" fillId="0" borderId="0" xfId="0" applyNumberFormat="1" applyFont="1"/>
    <xf numFmtId="3" fontId="24" fillId="0" borderId="0" xfId="0" applyNumberFormat="1" applyFont="1"/>
    <xf numFmtId="0" fontId="10" fillId="0" borderId="13" xfId="0" applyFont="1" applyFill="1" applyBorder="1" applyAlignment="1">
      <alignment horizontal="left"/>
    </xf>
    <xf numFmtId="0" fontId="2" fillId="0" borderId="13" xfId="0" applyFont="1" applyFill="1" applyBorder="1" applyAlignment="1"/>
    <xf numFmtId="0" fontId="2" fillId="0" borderId="4" xfId="0" applyFont="1" applyFill="1" applyBorder="1" applyAlignment="1">
      <alignment vertical="top" wrapText="1"/>
    </xf>
    <xf numFmtId="0" fontId="10" fillId="0" borderId="5" xfId="0" applyFont="1" applyFill="1" applyBorder="1" applyAlignment="1">
      <alignment horizontal="right" vertical="top" wrapText="1"/>
    </xf>
    <xf numFmtId="0" fontId="12" fillId="0" borderId="7" xfId="0" applyFont="1" applyFill="1" applyBorder="1" applyAlignment="1">
      <alignment horizontal="left" vertical="top" wrapText="1"/>
    </xf>
    <xf numFmtId="0" fontId="12" fillId="0" borderId="8" xfId="0" applyFont="1" applyFill="1" applyBorder="1" applyAlignment="1">
      <alignment horizontal="left" vertical="top" wrapText="1"/>
    </xf>
    <xf numFmtId="0" fontId="12" fillId="0" borderId="1" xfId="0" applyFont="1" applyFill="1" applyBorder="1" applyAlignment="1">
      <alignment horizontal="left" vertical="top" wrapText="1"/>
    </xf>
    <xf numFmtId="0" fontId="12" fillId="0" borderId="6" xfId="0" applyFont="1" applyFill="1" applyBorder="1" applyAlignment="1">
      <alignment horizontal="left" vertical="top" wrapText="1"/>
    </xf>
  </cellXfs>
  <cellStyles count="4">
    <cellStyle name="Hyperlänk" xfId="3" builtinId="8"/>
    <cellStyle name="Normal" xfId="0" builtinId="0" customBuiltin="1"/>
    <cellStyle name="Normal 2" xfId="2"/>
    <cellStyle name="Normal_1.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ema">
  <a:themeElements>
    <a:clrScheme name="SCB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F5A417"/>
      </a:accent1>
      <a:accent2>
        <a:srgbClr val="919294"/>
      </a:accent2>
      <a:accent3>
        <a:srgbClr val="1098AF"/>
      </a:accent3>
      <a:accent4>
        <a:srgbClr val="A2B236"/>
      </a:accent4>
      <a:accent5>
        <a:srgbClr val="702679"/>
      </a:accent5>
      <a:accent6>
        <a:srgbClr val="000000"/>
      </a:accent6>
      <a:hlink>
        <a:srgbClr val="0000FF"/>
      </a:hlink>
      <a:folHlink>
        <a:srgbClr val="800080"/>
      </a:folHlink>
    </a:clrScheme>
    <a:fontScheme name="SCB PP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statistikdatabasen.scb.se/pxweb/sv/ssd/START__BE__BE0101__BE0101D/MedelfolkFodelsear/?rxid=830c1ded-ea1a-424d-b97b-b6afc67401b3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R219"/>
  <sheetViews>
    <sheetView tabSelected="1" workbookViewId="0">
      <pane ySplit="3435" topLeftCell="A49" activePane="bottomLeft"/>
      <selection activeCell="O1" sqref="O1:O1048576"/>
      <selection pane="bottomLeft" activeCell="H57" sqref="H57"/>
    </sheetView>
  </sheetViews>
  <sheetFormatPr defaultRowHeight="12.75" x14ac:dyDescent="0.2"/>
  <cols>
    <col min="1" max="2" width="13.42578125" style="12" customWidth="1"/>
    <col min="3" max="3" width="20" style="12" customWidth="1"/>
    <col min="4" max="8" width="13.42578125" style="12" customWidth="1"/>
    <col min="9" max="9" width="8.28515625" style="12" customWidth="1"/>
    <col min="10" max="11" width="13.42578125" style="12" customWidth="1"/>
    <col min="15" max="15" width="14.140625" customWidth="1"/>
  </cols>
  <sheetData>
    <row r="1" spans="1:14" ht="15" x14ac:dyDescent="0.25">
      <c r="A1" s="3" t="s">
        <v>42</v>
      </c>
      <c r="B1" s="4"/>
      <c r="C1" s="5"/>
      <c r="D1" s="6"/>
      <c r="E1" s="6"/>
      <c r="F1" s="6"/>
      <c r="G1" s="6"/>
      <c r="H1" s="6"/>
      <c r="I1" s="7"/>
      <c r="J1" s="6"/>
      <c r="K1" s="6"/>
    </row>
    <row r="2" spans="1:14" ht="15" thickBot="1" x14ac:dyDescent="0.25">
      <c r="A2" s="8" t="s">
        <v>41</v>
      </c>
      <c r="B2" s="9"/>
      <c r="C2" s="10"/>
      <c r="D2" s="11"/>
      <c r="E2" s="11"/>
      <c r="F2" s="11"/>
      <c r="G2" s="11"/>
      <c r="H2" s="11"/>
      <c r="I2" s="11"/>
      <c r="J2" s="11"/>
      <c r="K2" s="11"/>
    </row>
    <row r="3" spans="1:14" x14ac:dyDescent="0.2">
      <c r="B3" s="13"/>
      <c r="C3" s="14"/>
      <c r="D3" s="14"/>
      <c r="E3" s="14"/>
      <c r="F3" s="14" t="s">
        <v>0</v>
      </c>
      <c r="G3" s="14"/>
      <c r="H3" s="14"/>
      <c r="I3" s="14"/>
      <c r="J3" s="14"/>
      <c r="K3" s="14"/>
    </row>
    <row r="4" spans="1:14" ht="42.75" customHeight="1" x14ac:dyDescent="0.2">
      <c r="B4" s="15" t="s">
        <v>1</v>
      </c>
      <c r="C4" s="16" t="s">
        <v>2</v>
      </c>
      <c r="D4" s="16" t="s">
        <v>3</v>
      </c>
      <c r="E4" s="16" t="s">
        <v>4</v>
      </c>
      <c r="F4" s="16" t="s">
        <v>5</v>
      </c>
      <c r="G4" s="16" t="s">
        <v>6</v>
      </c>
      <c r="H4" s="16" t="s">
        <v>7</v>
      </c>
      <c r="I4" s="16"/>
      <c r="J4" s="16" t="s">
        <v>8</v>
      </c>
      <c r="K4" s="16" t="s">
        <v>9</v>
      </c>
    </row>
    <row r="5" spans="1:14" x14ac:dyDescent="0.2">
      <c r="B5" s="15"/>
      <c r="C5" s="16"/>
      <c r="D5" s="16"/>
      <c r="E5" s="16"/>
      <c r="F5" s="16"/>
      <c r="G5" s="16"/>
      <c r="H5" s="16"/>
      <c r="I5" s="16"/>
      <c r="J5" s="16"/>
      <c r="K5" s="16"/>
    </row>
    <row r="6" spans="1:14" ht="39.75" customHeight="1" x14ac:dyDescent="0.2">
      <c r="B6" s="15" t="s">
        <v>10</v>
      </c>
      <c r="C6" s="16" t="s">
        <v>11</v>
      </c>
      <c r="D6" s="16" t="s">
        <v>12</v>
      </c>
      <c r="E6" s="16" t="s">
        <v>13</v>
      </c>
      <c r="F6" s="16" t="s">
        <v>14</v>
      </c>
      <c r="G6" s="16" t="s">
        <v>15</v>
      </c>
      <c r="H6" s="16" t="s">
        <v>16</v>
      </c>
      <c r="I6" s="16"/>
      <c r="J6" s="16" t="s">
        <v>17</v>
      </c>
      <c r="K6" s="16" t="s">
        <v>18</v>
      </c>
    </row>
    <row r="7" spans="1:14" ht="21" customHeight="1" thickBot="1" x14ac:dyDescent="0.25">
      <c r="A7" s="17"/>
      <c r="B7" s="18" t="s">
        <v>19</v>
      </c>
      <c r="C7" s="19" t="s">
        <v>19</v>
      </c>
      <c r="D7" s="19" t="s">
        <v>19</v>
      </c>
      <c r="E7" s="19" t="s">
        <v>19</v>
      </c>
      <c r="F7" s="19" t="s">
        <v>19</v>
      </c>
      <c r="G7" s="19" t="s">
        <v>19</v>
      </c>
      <c r="H7" s="19" t="s">
        <v>19</v>
      </c>
      <c r="I7" s="19"/>
      <c r="J7" s="19" t="s">
        <v>20</v>
      </c>
      <c r="K7" s="19" t="s">
        <v>21</v>
      </c>
    </row>
    <row r="8" spans="1:14" ht="18" customHeight="1" x14ac:dyDescent="0.2">
      <c r="A8" s="20" t="s">
        <v>22</v>
      </c>
    </row>
    <row r="9" spans="1:14" x14ac:dyDescent="0.2">
      <c r="A9" s="12">
        <v>1950</v>
      </c>
      <c r="B9" s="21">
        <v>36093</v>
      </c>
      <c r="C9" s="21">
        <v>7092</v>
      </c>
      <c r="D9" s="21">
        <v>23012</v>
      </c>
      <c r="E9" s="21">
        <v>4348</v>
      </c>
      <c r="F9" s="21">
        <v>7716</v>
      </c>
      <c r="G9" s="21">
        <v>561</v>
      </c>
      <c r="H9" s="21">
        <v>7548</v>
      </c>
      <c r="I9" s="21"/>
      <c r="J9" s="21">
        <v>7017</v>
      </c>
      <c r="K9" s="21">
        <v>5</v>
      </c>
      <c r="M9" s="22"/>
      <c r="N9" s="49"/>
    </row>
    <row r="10" spans="1:14" x14ac:dyDescent="0.2">
      <c r="A10" s="12">
        <v>1951</v>
      </c>
      <c r="B10" s="21">
        <v>44396</v>
      </c>
      <c r="C10" s="21">
        <v>10578</v>
      </c>
      <c r="D10" s="21">
        <v>25656</v>
      </c>
      <c r="E10" s="21">
        <v>5432</v>
      </c>
      <c r="F10" s="21">
        <v>9604</v>
      </c>
      <c r="G10" s="21">
        <v>2353</v>
      </c>
      <c r="H10" s="21">
        <v>11929</v>
      </c>
      <c r="I10" s="21"/>
      <c r="J10" s="21">
        <v>7073</v>
      </c>
      <c r="K10" s="21">
        <v>6</v>
      </c>
      <c r="M10" s="22"/>
      <c r="N10" s="49"/>
    </row>
    <row r="11" spans="1:14" x14ac:dyDescent="0.2">
      <c r="A11" s="12">
        <v>1952</v>
      </c>
      <c r="B11" s="21">
        <v>48284</v>
      </c>
      <c r="C11" s="21">
        <v>10296</v>
      </c>
      <c r="D11" s="21">
        <v>28408</v>
      </c>
      <c r="E11" s="21">
        <v>6562</v>
      </c>
      <c r="F11" s="21">
        <v>11091</v>
      </c>
      <c r="G11" s="21">
        <v>1678</v>
      </c>
      <c r="H11" s="21">
        <v>10841</v>
      </c>
      <c r="I11" s="21"/>
      <c r="J11" s="21">
        <v>7125</v>
      </c>
      <c r="K11" s="21">
        <v>7</v>
      </c>
      <c r="M11" s="22"/>
      <c r="N11" s="49"/>
    </row>
    <row r="12" spans="1:14" x14ac:dyDescent="0.2">
      <c r="A12" s="12">
        <v>1953</v>
      </c>
      <c r="B12" s="21">
        <v>49920</v>
      </c>
      <c r="C12" s="21">
        <v>9455</v>
      </c>
      <c r="D12" s="21">
        <v>29640</v>
      </c>
      <c r="E12" s="21">
        <v>7193</v>
      </c>
      <c r="F12" s="21">
        <v>12089</v>
      </c>
      <c r="G12" s="21">
        <v>309</v>
      </c>
      <c r="H12" s="21">
        <v>10144</v>
      </c>
      <c r="I12" s="21"/>
      <c r="J12" s="21">
        <v>7171</v>
      </c>
      <c r="K12" s="21">
        <v>7</v>
      </c>
      <c r="M12" s="22"/>
      <c r="N12" s="49"/>
    </row>
    <row r="13" spans="1:14" x14ac:dyDescent="0.2">
      <c r="A13" s="12">
        <v>1954</v>
      </c>
      <c r="B13" s="21">
        <v>52992</v>
      </c>
      <c r="C13" s="21">
        <v>10908</v>
      </c>
      <c r="D13" s="21">
        <v>31342</v>
      </c>
      <c r="E13" s="21">
        <v>7616</v>
      </c>
      <c r="F13" s="21">
        <v>12991</v>
      </c>
      <c r="G13" s="21">
        <v>845</v>
      </c>
      <c r="H13" s="21">
        <v>11106</v>
      </c>
      <c r="I13" s="21"/>
      <c r="J13" s="21">
        <v>7213</v>
      </c>
      <c r="K13" s="21">
        <v>7</v>
      </c>
      <c r="M13" s="22"/>
      <c r="N13" s="49"/>
    </row>
    <row r="14" spans="1:14" x14ac:dyDescent="0.2">
      <c r="A14" s="12">
        <v>1955</v>
      </c>
      <c r="B14" s="21">
        <v>56848</v>
      </c>
      <c r="C14" s="21">
        <v>12171</v>
      </c>
      <c r="D14" s="21">
        <v>33338</v>
      </c>
      <c r="E14" s="21">
        <v>8170</v>
      </c>
      <c r="F14" s="21">
        <v>13436</v>
      </c>
      <c r="G14" s="21">
        <v>1957</v>
      </c>
      <c r="H14" s="21">
        <v>12118</v>
      </c>
      <c r="I14" s="21"/>
      <c r="J14" s="21">
        <v>7262</v>
      </c>
      <c r="K14" s="21">
        <v>8</v>
      </c>
      <c r="M14" s="22"/>
      <c r="N14" s="49"/>
    </row>
    <row r="15" spans="1:14" x14ac:dyDescent="0.2">
      <c r="A15" s="12">
        <v>1956</v>
      </c>
      <c r="B15" s="21">
        <v>61748</v>
      </c>
      <c r="C15" s="21">
        <v>13575</v>
      </c>
      <c r="D15" s="21">
        <v>36027</v>
      </c>
      <c r="E15" s="21">
        <v>8998</v>
      </c>
      <c r="F15" s="21">
        <v>14577</v>
      </c>
      <c r="G15" s="21">
        <v>1937</v>
      </c>
      <c r="H15" s="21">
        <v>13784</v>
      </c>
      <c r="I15" s="21"/>
      <c r="J15" s="21">
        <v>7316</v>
      </c>
      <c r="K15" s="21">
        <v>8</v>
      </c>
      <c r="M15" s="22"/>
      <c r="N15" s="49"/>
    </row>
    <row r="16" spans="1:14" x14ac:dyDescent="0.2">
      <c r="A16" s="12">
        <v>1957</v>
      </c>
      <c r="B16" s="21">
        <v>65875</v>
      </c>
      <c r="C16" s="21">
        <v>14931</v>
      </c>
      <c r="D16" s="21">
        <v>37966</v>
      </c>
      <c r="E16" s="21">
        <v>9955</v>
      </c>
      <c r="F16" s="21">
        <v>15518</v>
      </c>
      <c r="G16" s="21">
        <v>2060</v>
      </c>
      <c r="H16" s="21">
        <v>15307</v>
      </c>
      <c r="I16" s="21"/>
      <c r="J16" s="21">
        <v>7367</v>
      </c>
      <c r="K16" s="21">
        <v>9</v>
      </c>
      <c r="M16" s="22"/>
      <c r="N16" s="49"/>
    </row>
    <row r="17" spans="1:14" x14ac:dyDescent="0.2">
      <c r="A17" s="12">
        <v>1958</v>
      </c>
      <c r="B17" s="21">
        <v>69547</v>
      </c>
      <c r="C17" s="21">
        <v>14608</v>
      </c>
      <c r="D17" s="21">
        <v>40603</v>
      </c>
      <c r="E17" s="21">
        <v>10518</v>
      </c>
      <c r="F17" s="21">
        <v>17030</v>
      </c>
      <c r="G17" s="21">
        <v>1271</v>
      </c>
      <c r="H17" s="21">
        <v>14733</v>
      </c>
      <c r="I17" s="21"/>
      <c r="J17" s="21">
        <v>7414</v>
      </c>
      <c r="K17" s="21">
        <v>9</v>
      </c>
      <c r="M17" s="22"/>
      <c r="N17" s="49"/>
    </row>
    <row r="18" spans="1:14" x14ac:dyDescent="0.2">
      <c r="A18" s="12">
        <v>1959</v>
      </c>
      <c r="B18" s="21">
        <v>73990</v>
      </c>
      <c r="C18" s="21">
        <v>14798</v>
      </c>
      <c r="D18" s="21">
        <v>42640</v>
      </c>
      <c r="E18" s="21">
        <v>11109</v>
      </c>
      <c r="F18" s="21">
        <v>18694</v>
      </c>
      <c r="G18" s="21">
        <v>1026</v>
      </c>
      <c r="H18" s="21">
        <v>15319</v>
      </c>
      <c r="I18" s="21"/>
      <c r="J18" s="21">
        <v>7454</v>
      </c>
      <c r="K18" s="21">
        <v>10</v>
      </c>
      <c r="M18" s="22"/>
      <c r="N18" s="49"/>
    </row>
    <row r="19" spans="1:14" x14ac:dyDescent="0.2">
      <c r="A19" s="12">
        <v>1960</v>
      </c>
      <c r="B19" s="21">
        <v>80384</v>
      </c>
      <c r="C19" s="21">
        <v>17478</v>
      </c>
      <c r="D19" s="21">
        <v>45043</v>
      </c>
      <c r="E19" s="21">
        <v>11741</v>
      </c>
      <c r="F19" s="21">
        <v>20558</v>
      </c>
      <c r="G19" s="21">
        <v>2915</v>
      </c>
      <c r="H19" s="21">
        <v>17605</v>
      </c>
      <c r="I19" s="21"/>
      <c r="J19" s="21">
        <v>7485</v>
      </c>
      <c r="K19" s="21">
        <v>11</v>
      </c>
      <c r="M19" s="22"/>
      <c r="N19" s="49"/>
    </row>
    <row r="20" spans="1:14" x14ac:dyDescent="0.2">
      <c r="A20" s="12">
        <v>1961</v>
      </c>
      <c r="B20" s="21">
        <v>87280</v>
      </c>
      <c r="C20" s="21">
        <v>17600</v>
      </c>
      <c r="D20" s="21">
        <v>48515</v>
      </c>
      <c r="E20" s="21">
        <v>12586</v>
      </c>
      <c r="F20" s="21">
        <v>22874</v>
      </c>
      <c r="G20" s="21">
        <v>2307</v>
      </c>
      <c r="H20" s="21">
        <v>18598</v>
      </c>
      <c r="I20" s="21"/>
      <c r="J20" s="21">
        <v>7520</v>
      </c>
      <c r="K20" s="21">
        <v>12</v>
      </c>
      <c r="M20" s="22"/>
      <c r="N20" s="49"/>
    </row>
    <row r="21" spans="1:14" x14ac:dyDescent="0.2">
      <c r="A21" s="12">
        <v>1962</v>
      </c>
      <c r="B21" s="21">
        <v>94614</v>
      </c>
      <c r="C21" s="21">
        <v>18824</v>
      </c>
      <c r="D21" s="21">
        <v>52112</v>
      </c>
      <c r="E21" s="21">
        <v>14432</v>
      </c>
      <c r="F21" s="21">
        <v>25307</v>
      </c>
      <c r="G21" s="21">
        <v>1813</v>
      </c>
      <c r="H21" s="21">
        <v>19774</v>
      </c>
      <c r="I21" s="21"/>
      <c r="J21" s="21">
        <v>7562</v>
      </c>
      <c r="K21" s="21">
        <v>13</v>
      </c>
      <c r="M21" s="22"/>
      <c r="N21" s="49"/>
    </row>
    <row r="22" spans="1:14" x14ac:dyDescent="0.2">
      <c r="A22" s="12">
        <v>1963</v>
      </c>
      <c r="B22" s="21">
        <v>102388</v>
      </c>
      <c r="C22" s="21">
        <v>20496</v>
      </c>
      <c r="D22" s="21">
        <v>56047</v>
      </c>
      <c r="E22" s="21">
        <v>16120</v>
      </c>
      <c r="F22" s="21">
        <v>27887</v>
      </c>
      <c r="G22" s="21">
        <v>1389</v>
      </c>
      <c r="H22" s="21">
        <v>21441</v>
      </c>
      <c r="I22" s="21"/>
      <c r="J22" s="21">
        <v>7604</v>
      </c>
      <c r="K22" s="21">
        <v>13</v>
      </c>
      <c r="M22" s="22"/>
      <c r="N22" s="49"/>
    </row>
    <row r="23" spans="1:14" x14ac:dyDescent="0.2">
      <c r="A23" s="12">
        <v>1964</v>
      </c>
      <c r="B23" s="21">
        <v>114124</v>
      </c>
      <c r="C23" s="21">
        <v>23252</v>
      </c>
      <c r="D23" s="21">
        <v>60372</v>
      </c>
      <c r="E23" s="21">
        <v>17850</v>
      </c>
      <c r="F23" s="21">
        <v>31478</v>
      </c>
      <c r="G23" s="21">
        <v>3360</v>
      </c>
      <c r="H23" s="21">
        <v>24316</v>
      </c>
      <c r="I23" s="21"/>
      <c r="J23" s="21">
        <v>7661</v>
      </c>
      <c r="K23" s="21">
        <v>15</v>
      </c>
      <c r="M23" s="22"/>
      <c r="N23" s="49"/>
    </row>
    <row r="24" spans="1:14" x14ac:dyDescent="0.2">
      <c r="A24" s="12">
        <v>1965</v>
      </c>
      <c r="B24" s="21">
        <v>125643</v>
      </c>
      <c r="C24" s="21">
        <v>26350</v>
      </c>
      <c r="D24" s="21">
        <v>66363</v>
      </c>
      <c r="E24" s="21">
        <v>20392</v>
      </c>
      <c r="F24" s="21">
        <v>34760</v>
      </c>
      <c r="G24" s="21">
        <v>4272</v>
      </c>
      <c r="H24" s="21">
        <v>26206</v>
      </c>
      <c r="I24" s="21"/>
      <c r="J24" s="21">
        <v>7734</v>
      </c>
      <c r="K24" s="21">
        <v>16</v>
      </c>
      <c r="M24" s="22"/>
      <c r="N24" s="49"/>
    </row>
    <row r="25" spans="1:14" x14ac:dyDescent="0.2">
      <c r="A25" s="12">
        <v>1966</v>
      </c>
      <c r="B25" s="21">
        <v>136782</v>
      </c>
      <c r="C25" s="21">
        <v>27892</v>
      </c>
      <c r="D25" s="21">
        <v>72087</v>
      </c>
      <c r="E25" s="21">
        <v>23649</v>
      </c>
      <c r="F25" s="21">
        <v>38108</v>
      </c>
      <c r="G25" s="21">
        <v>2884</v>
      </c>
      <c r="H25" s="21">
        <v>27946</v>
      </c>
      <c r="I25" s="21"/>
      <c r="J25" s="21">
        <v>7808</v>
      </c>
      <c r="K25" s="21">
        <v>18</v>
      </c>
      <c r="M25" s="22"/>
      <c r="N25" s="49"/>
    </row>
    <row r="26" spans="1:14" x14ac:dyDescent="0.2">
      <c r="A26" s="12">
        <v>1967</v>
      </c>
      <c r="B26" s="21">
        <v>148542</v>
      </c>
      <c r="C26" s="21">
        <v>28970</v>
      </c>
      <c r="D26" s="21">
        <v>77716</v>
      </c>
      <c r="E26" s="21">
        <v>27189</v>
      </c>
      <c r="F26" s="21">
        <v>40897</v>
      </c>
      <c r="G26" s="21">
        <v>1822</v>
      </c>
      <c r="H26" s="21">
        <v>29888</v>
      </c>
      <c r="I26" s="21"/>
      <c r="J26" s="21">
        <v>7868</v>
      </c>
      <c r="K26" s="21">
        <v>19</v>
      </c>
      <c r="M26" s="22"/>
      <c r="N26" s="49"/>
    </row>
    <row r="27" spans="1:14" x14ac:dyDescent="0.2">
      <c r="A27" s="12">
        <v>1968</v>
      </c>
      <c r="B27" s="21">
        <v>157554</v>
      </c>
      <c r="C27" s="21">
        <v>31609</v>
      </c>
      <c r="D27" s="21">
        <v>82333</v>
      </c>
      <c r="E27" s="21">
        <v>30260</v>
      </c>
      <c r="F27" s="21">
        <v>42042</v>
      </c>
      <c r="G27" s="21">
        <v>2128</v>
      </c>
      <c r="H27" s="21">
        <v>32400</v>
      </c>
      <c r="I27" s="21"/>
      <c r="J27" s="21">
        <v>7914</v>
      </c>
      <c r="K27" s="21">
        <v>20</v>
      </c>
      <c r="M27" s="22"/>
      <c r="N27" s="49"/>
    </row>
    <row r="28" spans="1:14" x14ac:dyDescent="0.2">
      <c r="A28" s="12">
        <v>1969</v>
      </c>
      <c r="B28" s="21">
        <v>170927</v>
      </c>
      <c r="C28" s="21">
        <v>36641</v>
      </c>
      <c r="D28" s="21">
        <v>88887</v>
      </c>
      <c r="E28" s="21">
        <v>33334</v>
      </c>
      <c r="F28" s="21">
        <v>44201</v>
      </c>
      <c r="G28" s="21">
        <v>3864</v>
      </c>
      <c r="H28" s="21">
        <v>37282</v>
      </c>
      <c r="I28" s="21"/>
      <c r="J28" s="21">
        <v>7970</v>
      </c>
      <c r="K28" s="21">
        <v>21</v>
      </c>
      <c r="M28" s="22"/>
      <c r="N28" s="49"/>
    </row>
    <row r="29" spans="1:14" x14ac:dyDescent="0.2">
      <c r="A29" s="12">
        <v>1970</v>
      </c>
      <c r="B29" s="21">
        <v>191198</v>
      </c>
      <c r="C29" s="21">
        <v>43737</v>
      </c>
      <c r="D29" s="21">
        <v>96589</v>
      </c>
      <c r="E29" s="21">
        <v>38895</v>
      </c>
      <c r="F29" s="21">
        <v>47846</v>
      </c>
      <c r="G29" s="21">
        <v>7409</v>
      </c>
      <c r="H29" s="21">
        <v>44196</v>
      </c>
      <c r="I29" s="21"/>
      <c r="J29" s="21">
        <v>8043</v>
      </c>
      <c r="K29" s="21">
        <v>24</v>
      </c>
      <c r="M29" s="22"/>
      <c r="N29" s="49"/>
    </row>
    <row r="30" spans="1:14" x14ac:dyDescent="0.2">
      <c r="A30" s="12">
        <v>1971</v>
      </c>
      <c r="B30" s="21">
        <v>206888</v>
      </c>
      <c r="C30" s="21">
        <v>44450</v>
      </c>
      <c r="D30" s="21">
        <v>104057</v>
      </c>
      <c r="E30" s="21">
        <v>43714</v>
      </c>
      <c r="F30" s="21">
        <v>51203</v>
      </c>
      <c r="G30" s="21">
        <v>4106</v>
      </c>
      <c r="H30" s="21">
        <v>48258</v>
      </c>
      <c r="I30" s="21"/>
      <c r="J30" s="21">
        <v>8098</v>
      </c>
      <c r="K30" s="21">
        <v>26</v>
      </c>
      <c r="M30" s="22"/>
      <c r="N30" s="49"/>
    </row>
    <row r="31" spans="1:14" x14ac:dyDescent="0.2">
      <c r="A31" s="12">
        <v>1972</v>
      </c>
      <c r="B31" s="21">
        <v>226497</v>
      </c>
      <c r="C31" s="21">
        <v>47580</v>
      </c>
      <c r="D31" s="21">
        <v>114425</v>
      </c>
      <c r="E31" s="21">
        <v>48953</v>
      </c>
      <c r="F31" s="21">
        <v>56197</v>
      </c>
      <c r="G31" s="21">
        <v>2001</v>
      </c>
      <c r="H31" s="21">
        <v>52501</v>
      </c>
      <c r="I31" s="21"/>
      <c r="J31" s="21">
        <v>8122</v>
      </c>
      <c r="K31" s="21">
        <v>28</v>
      </c>
      <c r="M31" s="22"/>
      <c r="N31" s="49"/>
    </row>
    <row r="32" spans="1:14" x14ac:dyDescent="0.2">
      <c r="A32" s="12">
        <v>1973</v>
      </c>
      <c r="B32" s="21">
        <v>252263</v>
      </c>
      <c r="C32" s="21">
        <v>57533</v>
      </c>
      <c r="D32" s="21">
        <v>126357</v>
      </c>
      <c r="E32" s="21">
        <v>54435</v>
      </c>
      <c r="F32" s="21">
        <v>61802</v>
      </c>
      <c r="G32" s="21">
        <v>1011</v>
      </c>
      <c r="H32" s="21">
        <v>66191</v>
      </c>
      <c r="I32" s="21"/>
      <c r="J32" s="21">
        <v>8137</v>
      </c>
      <c r="K32" s="21">
        <v>31</v>
      </c>
      <c r="M32" s="22"/>
      <c r="N32" s="49"/>
    </row>
    <row r="33" spans="1:14" x14ac:dyDescent="0.2">
      <c r="A33" s="12">
        <v>1974</v>
      </c>
      <c r="B33" s="21">
        <v>285446</v>
      </c>
      <c r="C33" s="21">
        <v>86956</v>
      </c>
      <c r="D33" s="21">
        <v>144092</v>
      </c>
      <c r="E33" s="21">
        <v>63109</v>
      </c>
      <c r="F33" s="21">
        <v>68800</v>
      </c>
      <c r="G33" s="21">
        <v>8528</v>
      </c>
      <c r="H33" s="21">
        <v>87873</v>
      </c>
      <c r="I33" s="21"/>
      <c r="J33" s="21">
        <v>8161</v>
      </c>
      <c r="K33" s="21">
        <v>35</v>
      </c>
      <c r="M33" s="22"/>
      <c r="N33" s="49"/>
    </row>
    <row r="34" spans="1:14" x14ac:dyDescent="0.2">
      <c r="A34" s="12">
        <v>1975</v>
      </c>
      <c r="B34" s="21">
        <v>334900</v>
      </c>
      <c r="C34" s="21">
        <v>87791</v>
      </c>
      <c r="D34" s="21">
        <v>164271</v>
      </c>
      <c r="E34" s="21">
        <v>75760</v>
      </c>
      <c r="F34" s="21">
        <v>79233</v>
      </c>
      <c r="G34" s="21">
        <v>13243</v>
      </c>
      <c r="H34" s="21">
        <v>90184</v>
      </c>
      <c r="I34" s="21"/>
      <c r="J34" s="21">
        <v>8193</v>
      </c>
      <c r="K34" s="21">
        <v>41</v>
      </c>
      <c r="M34" s="22"/>
      <c r="N34" s="49"/>
    </row>
    <row r="35" spans="1:14" x14ac:dyDescent="0.2">
      <c r="A35" s="12">
        <v>1976</v>
      </c>
      <c r="B35" s="21">
        <v>379127</v>
      </c>
      <c r="C35" s="21">
        <v>102727</v>
      </c>
      <c r="D35" s="21">
        <v>189968</v>
      </c>
      <c r="E35" s="21">
        <v>90110</v>
      </c>
      <c r="F35" s="21">
        <v>90308</v>
      </c>
      <c r="G35" s="21">
        <v>11296</v>
      </c>
      <c r="H35" s="21">
        <v>100172</v>
      </c>
      <c r="I35" s="21"/>
      <c r="J35" s="21">
        <v>8222</v>
      </c>
      <c r="K35" s="21">
        <v>46</v>
      </c>
      <c r="M35" s="22"/>
      <c r="N35" s="49"/>
    </row>
    <row r="36" spans="1:14" x14ac:dyDescent="0.2">
      <c r="A36" s="12">
        <v>1977</v>
      </c>
      <c r="B36" s="21">
        <v>412739</v>
      </c>
      <c r="C36" s="21">
        <v>110696</v>
      </c>
      <c r="D36" s="21">
        <v>208250</v>
      </c>
      <c r="E36" s="21">
        <v>108691</v>
      </c>
      <c r="F36" s="21">
        <v>98041</v>
      </c>
      <c r="G36" s="21">
        <v>505</v>
      </c>
      <c r="H36" s="21">
        <v>107948</v>
      </c>
      <c r="I36" s="21"/>
      <c r="J36" s="21">
        <v>8252</v>
      </c>
      <c r="K36" s="21">
        <v>50</v>
      </c>
      <c r="M36" s="22"/>
      <c r="N36" s="49"/>
    </row>
    <row r="37" spans="1:14" x14ac:dyDescent="0.2">
      <c r="A37" s="12">
        <v>1978</v>
      </c>
      <c r="B37" s="21">
        <v>459717</v>
      </c>
      <c r="C37" s="21">
        <v>115499</v>
      </c>
      <c r="D37" s="21">
        <v>230803</v>
      </c>
      <c r="E37" s="21">
        <v>123325</v>
      </c>
      <c r="F37" s="21">
        <v>101344</v>
      </c>
      <c r="G37" s="21">
        <v>-4255</v>
      </c>
      <c r="H37" s="21">
        <v>123999</v>
      </c>
      <c r="I37" s="21"/>
      <c r="J37" s="21">
        <v>8276</v>
      </c>
      <c r="K37" s="21">
        <v>56</v>
      </c>
      <c r="M37" s="22"/>
      <c r="N37" s="49"/>
    </row>
    <row r="38" spans="1:14" x14ac:dyDescent="0.2">
      <c r="A38" s="12">
        <v>1979</v>
      </c>
      <c r="B38" s="21">
        <v>515302</v>
      </c>
      <c r="C38" s="21">
        <v>149502</v>
      </c>
      <c r="D38" s="21">
        <v>255158</v>
      </c>
      <c r="E38" s="21">
        <v>139953</v>
      </c>
      <c r="F38" s="21">
        <v>115588</v>
      </c>
      <c r="G38" s="21">
        <v>4411</v>
      </c>
      <c r="H38" s="21">
        <v>149694</v>
      </c>
      <c r="I38" s="21"/>
      <c r="J38" s="21">
        <v>8294</v>
      </c>
      <c r="K38" s="21">
        <v>62</v>
      </c>
      <c r="M38" s="22"/>
      <c r="N38" s="49"/>
    </row>
    <row r="39" spans="1:14" x14ac:dyDescent="0.2">
      <c r="A39" s="12">
        <v>1980</v>
      </c>
      <c r="B39" s="21">
        <v>584413</v>
      </c>
      <c r="C39" s="21">
        <v>171458</v>
      </c>
      <c r="D39" s="21">
        <v>284528</v>
      </c>
      <c r="E39" s="21">
        <v>160812</v>
      </c>
      <c r="F39" s="21">
        <v>135330</v>
      </c>
      <c r="G39" s="21">
        <v>9108</v>
      </c>
      <c r="H39" s="21">
        <v>166093</v>
      </c>
      <c r="I39" s="21"/>
      <c r="J39" s="21">
        <v>8310</v>
      </c>
      <c r="K39" s="21">
        <v>70</v>
      </c>
      <c r="M39" s="22"/>
      <c r="N39" s="49"/>
    </row>
    <row r="40" spans="1:14" x14ac:dyDescent="0.2">
      <c r="A40" s="12">
        <v>1981</v>
      </c>
      <c r="B40" s="21">
        <v>638634</v>
      </c>
      <c r="C40" s="21">
        <v>182048</v>
      </c>
      <c r="D40" s="21">
        <v>317329</v>
      </c>
      <c r="E40" s="21">
        <v>176973</v>
      </c>
      <c r="F40" s="21">
        <v>141736</v>
      </c>
      <c r="G40" s="21">
        <v>-721</v>
      </c>
      <c r="H40" s="21">
        <v>185365</v>
      </c>
      <c r="I40" s="21"/>
      <c r="J40" s="21">
        <v>8320</v>
      </c>
      <c r="K40" s="21">
        <v>77</v>
      </c>
      <c r="L40" s="2"/>
      <c r="M40" s="22"/>
      <c r="N40" s="49"/>
    </row>
    <row r="41" spans="1:14" x14ac:dyDescent="0.2">
      <c r="A41" s="12">
        <v>1982</v>
      </c>
      <c r="B41" s="21">
        <v>699524</v>
      </c>
      <c r="C41" s="21">
        <v>218044</v>
      </c>
      <c r="D41" s="21">
        <v>352921</v>
      </c>
      <c r="E41" s="21">
        <v>192791</v>
      </c>
      <c r="F41" s="21">
        <v>154479</v>
      </c>
      <c r="G41" s="21">
        <v>-2272</v>
      </c>
      <c r="H41" s="21">
        <v>219649</v>
      </c>
      <c r="I41" s="21"/>
      <c r="J41" s="21">
        <v>8325</v>
      </c>
      <c r="K41" s="21">
        <v>84</v>
      </c>
      <c r="L41" s="2"/>
      <c r="M41" s="22"/>
      <c r="N41" s="49"/>
    </row>
    <row r="42" spans="1:14" x14ac:dyDescent="0.2">
      <c r="A42" s="12">
        <v>1983</v>
      </c>
      <c r="B42" s="21">
        <v>784825</v>
      </c>
      <c r="C42" s="21">
        <v>249828</v>
      </c>
      <c r="D42" s="21">
        <v>382710</v>
      </c>
      <c r="E42" s="21">
        <v>211904</v>
      </c>
      <c r="F42" s="21">
        <v>175392</v>
      </c>
      <c r="G42" s="21">
        <v>-5874</v>
      </c>
      <c r="H42" s="21">
        <v>270521</v>
      </c>
      <c r="I42" s="21"/>
      <c r="J42" s="21">
        <v>8329</v>
      </c>
      <c r="K42" s="21">
        <v>94</v>
      </c>
      <c r="L42" s="2"/>
      <c r="M42" s="22"/>
      <c r="N42" s="49"/>
    </row>
    <row r="43" spans="1:14" x14ac:dyDescent="0.2">
      <c r="A43" s="12">
        <v>1984</v>
      </c>
      <c r="B43" s="21">
        <v>881974</v>
      </c>
      <c r="C43" s="21">
        <v>273536</v>
      </c>
      <c r="D43" s="21">
        <v>418161</v>
      </c>
      <c r="E43" s="21">
        <v>230302</v>
      </c>
      <c r="F43" s="21">
        <v>200153</v>
      </c>
      <c r="G43" s="21">
        <v>-2491</v>
      </c>
      <c r="H43" s="21">
        <v>309385</v>
      </c>
      <c r="I43" s="21"/>
      <c r="J43" s="21">
        <v>8337</v>
      </c>
      <c r="K43" s="21">
        <v>106</v>
      </c>
      <c r="L43" s="2"/>
      <c r="M43" s="22"/>
      <c r="N43" s="49"/>
    </row>
    <row r="44" spans="1:14" x14ac:dyDescent="0.2">
      <c r="A44" s="12">
        <v>1985</v>
      </c>
      <c r="B44" s="21">
        <v>959717</v>
      </c>
      <c r="C44" s="21">
        <v>305597</v>
      </c>
      <c r="D44" s="21">
        <v>458384</v>
      </c>
      <c r="E44" s="21">
        <v>247445</v>
      </c>
      <c r="F44" s="21">
        <v>227660</v>
      </c>
      <c r="G44" s="21">
        <v>5905</v>
      </c>
      <c r="H44" s="21">
        <v>325920</v>
      </c>
      <c r="I44" s="21"/>
      <c r="J44" s="21">
        <v>8350</v>
      </c>
      <c r="K44" s="21">
        <v>115</v>
      </c>
      <c r="L44" s="2"/>
      <c r="M44" s="22"/>
      <c r="N44" s="49"/>
    </row>
    <row r="45" spans="1:14" x14ac:dyDescent="0.2">
      <c r="A45" s="12">
        <v>1986</v>
      </c>
      <c r="B45" s="21">
        <v>1049286</v>
      </c>
      <c r="C45" s="21">
        <v>295612</v>
      </c>
      <c r="D45" s="21">
        <v>504312</v>
      </c>
      <c r="E45" s="21">
        <v>266566</v>
      </c>
      <c r="F45" s="21">
        <v>240530</v>
      </c>
      <c r="G45" s="21">
        <v>1153</v>
      </c>
      <c r="H45" s="21">
        <v>332337</v>
      </c>
      <c r="I45" s="21"/>
      <c r="J45" s="21">
        <v>8370</v>
      </c>
      <c r="K45" s="21">
        <v>125</v>
      </c>
      <c r="L45" s="2"/>
      <c r="M45" s="22"/>
      <c r="N45" s="49"/>
    </row>
    <row r="46" spans="1:14" x14ac:dyDescent="0.2">
      <c r="A46" s="12">
        <v>1987</v>
      </c>
      <c r="B46" s="21">
        <v>1135409</v>
      </c>
      <c r="C46" s="21">
        <v>329542</v>
      </c>
      <c r="D46" s="21">
        <v>557760</v>
      </c>
      <c r="E46" s="21">
        <v>279812</v>
      </c>
      <c r="F46" s="21">
        <v>269158</v>
      </c>
      <c r="G46" s="21">
        <v>2860</v>
      </c>
      <c r="H46" s="21">
        <v>355361</v>
      </c>
      <c r="I46" s="21"/>
      <c r="J46" s="21">
        <v>8398</v>
      </c>
      <c r="K46" s="21">
        <v>135</v>
      </c>
      <c r="L46" s="2"/>
      <c r="M46" s="22"/>
      <c r="N46" s="49"/>
    </row>
    <row r="47" spans="1:14" x14ac:dyDescent="0.2">
      <c r="A47" s="12">
        <v>1988</v>
      </c>
      <c r="B47" s="21">
        <v>1241401</v>
      </c>
      <c r="C47" s="21">
        <v>359505</v>
      </c>
      <c r="D47" s="21">
        <v>608656</v>
      </c>
      <c r="E47" s="21">
        <v>297508</v>
      </c>
      <c r="F47" s="21">
        <v>305124</v>
      </c>
      <c r="G47" s="21">
        <v>4288</v>
      </c>
      <c r="H47" s="21">
        <v>385330</v>
      </c>
      <c r="I47" s="21"/>
      <c r="J47" s="21">
        <v>8436</v>
      </c>
      <c r="K47" s="21">
        <v>147</v>
      </c>
      <c r="L47" s="2"/>
      <c r="M47" s="22"/>
      <c r="N47" s="49"/>
    </row>
    <row r="48" spans="1:14" x14ac:dyDescent="0.2">
      <c r="A48" s="12">
        <v>1989</v>
      </c>
      <c r="B48" s="21">
        <v>1373535</v>
      </c>
      <c r="C48" s="21">
        <v>411112</v>
      </c>
      <c r="D48" s="21">
        <v>656700</v>
      </c>
      <c r="E48" s="21">
        <v>332847</v>
      </c>
      <c r="F48" s="21">
        <v>364536</v>
      </c>
      <c r="G48" s="21">
        <v>7427</v>
      </c>
      <c r="H48" s="21">
        <v>423137</v>
      </c>
      <c r="I48" s="21"/>
      <c r="J48" s="21">
        <v>8493</v>
      </c>
      <c r="K48" s="21">
        <v>162</v>
      </c>
      <c r="L48" s="2"/>
      <c r="M48" s="22"/>
      <c r="N48" s="49"/>
    </row>
    <row r="49" spans="1:18" x14ac:dyDescent="0.2">
      <c r="A49" s="12">
        <v>1990</v>
      </c>
      <c r="B49" s="21">
        <v>1514857</v>
      </c>
      <c r="C49" s="21">
        <v>429523</v>
      </c>
      <c r="D49" s="21">
        <v>717476</v>
      </c>
      <c r="E49" s="21">
        <v>383598</v>
      </c>
      <c r="F49" s="21">
        <v>398064</v>
      </c>
      <c r="G49" s="21">
        <v>5605</v>
      </c>
      <c r="H49" s="21">
        <v>439637</v>
      </c>
      <c r="I49" s="21"/>
      <c r="J49" s="21">
        <v>8559</v>
      </c>
      <c r="K49" s="21">
        <v>177</v>
      </c>
      <c r="L49" s="2"/>
      <c r="M49" s="22"/>
      <c r="N49" s="49"/>
    </row>
    <row r="50" spans="1:18" x14ac:dyDescent="0.2">
      <c r="A50" s="12">
        <v>1991</v>
      </c>
      <c r="B50" s="21">
        <v>1624458</v>
      </c>
      <c r="C50" s="21">
        <v>411744</v>
      </c>
      <c r="D50" s="21">
        <v>794460</v>
      </c>
      <c r="E50" s="21">
        <v>424343</v>
      </c>
      <c r="F50" s="21">
        <v>391384</v>
      </c>
      <c r="G50" s="21">
        <v>-13462</v>
      </c>
      <c r="H50" s="21">
        <v>439477</v>
      </c>
      <c r="I50" s="21"/>
      <c r="J50" s="21">
        <v>8617</v>
      </c>
      <c r="K50" s="21">
        <v>189</v>
      </c>
      <c r="L50" s="2"/>
      <c r="M50" s="22"/>
      <c r="N50" s="49"/>
    </row>
    <row r="51" spans="1:18" x14ac:dyDescent="0.2">
      <c r="A51" s="12">
        <v>1992</v>
      </c>
      <c r="B51" s="21">
        <v>1627077</v>
      </c>
      <c r="C51" s="21">
        <v>408138</v>
      </c>
      <c r="D51" s="21">
        <v>800785</v>
      </c>
      <c r="E51" s="21">
        <v>444786</v>
      </c>
      <c r="F51" s="21">
        <v>352502</v>
      </c>
      <c r="G51" s="21">
        <v>638</v>
      </c>
      <c r="H51" s="21">
        <v>436504</v>
      </c>
      <c r="I51" s="21"/>
      <c r="J51" s="21">
        <v>8668</v>
      </c>
      <c r="K51" s="21">
        <v>188</v>
      </c>
      <c r="L51" s="2"/>
      <c r="M51" s="22"/>
      <c r="N51" s="49"/>
    </row>
    <row r="52" spans="1:18" x14ac:dyDescent="0.2">
      <c r="A52" s="12">
        <v>1993</v>
      </c>
      <c r="B52" s="21">
        <v>1634131</v>
      </c>
      <c r="C52" s="21">
        <v>456464</v>
      </c>
      <c r="D52" s="21">
        <v>820111</v>
      </c>
      <c r="E52" s="21">
        <v>449234</v>
      </c>
      <c r="F52" s="21">
        <v>314452</v>
      </c>
      <c r="G52" s="21">
        <v>-4807</v>
      </c>
      <c r="H52" s="21">
        <v>511605</v>
      </c>
      <c r="I52" s="21"/>
      <c r="J52" s="21">
        <v>8719</v>
      </c>
      <c r="K52" s="21">
        <v>187</v>
      </c>
      <c r="L52" s="2"/>
      <c r="M52" s="22"/>
      <c r="N52" s="49"/>
    </row>
    <row r="53" spans="1:18" x14ac:dyDescent="0.2">
      <c r="A53" s="12">
        <v>1994</v>
      </c>
      <c r="B53" s="21">
        <v>1744433</v>
      </c>
      <c r="C53" s="21">
        <v>530941</v>
      </c>
      <c r="D53" s="21">
        <v>858676</v>
      </c>
      <c r="E53" s="21">
        <v>461681</v>
      </c>
      <c r="F53" s="21">
        <v>336119</v>
      </c>
      <c r="G53" s="21">
        <v>17234</v>
      </c>
      <c r="H53" s="21">
        <v>601664</v>
      </c>
      <c r="I53" s="21"/>
      <c r="J53" s="21">
        <v>8781</v>
      </c>
      <c r="K53" s="21">
        <v>199</v>
      </c>
      <c r="L53" s="2"/>
      <c r="M53" s="22"/>
      <c r="N53" s="49"/>
      <c r="R53" s="1"/>
    </row>
    <row r="54" spans="1:18" x14ac:dyDescent="0.2">
      <c r="A54" s="12">
        <v>1995</v>
      </c>
      <c r="B54" s="21">
        <v>1883562</v>
      </c>
      <c r="C54" s="21">
        <v>595662</v>
      </c>
      <c r="D54" s="21">
        <v>893703</v>
      </c>
      <c r="E54" s="21">
        <v>480691</v>
      </c>
      <c r="F54" s="21">
        <v>367453</v>
      </c>
      <c r="G54" s="21">
        <v>21569</v>
      </c>
      <c r="H54" s="21">
        <v>715808</v>
      </c>
      <c r="I54" s="21"/>
      <c r="J54" s="21">
        <v>8827</v>
      </c>
      <c r="K54" s="21">
        <v>213</v>
      </c>
      <c r="L54" s="2"/>
      <c r="M54" s="22"/>
      <c r="N54" s="49"/>
      <c r="R54" s="1"/>
    </row>
    <row r="55" spans="1:18" x14ac:dyDescent="0.2">
      <c r="A55" s="12">
        <v>1996</v>
      </c>
      <c r="B55" s="21">
        <v>1932025</v>
      </c>
      <c r="C55" s="21">
        <v>592270</v>
      </c>
      <c r="D55" s="21">
        <v>918231</v>
      </c>
      <c r="E55" s="21">
        <v>500199</v>
      </c>
      <c r="F55" s="21">
        <v>386890</v>
      </c>
      <c r="G55" s="21">
        <v>7345</v>
      </c>
      <c r="H55" s="21">
        <v>711630</v>
      </c>
      <c r="I55" s="21"/>
      <c r="J55" s="21">
        <v>8841</v>
      </c>
      <c r="K55" s="21">
        <v>219</v>
      </c>
      <c r="L55" s="2"/>
      <c r="M55" s="22"/>
      <c r="N55" s="49"/>
      <c r="R55" s="1"/>
    </row>
    <row r="56" spans="1:18" x14ac:dyDescent="0.2">
      <c r="A56" s="12">
        <v>1997</v>
      </c>
      <c r="B56" s="21">
        <v>2019261</v>
      </c>
      <c r="C56" s="21">
        <v>668427</v>
      </c>
      <c r="D56" s="21">
        <v>957611</v>
      </c>
      <c r="E56" s="21">
        <v>513097</v>
      </c>
      <c r="F56" s="21">
        <v>398592</v>
      </c>
      <c r="G56" s="21">
        <v>9639</v>
      </c>
      <c r="H56" s="21">
        <v>808749</v>
      </c>
      <c r="I56" s="21"/>
      <c r="J56" s="21">
        <v>8846</v>
      </c>
      <c r="K56" s="21">
        <v>228</v>
      </c>
      <c r="L56" s="2"/>
      <c r="M56" s="22"/>
      <c r="N56" s="49"/>
      <c r="R56" s="1"/>
    </row>
    <row r="57" spans="1:18" x14ac:dyDescent="0.2">
      <c r="A57" s="12">
        <v>1998</v>
      </c>
      <c r="B57" s="21">
        <v>2121037</v>
      </c>
      <c r="C57" s="21">
        <v>736351</v>
      </c>
      <c r="D57" s="21">
        <v>993734</v>
      </c>
      <c r="E57" s="21">
        <v>540897</v>
      </c>
      <c r="F57" s="21">
        <v>436965</v>
      </c>
      <c r="G57" s="21">
        <v>15588</v>
      </c>
      <c r="H57" s="21">
        <v>870204</v>
      </c>
      <c r="I57" s="21"/>
      <c r="J57" s="21">
        <v>8851</v>
      </c>
      <c r="K57" s="21">
        <v>240</v>
      </c>
      <c r="L57" s="2"/>
      <c r="M57" s="22"/>
      <c r="N57" s="49"/>
      <c r="R57" s="1"/>
    </row>
    <row r="58" spans="1:18" x14ac:dyDescent="0.2">
      <c r="A58" s="12">
        <v>1999</v>
      </c>
      <c r="B58" s="21">
        <v>2237854</v>
      </c>
      <c r="C58" s="21">
        <v>782612</v>
      </c>
      <c r="D58" s="21">
        <v>1049034</v>
      </c>
      <c r="E58" s="21">
        <v>569072</v>
      </c>
      <c r="F58" s="21">
        <v>478352</v>
      </c>
      <c r="G58" s="21">
        <v>5641</v>
      </c>
      <c r="H58" s="21">
        <v>918367</v>
      </c>
      <c r="I58" s="21"/>
      <c r="J58" s="21">
        <v>8858</v>
      </c>
      <c r="K58" s="21">
        <v>253</v>
      </c>
      <c r="L58" s="2"/>
      <c r="M58" s="22"/>
      <c r="N58" s="49"/>
      <c r="R58" s="1"/>
    </row>
    <row r="59" spans="1:18" x14ac:dyDescent="0.2">
      <c r="A59" s="12">
        <v>2000</v>
      </c>
      <c r="B59" s="21">
        <v>2380358</v>
      </c>
      <c r="C59" s="21">
        <v>909998</v>
      </c>
      <c r="D59" s="21">
        <v>1114962</v>
      </c>
      <c r="E59" s="21">
        <v>584074</v>
      </c>
      <c r="F59" s="21">
        <v>525973</v>
      </c>
      <c r="G59" s="21">
        <v>15658</v>
      </c>
      <c r="H59" s="21">
        <v>1049689</v>
      </c>
      <c r="I59" s="21"/>
      <c r="J59" s="21">
        <v>8872</v>
      </c>
      <c r="K59" s="21">
        <v>268</v>
      </c>
      <c r="L59" s="2"/>
      <c r="M59" s="22"/>
      <c r="N59" s="49"/>
      <c r="R59" s="1"/>
    </row>
    <row r="60" spans="1:18" x14ac:dyDescent="0.2">
      <c r="A60" s="12">
        <v>2001</v>
      </c>
      <c r="B60" s="21">
        <v>2478130</v>
      </c>
      <c r="C60" s="21">
        <v>929850</v>
      </c>
      <c r="D60" s="21">
        <v>1147283</v>
      </c>
      <c r="E60" s="21">
        <v>612639</v>
      </c>
      <c r="F60" s="21">
        <v>556736</v>
      </c>
      <c r="G60" s="21">
        <v>7042</v>
      </c>
      <c r="H60" s="21">
        <v>1084280</v>
      </c>
      <c r="I60" s="21"/>
      <c r="J60" s="21">
        <v>8896</v>
      </c>
      <c r="K60" s="21">
        <v>279</v>
      </c>
      <c r="L60" s="2"/>
      <c r="M60" s="22"/>
      <c r="N60" s="49"/>
      <c r="R60" s="1"/>
    </row>
    <row r="61" spans="1:18" x14ac:dyDescent="0.2">
      <c r="A61" s="12">
        <v>2002</v>
      </c>
      <c r="B61" s="21">
        <v>2569876</v>
      </c>
      <c r="C61" s="21">
        <v>919335</v>
      </c>
      <c r="D61" s="21">
        <v>1194174</v>
      </c>
      <c r="E61" s="21">
        <v>654658</v>
      </c>
      <c r="F61" s="21">
        <v>556461</v>
      </c>
      <c r="G61" s="21">
        <v>2256</v>
      </c>
      <c r="H61" s="21">
        <v>1081662</v>
      </c>
      <c r="I61" s="21"/>
      <c r="J61" s="21">
        <v>8925</v>
      </c>
      <c r="K61" s="21">
        <v>288</v>
      </c>
      <c r="L61" s="2"/>
      <c r="M61" s="22"/>
      <c r="N61" s="49"/>
      <c r="R61" s="1"/>
    </row>
    <row r="62" spans="1:18" x14ac:dyDescent="0.2">
      <c r="A62" s="12">
        <v>2003</v>
      </c>
      <c r="B62" s="21">
        <v>2677446</v>
      </c>
      <c r="C62" s="21">
        <v>934531</v>
      </c>
      <c r="D62" s="21">
        <v>1241623</v>
      </c>
      <c r="E62" s="21">
        <v>688424</v>
      </c>
      <c r="F62" s="21">
        <v>569520</v>
      </c>
      <c r="G62" s="21">
        <v>8116</v>
      </c>
      <c r="H62" s="21">
        <v>1104294</v>
      </c>
      <c r="I62" s="21"/>
      <c r="J62" s="21">
        <v>8959</v>
      </c>
      <c r="K62" s="21">
        <v>299</v>
      </c>
      <c r="L62" s="2"/>
      <c r="M62" s="22"/>
      <c r="N62" s="49"/>
      <c r="R62" s="1"/>
    </row>
    <row r="63" spans="1:18" x14ac:dyDescent="0.2">
      <c r="A63" s="12">
        <v>2004</v>
      </c>
      <c r="B63" s="21">
        <v>2805115</v>
      </c>
      <c r="C63" s="21">
        <v>1005547</v>
      </c>
      <c r="D63" s="21">
        <v>1286190</v>
      </c>
      <c r="E63" s="21">
        <v>701020</v>
      </c>
      <c r="F63" s="21">
        <v>605526</v>
      </c>
      <c r="G63" s="21">
        <v>-810</v>
      </c>
      <c r="H63" s="21">
        <v>1218736</v>
      </c>
      <c r="I63" s="21"/>
      <c r="J63" s="21">
        <v>8994</v>
      </c>
      <c r="K63" s="21">
        <v>312</v>
      </c>
      <c r="L63" s="2"/>
      <c r="M63" s="22"/>
      <c r="N63" s="49"/>
      <c r="R63" s="1"/>
    </row>
    <row r="64" spans="1:18" x14ac:dyDescent="0.2">
      <c r="A64" s="12">
        <v>2005</v>
      </c>
      <c r="B64" s="21">
        <v>2907352</v>
      </c>
      <c r="C64" s="21">
        <v>1125166</v>
      </c>
      <c r="D64" s="21">
        <v>1336449</v>
      </c>
      <c r="E64" s="21">
        <v>722642</v>
      </c>
      <c r="F64" s="21">
        <v>643616</v>
      </c>
      <c r="G64" s="21">
        <v>-3886</v>
      </c>
      <c r="H64" s="21">
        <v>1333697</v>
      </c>
      <c r="I64" s="21"/>
      <c r="J64" s="21">
        <v>9030</v>
      </c>
      <c r="K64" s="21">
        <v>322</v>
      </c>
      <c r="L64" s="2"/>
      <c r="M64" s="22"/>
      <c r="N64" s="49"/>
      <c r="R64" s="1"/>
    </row>
    <row r="65" spans="1:18" x14ac:dyDescent="0.2">
      <c r="A65" s="12">
        <v>2006</v>
      </c>
      <c r="B65" s="21">
        <v>3099081</v>
      </c>
      <c r="C65" s="21">
        <v>1258211</v>
      </c>
      <c r="D65" s="21">
        <v>1388676</v>
      </c>
      <c r="E65" s="21">
        <v>761555</v>
      </c>
      <c r="F65" s="21">
        <v>712786</v>
      </c>
      <c r="G65" s="21">
        <v>828</v>
      </c>
      <c r="H65" s="21">
        <v>1493447</v>
      </c>
      <c r="I65" s="21"/>
      <c r="J65" s="21">
        <v>9081</v>
      </c>
      <c r="K65" s="21">
        <v>341</v>
      </c>
      <c r="L65" s="2"/>
      <c r="M65" s="22"/>
      <c r="N65" s="49"/>
      <c r="R65" s="1"/>
    </row>
    <row r="66" spans="1:18" x14ac:dyDescent="0.2">
      <c r="A66" s="12">
        <v>2007</v>
      </c>
      <c r="B66" s="21">
        <v>3297053</v>
      </c>
      <c r="C66" s="21">
        <v>1361080</v>
      </c>
      <c r="D66" s="21">
        <v>1462213</v>
      </c>
      <c r="E66" s="21">
        <v>793459</v>
      </c>
      <c r="F66" s="21">
        <v>787626</v>
      </c>
      <c r="G66" s="21">
        <v>23741</v>
      </c>
      <c r="H66" s="21">
        <v>1591094</v>
      </c>
      <c r="I66" s="21"/>
      <c r="J66" s="21">
        <v>9148</v>
      </c>
      <c r="K66" s="21">
        <v>360</v>
      </c>
      <c r="L66" s="2"/>
      <c r="M66" s="22"/>
      <c r="N66" s="49"/>
      <c r="R66" s="1"/>
    </row>
    <row r="67" spans="1:18" x14ac:dyDescent="0.2">
      <c r="A67" s="12">
        <v>2008</v>
      </c>
      <c r="B67" s="21">
        <v>3387599</v>
      </c>
      <c r="C67" s="21">
        <v>1475165</v>
      </c>
      <c r="D67" s="21">
        <v>1511303</v>
      </c>
      <c r="E67" s="21">
        <v>833365</v>
      </c>
      <c r="F67" s="21">
        <v>823864</v>
      </c>
      <c r="G67" s="21">
        <v>6764</v>
      </c>
      <c r="H67" s="21">
        <v>1687468</v>
      </c>
      <c r="I67" s="21"/>
      <c r="J67" s="21">
        <v>9220</v>
      </c>
      <c r="K67" s="21">
        <v>367</v>
      </c>
      <c r="L67" s="2"/>
      <c r="M67" s="22"/>
      <c r="N67" s="49"/>
      <c r="R67" s="1"/>
    </row>
    <row r="68" spans="1:18" x14ac:dyDescent="0.2">
      <c r="A68" s="12">
        <v>2009</v>
      </c>
      <c r="B68" s="21">
        <v>3288509</v>
      </c>
      <c r="C68" s="21">
        <v>1272357</v>
      </c>
      <c r="D68" s="21">
        <v>1550387</v>
      </c>
      <c r="E68" s="21">
        <v>860568</v>
      </c>
      <c r="F68" s="21">
        <v>733903</v>
      </c>
      <c r="G68" s="21">
        <v>-45810</v>
      </c>
      <c r="H68" s="21">
        <v>1461818</v>
      </c>
      <c r="I68" s="21"/>
      <c r="J68" s="21">
        <v>9299</v>
      </c>
      <c r="K68" s="21">
        <v>354</v>
      </c>
      <c r="L68" s="2"/>
      <c r="M68" s="22"/>
      <c r="N68" s="49"/>
      <c r="R68" s="1"/>
    </row>
    <row r="69" spans="1:18" x14ac:dyDescent="0.2">
      <c r="A69" s="12">
        <v>2010</v>
      </c>
      <c r="B69" s="21">
        <v>3519994</v>
      </c>
      <c r="C69" s="21">
        <v>1433259</v>
      </c>
      <c r="D69" s="21">
        <v>1634640</v>
      </c>
      <c r="E69" s="21">
        <v>886372</v>
      </c>
      <c r="F69" s="21">
        <v>783315</v>
      </c>
      <c r="G69" s="21">
        <v>23210</v>
      </c>
      <c r="H69" s="21">
        <v>1625716</v>
      </c>
      <c r="I69" s="21"/>
      <c r="J69" s="21">
        <v>9378</v>
      </c>
      <c r="K69" s="21">
        <v>375</v>
      </c>
      <c r="L69" s="2"/>
      <c r="M69" s="22"/>
      <c r="N69" s="49"/>
      <c r="R69" s="1"/>
    </row>
    <row r="70" spans="1:18" x14ac:dyDescent="0.2">
      <c r="A70" s="12">
        <v>2011</v>
      </c>
      <c r="B70" s="21">
        <v>3656577</v>
      </c>
      <c r="C70" s="21">
        <v>1534981</v>
      </c>
      <c r="D70" s="21">
        <v>1692895</v>
      </c>
      <c r="E70" s="21">
        <v>920818</v>
      </c>
      <c r="F70" s="21">
        <v>829735</v>
      </c>
      <c r="G70" s="21">
        <v>41114</v>
      </c>
      <c r="H70" s="21">
        <v>1706996</v>
      </c>
      <c r="I70" s="21"/>
      <c r="J70" s="21">
        <v>9449</v>
      </c>
      <c r="K70" s="21">
        <v>387</v>
      </c>
      <c r="L70" s="2"/>
      <c r="M70" s="22"/>
      <c r="N70" s="49"/>
      <c r="R70" s="1"/>
    </row>
    <row r="71" spans="1:18" x14ac:dyDescent="0.2">
      <c r="A71" s="12">
        <v>2012</v>
      </c>
      <c r="B71" s="21">
        <v>3684800</v>
      </c>
      <c r="C71" s="21">
        <v>1525208</v>
      </c>
      <c r="D71" s="21">
        <v>1715028</v>
      </c>
      <c r="E71" s="21">
        <v>954911</v>
      </c>
      <c r="F71" s="21">
        <v>834180</v>
      </c>
      <c r="G71" s="21">
        <v>-1026</v>
      </c>
      <c r="H71" s="21">
        <v>1706915</v>
      </c>
      <c r="I71" s="21"/>
      <c r="J71" s="21">
        <v>9519</v>
      </c>
      <c r="K71" s="21">
        <v>387</v>
      </c>
      <c r="L71" s="2"/>
      <c r="M71" s="22"/>
      <c r="N71" s="49"/>
      <c r="R71" s="1"/>
    </row>
    <row r="72" spans="1:18" x14ac:dyDescent="0.2">
      <c r="A72" s="12">
        <v>2013</v>
      </c>
      <c r="B72" s="23">
        <v>3769909</v>
      </c>
      <c r="C72" s="23">
        <v>1481310</v>
      </c>
      <c r="D72" s="23">
        <v>1759307</v>
      </c>
      <c r="E72" s="23">
        <v>992631</v>
      </c>
      <c r="F72" s="23">
        <v>842148</v>
      </c>
      <c r="G72" s="23">
        <v>5887</v>
      </c>
      <c r="H72" s="23">
        <v>1651246</v>
      </c>
      <c r="I72" s="23"/>
      <c r="J72" s="23">
        <v>9600</v>
      </c>
      <c r="K72" s="23">
        <v>393</v>
      </c>
      <c r="L72" s="2"/>
      <c r="M72" s="22"/>
      <c r="N72" s="49"/>
      <c r="R72" s="1"/>
    </row>
    <row r="73" spans="1:18" s="26" customFormat="1" x14ac:dyDescent="0.2">
      <c r="A73" s="24">
        <v>2014</v>
      </c>
      <c r="B73" s="23">
        <v>3936840</v>
      </c>
      <c r="C73" s="23">
        <v>1602983</v>
      </c>
      <c r="D73" s="23">
        <v>1816179</v>
      </c>
      <c r="E73" s="23">
        <v>1031509</v>
      </c>
      <c r="F73" s="23">
        <v>907443</v>
      </c>
      <c r="G73" s="23">
        <v>11809</v>
      </c>
      <c r="H73" s="23">
        <v>1772883</v>
      </c>
      <c r="I73" s="23"/>
      <c r="J73" s="23">
        <v>9696</v>
      </c>
      <c r="K73" s="23">
        <v>406</v>
      </c>
      <c r="L73" s="25"/>
      <c r="M73" s="22"/>
      <c r="N73" s="49"/>
    </row>
    <row r="74" spans="1:18" s="26" customFormat="1" x14ac:dyDescent="0.2">
      <c r="A74" s="24">
        <v>2015</v>
      </c>
      <c r="B74" s="66">
        <v>4199860</v>
      </c>
      <c r="C74" s="66">
        <v>1708905</v>
      </c>
      <c r="D74" s="66">
        <v>1889101</v>
      </c>
      <c r="E74" s="66">
        <v>1086630</v>
      </c>
      <c r="F74" s="66">
        <v>989730</v>
      </c>
      <c r="G74" s="66">
        <v>30216</v>
      </c>
      <c r="H74" s="23">
        <v>1913088</v>
      </c>
      <c r="I74" s="23"/>
      <c r="J74" s="23">
        <v>9799</v>
      </c>
      <c r="K74" s="66">
        <v>429</v>
      </c>
      <c r="L74" s="25"/>
      <c r="M74" s="22"/>
      <c r="N74" s="49"/>
      <c r="R74" s="22"/>
    </row>
    <row r="75" spans="1:18" x14ac:dyDescent="0.2">
      <c r="A75" s="80">
        <v>2016</v>
      </c>
      <c r="B75" s="66">
        <v>4404802</v>
      </c>
      <c r="C75" s="66">
        <v>1737007</v>
      </c>
      <c r="D75" s="66">
        <v>1949753</v>
      </c>
      <c r="E75" s="66">
        <v>1151745</v>
      </c>
      <c r="F75" s="66">
        <v>1059545</v>
      </c>
      <c r="G75" s="66">
        <v>30618</v>
      </c>
      <c r="H75" s="66">
        <v>1950148</v>
      </c>
      <c r="I75" s="66"/>
      <c r="J75" s="66">
        <v>9923</v>
      </c>
      <c r="K75" s="66">
        <v>444</v>
      </c>
      <c r="L75" s="81"/>
      <c r="M75" s="22"/>
      <c r="R75" s="1"/>
    </row>
    <row r="76" spans="1:18" x14ac:dyDescent="0.2">
      <c r="A76" s="24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6"/>
      <c r="R76" s="1"/>
    </row>
    <row r="77" spans="1:18" x14ac:dyDescent="0.2">
      <c r="A77" s="24" t="s">
        <v>23</v>
      </c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26"/>
      <c r="R77" s="1"/>
    </row>
    <row r="78" spans="1:18" x14ac:dyDescent="0.2">
      <c r="A78" s="24"/>
      <c r="B78" s="23"/>
      <c r="C78" s="24"/>
      <c r="D78" s="24"/>
      <c r="E78" s="24"/>
      <c r="F78" s="24"/>
      <c r="G78" s="24"/>
      <c r="H78" s="24"/>
      <c r="I78" s="24"/>
      <c r="J78" s="24"/>
      <c r="K78" s="24"/>
      <c r="L78" s="26"/>
      <c r="R78" s="1"/>
    </row>
    <row r="79" spans="1:18" x14ac:dyDescent="0.2">
      <c r="A79" s="24" t="s">
        <v>24</v>
      </c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6"/>
      <c r="R79" s="1"/>
    </row>
    <row r="80" spans="1:18" x14ac:dyDescent="0.2">
      <c r="A80" s="12" t="s">
        <v>25</v>
      </c>
    </row>
    <row r="81" spans="4:9" x14ac:dyDescent="0.2">
      <c r="D81" s="21"/>
    </row>
    <row r="83" spans="4:9" x14ac:dyDescent="0.2">
      <c r="F83" s="21"/>
      <c r="G83" s="21"/>
      <c r="H83" s="21"/>
      <c r="I83" s="21"/>
    </row>
    <row r="84" spans="4:9" x14ac:dyDescent="0.2">
      <c r="F84" s="21"/>
      <c r="G84" s="21"/>
      <c r="H84" s="21"/>
      <c r="I84" s="21"/>
    </row>
    <row r="86" spans="4:9" x14ac:dyDescent="0.2">
      <c r="F86" s="21"/>
      <c r="G86" s="21"/>
      <c r="H86" s="21"/>
      <c r="I86" s="21"/>
    </row>
    <row r="87" spans="4:9" x14ac:dyDescent="0.2">
      <c r="F87" s="21"/>
      <c r="G87" s="21"/>
      <c r="H87" s="21"/>
      <c r="I87" s="21"/>
    </row>
    <row r="89" spans="4:9" x14ac:dyDescent="0.2">
      <c r="F89" s="21"/>
      <c r="G89" s="21"/>
      <c r="H89" s="21"/>
      <c r="I89" s="21"/>
    </row>
    <row r="90" spans="4:9" x14ac:dyDescent="0.2">
      <c r="F90" s="21"/>
      <c r="G90" s="21"/>
      <c r="H90" s="21"/>
      <c r="I90" s="21"/>
    </row>
    <row r="92" spans="4:9" x14ac:dyDescent="0.2">
      <c r="F92" s="21"/>
      <c r="G92" s="21"/>
      <c r="H92" s="21"/>
      <c r="I92" s="21"/>
    </row>
    <row r="93" spans="4:9" x14ac:dyDescent="0.2">
      <c r="F93" s="21"/>
      <c r="G93" s="21"/>
      <c r="H93" s="21"/>
      <c r="I93" s="21"/>
    </row>
    <row r="95" spans="4:9" x14ac:dyDescent="0.2">
      <c r="F95" s="21"/>
      <c r="G95" s="21"/>
      <c r="H95" s="21"/>
      <c r="I95" s="21"/>
    </row>
    <row r="96" spans="4:9" x14ac:dyDescent="0.2">
      <c r="F96" s="21"/>
      <c r="G96" s="21"/>
      <c r="H96" s="21"/>
      <c r="I96" s="21"/>
    </row>
    <row r="98" spans="6:9" x14ac:dyDescent="0.2">
      <c r="F98" s="21"/>
      <c r="G98" s="21"/>
      <c r="H98" s="21"/>
      <c r="I98" s="21"/>
    </row>
    <row r="99" spans="6:9" x14ac:dyDescent="0.2">
      <c r="F99" s="21"/>
      <c r="G99" s="21"/>
      <c r="H99" s="21"/>
      <c r="I99" s="21"/>
    </row>
    <row r="101" spans="6:9" x14ac:dyDescent="0.2">
      <c r="F101" s="21"/>
      <c r="G101" s="21"/>
      <c r="H101" s="21"/>
      <c r="I101" s="21"/>
    </row>
    <row r="102" spans="6:9" x14ac:dyDescent="0.2">
      <c r="F102" s="21"/>
      <c r="G102" s="21"/>
      <c r="H102" s="21"/>
      <c r="I102" s="21"/>
    </row>
    <row r="104" spans="6:9" x14ac:dyDescent="0.2">
      <c r="F104" s="21"/>
      <c r="G104" s="21"/>
      <c r="H104" s="21"/>
      <c r="I104" s="21"/>
    </row>
    <row r="105" spans="6:9" x14ac:dyDescent="0.2">
      <c r="F105" s="21"/>
      <c r="G105" s="21"/>
      <c r="H105" s="21"/>
      <c r="I105" s="21"/>
    </row>
    <row r="107" spans="6:9" x14ac:dyDescent="0.2">
      <c r="F107" s="21"/>
      <c r="G107" s="21"/>
      <c r="H107" s="21"/>
      <c r="I107" s="21"/>
    </row>
    <row r="108" spans="6:9" x14ac:dyDescent="0.2">
      <c r="F108" s="21"/>
      <c r="G108" s="21"/>
      <c r="H108" s="21"/>
      <c r="I108" s="21"/>
    </row>
    <row r="110" spans="6:9" x14ac:dyDescent="0.2">
      <c r="F110" s="21"/>
      <c r="G110" s="21"/>
      <c r="H110" s="21"/>
      <c r="I110" s="21"/>
    </row>
    <row r="111" spans="6:9" x14ac:dyDescent="0.2">
      <c r="F111" s="21"/>
      <c r="G111" s="21"/>
      <c r="H111" s="21"/>
      <c r="I111" s="21"/>
    </row>
    <row r="113" spans="6:9" x14ac:dyDescent="0.2">
      <c r="F113" s="21"/>
      <c r="G113" s="21"/>
      <c r="H113" s="21"/>
      <c r="I113" s="21"/>
    </row>
    <row r="114" spans="6:9" x14ac:dyDescent="0.2">
      <c r="F114" s="21"/>
      <c r="G114" s="21"/>
      <c r="H114" s="21"/>
      <c r="I114" s="21"/>
    </row>
    <row r="116" spans="6:9" x14ac:dyDescent="0.2">
      <c r="F116" s="21"/>
      <c r="G116" s="21"/>
      <c r="H116" s="21"/>
      <c r="I116" s="21"/>
    </row>
    <row r="117" spans="6:9" x14ac:dyDescent="0.2">
      <c r="F117" s="21"/>
      <c r="G117" s="21"/>
      <c r="H117" s="21"/>
      <c r="I117" s="21"/>
    </row>
    <row r="119" spans="6:9" x14ac:dyDescent="0.2">
      <c r="F119" s="21"/>
      <c r="G119" s="21"/>
      <c r="H119" s="21"/>
      <c r="I119" s="21"/>
    </row>
    <row r="120" spans="6:9" x14ac:dyDescent="0.2">
      <c r="F120" s="21"/>
      <c r="G120" s="21"/>
      <c r="H120" s="21"/>
      <c r="I120" s="21"/>
    </row>
    <row r="122" spans="6:9" x14ac:dyDescent="0.2">
      <c r="F122" s="21"/>
      <c r="G122" s="21"/>
      <c r="H122" s="21"/>
      <c r="I122" s="21"/>
    </row>
    <row r="123" spans="6:9" x14ac:dyDescent="0.2">
      <c r="F123" s="21"/>
      <c r="G123" s="21"/>
      <c r="H123" s="21"/>
      <c r="I123" s="21"/>
    </row>
    <row r="125" spans="6:9" x14ac:dyDescent="0.2">
      <c r="F125" s="21"/>
      <c r="G125" s="21"/>
      <c r="H125" s="21"/>
      <c r="I125" s="21"/>
    </row>
    <row r="126" spans="6:9" x14ac:dyDescent="0.2">
      <c r="F126" s="21"/>
      <c r="G126" s="21"/>
      <c r="H126" s="21"/>
      <c r="I126" s="21"/>
    </row>
    <row r="128" spans="6:9" x14ac:dyDescent="0.2">
      <c r="F128" s="21"/>
      <c r="G128" s="21"/>
      <c r="H128" s="21"/>
      <c r="I128" s="21"/>
    </row>
    <row r="129" spans="6:9" x14ac:dyDescent="0.2">
      <c r="F129" s="21"/>
      <c r="G129" s="21"/>
      <c r="H129" s="21"/>
      <c r="I129" s="21"/>
    </row>
    <row r="131" spans="6:9" x14ac:dyDescent="0.2">
      <c r="F131" s="21"/>
      <c r="G131" s="21"/>
      <c r="H131" s="21"/>
      <c r="I131" s="21"/>
    </row>
    <row r="132" spans="6:9" x14ac:dyDescent="0.2">
      <c r="F132" s="21"/>
      <c r="G132" s="21"/>
      <c r="H132" s="21"/>
      <c r="I132" s="21"/>
    </row>
    <row r="134" spans="6:9" x14ac:dyDescent="0.2">
      <c r="F134" s="21"/>
      <c r="G134" s="21"/>
      <c r="H134" s="21"/>
      <c r="I134" s="21"/>
    </row>
    <row r="135" spans="6:9" x14ac:dyDescent="0.2">
      <c r="F135" s="21"/>
      <c r="G135" s="21"/>
      <c r="H135" s="21"/>
      <c r="I135" s="21"/>
    </row>
    <row r="137" spans="6:9" x14ac:dyDescent="0.2">
      <c r="F137" s="21"/>
      <c r="G137" s="21"/>
      <c r="H137" s="21"/>
      <c r="I137" s="21"/>
    </row>
    <row r="138" spans="6:9" x14ac:dyDescent="0.2">
      <c r="F138" s="21"/>
      <c r="G138" s="21"/>
      <c r="H138" s="21"/>
      <c r="I138" s="21"/>
    </row>
    <row r="140" spans="6:9" x14ac:dyDescent="0.2">
      <c r="F140" s="21"/>
      <c r="G140" s="21"/>
      <c r="H140" s="21"/>
      <c r="I140" s="21"/>
    </row>
    <row r="141" spans="6:9" x14ac:dyDescent="0.2">
      <c r="F141" s="21"/>
      <c r="G141" s="21"/>
      <c r="H141" s="21"/>
      <c r="I141" s="21"/>
    </row>
    <row r="143" spans="6:9" x14ac:dyDescent="0.2">
      <c r="F143" s="21"/>
      <c r="G143" s="21"/>
      <c r="H143" s="21"/>
      <c r="I143" s="21"/>
    </row>
    <row r="144" spans="6:9" x14ac:dyDescent="0.2">
      <c r="F144" s="21"/>
      <c r="G144" s="21"/>
      <c r="H144" s="21"/>
      <c r="I144" s="21"/>
    </row>
    <row r="146" spans="6:9" x14ac:dyDescent="0.2">
      <c r="F146" s="21"/>
      <c r="G146" s="21"/>
      <c r="H146" s="21"/>
      <c r="I146" s="21"/>
    </row>
    <row r="147" spans="6:9" x14ac:dyDescent="0.2">
      <c r="F147" s="21"/>
      <c r="G147" s="21"/>
      <c r="H147" s="21"/>
      <c r="I147" s="21"/>
    </row>
    <row r="149" spans="6:9" x14ac:dyDescent="0.2">
      <c r="F149" s="21"/>
      <c r="G149" s="21"/>
      <c r="H149" s="21"/>
      <c r="I149" s="21"/>
    </row>
    <row r="150" spans="6:9" x14ac:dyDescent="0.2">
      <c r="F150" s="21"/>
      <c r="G150" s="21"/>
      <c r="H150" s="21"/>
      <c r="I150" s="21"/>
    </row>
    <row r="152" spans="6:9" x14ac:dyDescent="0.2">
      <c r="F152" s="21"/>
      <c r="G152" s="21"/>
      <c r="H152" s="21"/>
      <c r="I152" s="21"/>
    </row>
    <row r="153" spans="6:9" x14ac:dyDescent="0.2">
      <c r="F153" s="21"/>
      <c r="G153" s="21"/>
      <c r="H153" s="21"/>
      <c r="I153" s="21"/>
    </row>
    <row r="155" spans="6:9" x14ac:dyDescent="0.2">
      <c r="F155" s="21"/>
      <c r="G155" s="21"/>
      <c r="H155" s="21"/>
      <c r="I155" s="21"/>
    </row>
    <row r="156" spans="6:9" x14ac:dyDescent="0.2">
      <c r="F156" s="21"/>
      <c r="G156" s="21"/>
      <c r="H156" s="21"/>
      <c r="I156" s="21"/>
    </row>
    <row r="158" spans="6:9" x14ac:dyDescent="0.2">
      <c r="F158" s="21"/>
      <c r="G158" s="21"/>
      <c r="H158" s="21"/>
      <c r="I158" s="21"/>
    </row>
    <row r="159" spans="6:9" x14ac:dyDescent="0.2">
      <c r="F159" s="21"/>
      <c r="G159" s="21"/>
      <c r="H159" s="21"/>
      <c r="I159" s="21"/>
    </row>
    <row r="161" spans="6:9" x14ac:dyDescent="0.2">
      <c r="F161" s="21"/>
      <c r="G161" s="21"/>
      <c r="H161" s="21"/>
      <c r="I161" s="21"/>
    </row>
    <row r="162" spans="6:9" x14ac:dyDescent="0.2">
      <c r="F162" s="21"/>
      <c r="G162" s="21"/>
      <c r="H162" s="21"/>
      <c r="I162" s="21"/>
    </row>
    <row r="164" spans="6:9" x14ac:dyDescent="0.2">
      <c r="F164" s="21"/>
      <c r="G164" s="21"/>
      <c r="H164" s="21"/>
      <c r="I164" s="21"/>
    </row>
    <row r="165" spans="6:9" x14ac:dyDescent="0.2">
      <c r="F165" s="21"/>
      <c r="G165" s="21"/>
      <c r="H165" s="21"/>
      <c r="I165" s="21"/>
    </row>
    <row r="167" spans="6:9" x14ac:dyDescent="0.2">
      <c r="F167" s="21"/>
      <c r="G167" s="21"/>
      <c r="H167" s="21"/>
      <c r="I167" s="21"/>
    </row>
    <row r="168" spans="6:9" x14ac:dyDescent="0.2">
      <c r="F168" s="21"/>
      <c r="G168" s="21"/>
      <c r="H168" s="21"/>
      <c r="I168" s="21"/>
    </row>
    <row r="170" spans="6:9" x14ac:dyDescent="0.2">
      <c r="F170" s="21"/>
      <c r="G170" s="21"/>
      <c r="H170" s="21"/>
      <c r="I170" s="21"/>
    </row>
    <row r="171" spans="6:9" x14ac:dyDescent="0.2">
      <c r="F171" s="21"/>
      <c r="G171" s="21"/>
      <c r="H171" s="21"/>
      <c r="I171" s="21"/>
    </row>
    <row r="173" spans="6:9" x14ac:dyDescent="0.2">
      <c r="F173" s="21"/>
      <c r="G173" s="21"/>
      <c r="H173" s="21"/>
      <c r="I173" s="21"/>
    </row>
    <row r="174" spans="6:9" x14ac:dyDescent="0.2">
      <c r="F174" s="21"/>
      <c r="G174" s="21"/>
      <c r="H174" s="21"/>
      <c r="I174" s="21"/>
    </row>
    <row r="176" spans="6:9" x14ac:dyDescent="0.2">
      <c r="F176" s="21"/>
      <c r="G176" s="21"/>
      <c r="H176" s="21"/>
      <c r="I176" s="21"/>
    </row>
    <row r="177" spans="6:9" x14ac:dyDescent="0.2">
      <c r="F177" s="21"/>
      <c r="G177" s="21"/>
      <c r="H177" s="21"/>
      <c r="I177" s="21"/>
    </row>
    <row r="179" spans="6:9" x14ac:dyDescent="0.2">
      <c r="F179" s="21"/>
      <c r="G179" s="21"/>
      <c r="H179" s="21"/>
      <c r="I179" s="21"/>
    </row>
    <row r="180" spans="6:9" x14ac:dyDescent="0.2">
      <c r="F180" s="21"/>
      <c r="G180" s="21"/>
      <c r="H180" s="21"/>
      <c r="I180" s="21"/>
    </row>
    <row r="182" spans="6:9" x14ac:dyDescent="0.2">
      <c r="F182" s="21"/>
      <c r="G182" s="21"/>
      <c r="H182" s="21"/>
      <c r="I182" s="21"/>
    </row>
    <row r="183" spans="6:9" x14ac:dyDescent="0.2">
      <c r="F183" s="21"/>
      <c r="G183" s="21"/>
      <c r="H183" s="21"/>
      <c r="I183" s="21"/>
    </row>
    <row r="185" spans="6:9" x14ac:dyDescent="0.2">
      <c r="F185" s="21"/>
    </row>
    <row r="186" spans="6:9" x14ac:dyDescent="0.2">
      <c r="F186" s="21"/>
    </row>
    <row r="188" spans="6:9" x14ac:dyDescent="0.2">
      <c r="F188" s="21"/>
    </row>
    <row r="189" spans="6:9" x14ac:dyDescent="0.2">
      <c r="F189" s="21"/>
    </row>
    <row r="191" spans="6:9" x14ac:dyDescent="0.2">
      <c r="F191" s="21"/>
      <c r="G191" s="21"/>
      <c r="H191" s="21"/>
      <c r="I191" s="21"/>
    </row>
    <row r="192" spans="6:9" x14ac:dyDescent="0.2">
      <c r="F192" s="21"/>
      <c r="G192" s="21"/>
      <c r="H192" s="21"/>
      <c r="I192" s="21"/>
    </row>
    <row r="194" spans="6:9" x14ac:dyDescent="0.2">
      <c r="F194" s="21"/>
      <c r="G194" s="21"/>
      <c r="H194" s="21"/>
      <c r="I194" s="21"/>
    </row>
    <row r="195" spans="6:9" x14ac:dyDescent="0.2">
      <c r="F195" s="21"/>
      <c r="G195" s="21"/>
      <c r="H195" s="21"/>
      <c r="I195" s="21"/>
    </row>
    <row r="197" spans="6:9" x14ac:dyDescent="0.2">
      <c r="F197" s="21"/>
      <c r="G197" s="21"/>
      <c r="H197" s="21"/>
      <c r="I197" s="21"/>
    </row>
    <row r="198" spans="6:9" x14ac:dyDescent="0.2">
      <c r="F198" s="21"/>
      <c r="G198" s="21"/>
      <c r="H198" s="21"/>
      <c r="I198" s="21"/>
    </row>
    <row r="200" spans="6:9" x14ac:dyDescent="0.2">
      <c r="F200" s="21"/>
      <c r="G200" s="21"/>
      <c r="H200" s="21"/>
      <c r="I200" s="21"/>
    </row>
    <row r="201" spans="6:9" x14ac:dyDescent="0.2">
      <c r="F201" s="21"/>
      <c r="G201" s="21"/>
      <c r="H201" s="21"/>
      <c r="I201" s="21"/>
    </row>
    <row r="203" spans="6:9" x14ac:dyDescent="0.2">
      <c r="F203" s="21"/>
      <c r="G203" s="21"/>
      <c r="H203" s="21"/>
      <c r="I203" s="21"/>
    </row>
    <row r="204" spans="6:9" x14ac:dyDescent="0.2">
      <c r="F204" s="21"/>
      <c r="G204" s="21"/>
      <c r="H204" s="21"/>
      <c r="I204" s="21"/>
    </row>
    <row r="206" spans="6:9" x14ac:dyDescent="0.2">
      <c r="F206" s="21"/>
      <c r="G206" s="21"/>
      <c r="H206" s="21"/>
      <c r="I206" s="21"/>
    </row>
    <row r="207" spans="6:9" x14ac:dyDescent="0.2">
      <c r="F207" s="21"/>
      <c r="G207" s="21"/>
      <c r="H207" s="21"/>
      <c r="I207" s="21"/>
    </row>
    <row r="209" spans="6:9" x14ac:dyDescent="0.2">
      <c r="F209" s="21"/>
      <c r="G209" s="21"/>
      <c r="H209" s="21"/>
      <c r="I209" s="21"/>
    </row>
    <row r="210" spans="6:9" x14ac:dyDescent="0.2">
      <c r="F210" s="21"/>
      <c r="G210" s="21"/>
      <c r="H210" s="21"/>
      <c r="I210" s="21"/>
    </row>
    <row r="212" spans="6:9" x14ac:dyDescent="0.2">
      <c r="F212" s="21"/>
      <c r="G212" s="21"/>
      <c r="H212" s="21"/>
      <c r="I212" s="21"/>
    </row>
    <row r="213" spans="6:9" x14ac:dyDescent="0.2">
      <c r="F213" s="21"/>
      <c r="G213" s="21"/>
      <c r="H213" s="21"/>
      <c r="I213" s="21"/>
    </row>
    <row r="215" spans="6:9" x14ac:dyDescent="0.2">
      <c r="F215" s="21"/>
      <c r="G215" s="21"/>
      <c r="H215" s="21"/>
      <c r="I215" s="21"/>
    </row>
    <row r="216" spans="6:9" x14ac:dyDescent="0.2">
      <c r="F216" s="21"/>
      <c r="G216" s="21"/>
      <c r="H216" s="21"/>
      <c r="I216" s="21"/>
    </row>
    <row r="218" spans="6:9" x14ac:dyDescent="0.2">
      <c r="F218" s="21"/>
      <c r="G218" s="21"/>
      <c r="H218" s="21"/>
      <c r="I218" s="21"/>
    </row>
    <row r="219" spans="6:9" x14ac:dyDescent="0.2">
      <c r="F219" s="21"/>
      <c r="G219" s="21"/>
      <c r="H219" s="21"/>
      <c r="I219" s="21"/>
    </row>
  </sheetData>
  <pageMargins left="0.31496062992125984" right="0.31496062992125984" top="0.55118110236220474" bottom="0.55118110236220474" header="0.11811023622047245" footer="0.11811023622047245"/>
  <pageSetup paperSize="9" scale="4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U80"/>
  <sheetViews>
    <sheetView workbookViewId="0">
      <pane ySplit="4950" topLeftCell="A57" activePane="bottomLeft"/>
      <selection activeCell="M8" sqref="M8"/>
      <selection pane="bottomLeft" activeCell="J76" sqref="J76"/>
    </sheetView>
  </sheetViews>
  <sheetFormatPr defaultRowHeight="12.75" x14ac:dyDescent="0.2"/>
  <cols>
    <col min="1" max="2" width="9.140625" style="1"/>
    <col min="3" max="3" width="9.28515625" style="1" bestFit="1" customWidth="1"/>
    <col min="4" max="4" width="10" style="1" bestFit="1" customWidth="1"/>
    <col min="5" max="5" width="9.28515625" style="1" bestFit="1" customWidth="1"/>
    <col min="6" max="6" width="10" style="1" bestFit="1" customWidth="1"/>
    <col min="7" max="7" width="9.7109375" style="1" bestFit="1" customWidth="1"/>
    <col min="8" max="8" width="10" style="1" bestFit="1" customWidth="1"/>
    <col min="9" max="9" width="9.28515625" style="1" bestFit="1" customWidth="1"/>
    <col min="10" max="10" width="10" style="1" bestFit="1" customWidth="1"/>
    <col min="11" max="11" width="9.28515625" style="1" bestFit="1" customWidth="1"/>
    <col min="12" max="12" width="10" style="1" bestFit="1" customWidth="1"/>
    <col min="13" max="13" width="9.7109375" style="1" bestFit="1" customWidth="1"/>
    <col min="14" max="14" width="5.7109375" style="1" customWidth="1"/>
    <col min="15" max="15" width="14.140625" style="1" customWidth="1"/>
    <col min="16" max="16" width="9.28515625" style="1" customWidth="1"/>
    <col min="17" max="17" width="9.140625" style="1"/>
    <col min="18" max="18" width="9.140625" style="26"/>
    <col min="19" max="19" width="10.5703125" bestFit="1" customWidth="1"/>
    <col min="20" max="20" width="10.5703125" customWidth="1"/>
  </cols>
  <sheetData>
    <row r="1" spans="1:21" ht="15" x14ac:dyDescent="0.25">
      <c r="A1" s="3" t="s">
        <v>43</v>
      </c>
      <c r="B1" s="6"/>
      <c r="C1" s="5"/>
      <c r="D1" s="6"/>
      <c r="E1" s="6"/>
      <c r="F1" s="6"/>
      <c r="G1" s="6"/>
      <c r="H1" s="6"/>
      <c r="I1" s="7"/>
      <c r="J1" s="6"/>
      <c r="K1" s="6"/>
      <c r="L1" s="6"/>
      <c r="M1" s="6"/>
      <c r="N1"/>
      <c r="O1" s="1" t="s">
        <v>26</v>
      </c>
      <c r="P1"/>
      <c r="Q1"/>
    </row>
    <row r="2" spans="1:21" ht="14.25" x14ac:dyDescent="0.2">
      <c r="A2" s="27" t="s">
        <v>44</v>
      </c>
      <c r="B2" s="6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/>
      <c r="O2" s="1" t="s">
        <v>27</v>
      </c>
      <c r="P2"/>
      <c r="Q2"/>
    </row>
    <row r="3" spans="1:21" ht="15.75" thickBot="1" x14ac:dyDescent="0.3">
      <c r="A3" s="28"/>
      <c r="B3" s="6"/>
      <c r="C3" s="5"/>
      <c r="D3" s="6"/>
      <c r="E3" s="6"/>
      <c r="F3" s="6"/>
      <c r="G3" s="6"/>
      <c r="H3" s="6"/>
      <c r="I3" s="6"/>
      <c r="J3" s="6"/>
      <c r="K3" s="6"/>
      <c r="L3" s="6"/>
      <c r="M3" s="6"/>
      <c r="N3"/>
      <c r="P3"/>
      <c r="Q3"/>
    </row>
    <row r="4" spans="1:21" ht="13.5" thickTop="1" x14ac:dyDescent="0.2">
      <c r="A4" s="110" t="s">
        <v>28</v>
      </c>
      <c r="B4" s="110"/>
      <c r="C4" s="110"/>
      <c r="D4" s="110"/>
      <c r="E4" s="110"/>
      <c r="F4" s="110"/>
      <c r="G4" s="110"/>
      <c r="H4" s="110"/>
      <c r="I4" s="110"/>
      <c r="J4" s="111"/>
      <c r="K4" s="111"/>
      <c r="L4" s="111"/>
      <c r="M4" s="111"/>
      <c r="N4"/>
      <c r="P4"/>
      <c r="Q4"/>
    </row>
    <row r="5" spans="1:21" ht="36" x14ac:dyDescent="0.2">
      <c r="A5" s="29"/>
      <c r="B5" s="30"/>
      <c r="C5" s="31"/>
      <c r="D5" s="112" t="s">
        <v>29</v>
      </c>
      <c r="E5" s="113"/>
      <c r="F5" s="112" t="s">
        <v>30</v>
      </c>
      <c r="G5" s="113"/>
      <c r="H5" s="112" t="s">
        <v>31</v>
      </c>
      <c r="I5" s="113"/>
      <c r="J5" s="112" t="s">
        <v>32</v>
      </c>
      <c r="K5" s="113"/>
      <c r="L5" s="112" t="s">
        <v>33</v>
      </c>
      <c r="M5" s="113"/>
      <c r="N5"/>
      <c r="O5" s="57" t="s">
        <v>34</v>
      </c>
      <c r="P5" s="32" t="s">
        <v>8</v>
      </c>
      <c r="Q5" s="32" t="s">
        <v>9</v>
      </c>
    </row>
    <row r="6" spans="1:21" ht="33.75" x14ac:dyDescent="0.2">
      <c r="A6" s="33"/>
      <c r="B6" s="34" t="s">
        <v>1</v>
      </c>
      <c r="C6" s="35"/>
      <c r="D6" s="114"/>
      <c r="E6" s="115"/>
      <c r="F6" s="114"/>
      <c r="G6" s="115"/>
      <c r="H6" s="114" t="s">
        <v>31</v>
      </c>
      <c r="I6" s="115"/>
      <c r="J6" s="114" t="s">
        <v>32</v>
      </c>
      <c r="K6" s="115"/>
      <c r="L6" s="114"/>
      <c r="M6" s="115"/>
      <c r="N6"/>
      <c r="O6" s="58"/>
      <c r="P6" s="36"/>
      <c r="Q6" s="32" t="s">
        <v>35</v>
      </c>
    </row>
    <row r="7" spans="1:21" ht="48" x14ac:dyDescent="0.2">
      <c r="A7" s="33"/>
      <c r="B7" s="37" t="s">
        <v>10</v>
      </c>
      <c r="C7" s="35"/>
      <c r="D7" s="114"/>
      <c r="E7" s="115"/>
      <c r="F7" s="114"/>
      <c r="G7" s="115"/>
      <c r="H7" s="114"/>
      <c r="I7" s="115"/>
      <c r="J7" s="114"/>
      <c r="K7" s="115"/>
      <c r="L7" s="114"/>
      <c r="M7" s="115"/>
      <c r="N7"/>
      <c r="O7" s="57" t="s">
        <v>36</v>
      </c>
      <c r="P7" s="38" t="s">
        <v>17</v>
      </c>
      <c r="Q7" s="38" t="s">
        <v>18</v>
      </c>
    </row>
    <row r="8" spans="1:21" ht="45.75" thickBot="1" x14ac:dyDescent="0.25">
      <c r="A8" s="39"/>
      <c r="B8" s="40"/>
      <c r="C8" s="41" t="s">
        <v>37</v>
      </c>
      <c r="D8" s="40"/>
      <c r="E8" s="41" t="s">
        <v>37</v>
      </c>
      <c r="F8" s="40"/>
      <c r="G8" s="42" t="s">
        <v>37</v>
      </c>
      <c r="H8" s="40"/>
      <c r="I8" s="42" t="s">
        <v>37</v>
      </c>
      <c r="J8" s="40"/>
      <c r="K8" s="42" t="s">
        <v>37</v>
      </c>
      <c r="L8" s="40"/>
      <c r="M8" s="42" t="s">
        <v>37</v>
      </c>
      <c r="N8"/>
      <c r="O8" s="59"/>
      <c r="P8" s="43" t="s">
        <v>20</v>
      </c>
      <c r="Q8" s="43" t="s">
        <v>38</v>
      </c>
    </row>
    <row r="9" spans="1:21" s="45" customFormat="1" x14ac:dyDescent="0.2">
      <c r="A9" s="108" t="s">
        <v>39</v>
      </c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9"/>
      <c r="M9" s="44"/>
      <c r="O9" s="60" t="s">
        <v>19</v>
      </c>
      <c r="P9" s="46"/>
      <c r="Q9" s="43" t="s">
        <v>21</v>
      </c>
      <c r="R9" s="53"/>
    </row>
    <row r="10" spans="1:21" x14ac:dyDescent="0.2">
      <c r="A10" s="12">
        <v>1950</v>
      </c>
      <c r="B10" s="48">
        <v>20</v>
      </c>
      <c r="C10" s="48" t="s">
        <v>40</v>
      </c>
      <c r="D10" s="48">
        <v>4.8</v>
      </c>
      <c r="E10" s="48" t="s">
        <v>40</v>
      </c>
      <c r="F10" s="48">
        <v>27.4</v>
      </c>
      <c r="G10" s="48" t="s">
        <v>40</v>
      </c>
      <c r="H10" s="48">
        <v>19.399999999999999</v>
      </c>
      <c r="I10" s="48" t="s">
        <v>40</v>
      </c>
      <c r="J10" s="48">
        <v>21.9</v>
      </c>
      <c r="K10" s="48" t="s">
        <v>40</v>
      </c>
      <c r="L10" s="48">
        <v>5.3</v>
      </c>
      <c r="M10" s="48" t="s">
        <v>40</v>
      </c>
      <c r="N10" s="12"/>
      <c r="O10" s="21">
        <v>698689</v>
      </c>
      <c r="P10" s="47">
        <v>7017</v>
      </c>
      <c r="Q10" s="47">
        <v>99.570899244691461</v>
      </c>
      <c r="S10" s="50"/>
      <c r="T10" s="50"/>
      <c r="U10" s="49"/>
    </row>
    <row r="11" spans="1:21" x14ac:dyDescent="0.2">
      <c r="A11" s="12">
        <v>1951</v>
      </c>
      <c r="B11" s="48">
        <v>20.5</v>
      </c>
      <c r="C11" s="48">
        <v>2.6</v>
      </c>
      <c r="D11" s="48">
        <v>5.6</v>
      </c>
      <c r="E11" s="48">
        <v>15.6</v>
      </c>
      <c r="F11" s="48">
        <v>27.1</v>
      </c>
      <c r="G11" s="48">
        <v>-1.1000000000000001</v>
      </c>
      <c r="H11" s="48">
        <v>20.3</v>
      </c>
      <c r="I11" s="48">
        <v>4.8</v>
      </c>
      <c r="J11" s="48">
        <v>22.2</v>
      </c>
      <c r="K11" s="48">
        <v>1.4</v>
      </c>
      <c r="L11" s="48">
        <v>5.6</v>
      </c>
      <c r="M11" s="48">
        <v>6.1</v>
      </c>
      <c r="N11" s="12"/>
      <c r="O11" s="21">
        <v>717073</v>
      </c>
      <c r="P11" s="12">
        <v>7073</v>
      </c>
      <c r="Q11" s="47">
        <v>101.38173335218437</v>
      </c>
      <c r="S11" s="50"/>
      <c r="T11" s="50"/>
      <c r="U11" s="49"/>
    </row>
    <row r="12" spans="1:21" x14ac:dyDescent="0.2">
      <c r="A12" s="12">
        <v>1952</v>
      </c>
      <c r="B12" s="48">
        <v>20.8</v>
      </c>
      <c r="C12" s="48">
        <v>1.5</v>
      </c>
      <c r="D12" s="48">
        <v>5.3</v>
      </c>
      <c r="E12" s="48">
        <v>-5.2</v>
      </c>
      <c r="F12" s="48">
        <v>28.1</v>
      </c>
      <c r="G12" s="48">
        <v>3.7</v>
      </c>
      <c r="H12" s="48">
        <v>21.3</v>
      </c>
      <c r="I12" s="48">
        <v>4.8</v>
      </c>
      <c r="J12" s="48">
        <v>22.5</v>
      </c>
      <c r="K12" s="48">
        <v>1.5</v>
      </c>
      <c r="L12" s="48">
        <v>5.0999999999999996</v>
      </c>
      <c r="M12" s="48">
        <v>-8.4</v>
      </c>
      <c r="N12" s="12"/>
      <c r="O12" s="21">
        <v>727561</v>
      </c>
      <c r="P12" s="12">
        <v>7125</v>
      </c>
      <c r="Q12" s="47">
        <v>102.1138245614035</v>
      </c>
      <c r="S12" s="50"/>
      <c r="T12" s="50"/>
      <c r="U12" s="49"/>
    </row>
    <row r="13" spans="1:21" x14ac:dyDescent="0.2">
      <c r="A13" s="12">
        <v>1953</v>
      </c>
      <c r="B13" s="48">
        <v>21.5</v>
      </c>
      <c r="C13" s="48">
        <v>3.5</v>
      </c>
      <c r="D13" s="48">
        <v>5.3</v>
      </c>
      <c r="E13" s="48">
        <v>0.7</v>
      </c>
      <c r="F13" s="48">
        <v>28.8</v>
      </c>
      <c r="G13" s="48">
        <v>2.6</v>
      </c>
      <c r="H13" s="48">
        <v>23</v>
      </c>
      <c r="I13" s="48">
        <v>8.1999999999999993</v>
      </c>
      <c r="J13" s="48">
        <v>24.9</v>
      </c>
      <c r="K13" s="48">
        <v>10.5</v>
      </c>
      <c r="L13" s="48">
        <v>5.3</v>
      </c>
      <c r="M13" s="48">
        <v>3.2</v>
      </c>
      <c r="N13" s="12"/>
      <c r="O13" s="21">
        <v>753100</v>
      </c>
      <c r="P13" s="12">
        <v>7171</v>
      </c>
      <c r="Q13" s="47">
        <v>105.02022033189235</v>
      </c>
      <c r="S13" s="50"/>
      <c r="T13" s="50"/>
      <c r="U13" s="49"/>
    </row>
    <row r="14" spans="1:21" x14ac:dyDescent="0.2">
      <c r="A14" s="12">
        <v>1954</v>
      </c>
      <c r="B14" s="48">
        <v>22.8</v>
      </c>
      <c r="C14" s="48">
        <v>6</v>
      </c>
      <c r="D14" s="48">
        <v>6.2</v>
      </c>
      <c r="E14" s="48">
        <v>17.5</v>
      </c>
      <c r="F14" s="48">
        <v>30</v>
      </c>
      <c r="G14" s="48">
        <v>4.0999999999999996</v>
      </c>
      <c r="H14" s="48">
        <v>24.4</v>
      </c>
      <c r="I14" s="48">
        <v>6.1</v>
      </c>
      <c r="J14" s="48">
        <v>27.3</v>
      </c>
      <c r="K14" s="48">
        <v>9.6</v>
      </c>
      <c r="L14" s="48">
        <v>5.8</v>
      </c>
      <c r="M14" s="48">
        <v>10</v>
      </c>
      <c r="N14" s="12"/>
      <c r="O14" s="21">
        <v>798373</v>
      </c>
      <c r="P14" s="12">
        <v>7213</v>
      </c>
      <c r="Q14" s="47">
        <v>110.68529044780257</v>
      </c>
      <c r="S14" s="50"/>
      <c r="T14" s="50"/>
      <c r="U14" s="49"/>
    </row>
    <row r="15" spans="1:21" x14ac:dyDescent="0.2">
      <c r="A15" s="12">
        <v>1955</v>
      </c>
      <c r="B15" s="48">
        <v>23.4</v>
      </c>
      <c r="C15" s="48">
        <v>2.8</v>
      </c>
      <c r="D15" s="48">
        <v>6.8</v>
      </c>
      <c r="E15" s="48">
        <v>10.4</v>
      </c>
      <c r="F15" s="48">
        <v>30.9</v>
      </c>
      <c r="G15" s="48">
        <v>3.1</v>
      </c>
      <c r="H15" s="48">
        <v>24.6</v>
      </c>
      <c r="I15" s="48">
        <v>0.8</v>
      </c>
      <c r="J15" s="48">
        <v>26.9</v>
      </c>
      <c r="K15" s="48">
        <v>-1.3</v>
      </c>
      <c r="L15" s="48">
        <v>6.1</v>
      </c>
      <c r="M15" s="48">
        <v>4.5999999999999996</v>
      </c>
      <c r="N15" s="12"/>
      <c r="O15" s="21">
        <v>821004</v>
      </c>
      <c r="P15" s="12">
        <v>7262</v>
      </c>
      <c r="Q15" s="47">
        <v>113.05480583861195</v>
      </c>
      <c r="S15" s="50"/>
      <c r="T15" s="50"/>
      <c r="U15" s="49"/>
    </row>
    <row r="16" spans="1:21" x14ac:dyDescent="0.2">
      <c r="A16" s="12">
        <v>1956</v>
      </c>
      <c r="B16" s="48">
        <v>24.2</v>
      </c>
      <c r="C16" s="48">
        <v>3.3</v>
      </c>
      <c r="D16" s="48">
        <v>7.3</v>
      </c>
      <c r="E16" s="48">
        <v>8</v>
      </c>
      <c r="F16" s="48">
        <v>31.8</v>
      </c>
      <c r="G16" s="48">
        <v>2.8</v>
      </c>
      <c r="H16" s="48">
        <v>25.8</v>
      </c>
      <c r="I16" s="48">
        <v>4.7</v>
      </c>
      <c r="J16" s="48">
        <v>27.4</v>
      </c>
      <c r="K16" s="48">
        <v>2</v>
      </c>
      <c r="L16" s="48">
        <v>6.6</v>
      </c>
      <c r="M16" s="48">
        <v>8.6999999999999993</v>
      </c>
      <c r="N16" s="12"/>
      <c r="O16" s="21">
        <v>847909</v>
      </c>
      <c r="P16" s="12">
        <v>7316</v>
      </c>
      <c r="Q16" s="47">
        <v>115.89789502460361</v>
      </c>
      <c r="S16" s="50"/>
      <c r="T16" s="50"/>
      <c r="U16" s="49"/>
    </row>
    <row r="17" spans="1:21" x14ac:dyDescent="0.2">
      <c r="A17" s="12">
        <v>1957</v>
      </c>
      <c r="B17" s="48">
        <v>24.8</v>
      </c>
      <c r="C17" s="48">
        <v>2.2999999999999998</v>
      </c>
      <c r="D17" s="48">
        <v>7.9</v>
      </c>
      <c r="E17" s="48">
        <v>7.7</v>
      </c>
      <c r="F17" s="48">
        <v>32.299999999999997</v>
      </c>
      <c r="G17" s="48">
        <v>1.5</v>
      </c>
      <c r="H17" s="48">
        <v>26.4</v>
      </c>
      <c r="I17" s="48">
        <v>2.2999999999999998</v>
      </c>
      <c r="J17" s="48">
        <v>27.8</v>
      </c>
      <c r="K17" s="48">
        <v>1.6</v>
      </c>
      <c r="L17" s="48">
        <v>7.1</v>
      </c>
      <c r="M17" s="48">
        <v>8.3000000000000007</v>
      </c>
      <c r="N17" s="12"/>
      <c r="O17" s="21">
        <v>867154</v>
      </c>
      <c r="P17" s="12">
        <v>7367</v>
      </c>
      <c r="Q17" s="47">
        <v>117.7078865209719</v>
      </c>
      <c r="S17" s="50"/>
      <c r="T17" s="50"/>
      <c r="U17" s="49"/>
    </row>
    <row r="18" spans="1:21" x14ac:dyDescent="0.2">
      <c r="A18" s="12">
        <v>1958</v>
      </c>
      <c r="B18" s="48">
        <v>25.4</v>
      </c>
      <c r="C18" s="48">
        <v>2.4</v>
      </c>
      <c r="D18" s="48">
        <v>8.1999999999999993</v>
      </c>
      <c r="E18" s="48">
        <v>3.4</v>
      </c>
      <c r="F18" s="48">
        <v>33.1</v>
      </c>
      <c r="G18" s="48">
        <v>2.5</v>
      </c>
      <c r="H18" s="48">
        <v>27.4</v>
      </c>
      <c r="I18" s="48">
        <v>3.9</v>
      </c>
      <c r="J18" s="48">
        <v>30.1</v>
      </c>
      <c r="K18" s="48">
        <v>8.3000000000000007</v>
      </c>
      <c r="L18" s="48">
        <v>7.1</v>
      </c>
      <c r="M18" s="48">
        <v>-0.5</v>
      </c>
      <c r="N18" s="12"/>
      <c r="O18" s="21">
        <v>888532</v>
      </c>
      <c r="P18" s="12">
        <v>7414</v>
      </c>
      <c r="Q18" s="47">
        <v>119.84515780954951</v>
      </c>
      <c r="S18" s="50"/>
      <c r="T18" s="50"/>
      <c r="U18" s="49"/>
    </row>
    <row r="19" spans="1:21" x14ac:dyDescent="0.2">
      <c r="A19" s="12">
        <v>1959</v>
      </c>
      <c r="B19" s="48">
        <v>26.7</v>
      </c>
      <c r="C19" s="48">
        <v>5.3</v>
      </c>
      <c r="D19" s="48">
        <v>8.5</v>
      </c>
      <c r="E19" s="48">
        <v>4.2</v>
      </c>
      <c r="F19" s="48">
        <v>34.299999999999997</v>
      </c>
      <c r="G19" s="48">
        <v>3.6</v>
      </c>
      <c r="H19" s="48">
        <v>28.5</v>
      </c>
      <c r="I19" s="48">
        <v>3.9</v>
      </c>
      <c r="J19" s="48">
        <v>32.700000000000003</v>
      </c>
      <c r="K19" s="48">
        <v>8.6</v>
      </c>
      <c r="L19" s="48">
        <v>7.5</v>
      </c>
      <c r="M19" s="48">
        <v>5.5</v>
      </c>
      <c r="N19" s="12"/>
      <c r="O19" s="21">
        <v>935267</v>
      </c>
      <c r="P19" s="12">
        <v>7454</v>
      </c>
      <c r="Q19" s="47">
        <v>125.4718272068688</v>
      </c>
      <c r="S19" s="50"/>
      <c r="T19" s="50"/>
      <c r="U19" s="49"/>
    </row>
    <row r="20" spans="1:21" x14ac:dyDescent="0.2">
      <c r="A20" s="12">
        <v>1960</v>
      </c>
      <c r="B20" s="48">
        <v>27.6</v>
      </c>
      <c r="C20" s="48">
        <v>3.5</v>
      </c>
      <c r="D20" s="48">
        <v>10</v>
      </c>
      <c r="E20" s="48">
        <v>17.100000000000001</v>
      </c>
      <c r="F20" s="48">
        <v>34.799999999999997</v>
      </c>
      <c r="G20" s="48">
        <v>1.6</v>
      </c>
      <c r="H20" s="48">
        <v>28.5</v>
      </c>
      <c r="I20" s="48">
        <v>0</v>
      </c>
      <c r="J20" s="48">
        <v>33.5</v>
      </c>
      <c r="K20" s="48">
        <v>2.5</v>
      </c>
      <c r="L20" s="48">
        <v>8.4</v>
      </c>
      <c r="M20" s="48">
        <v>11.6</v>
      </c>
      <c r="N20" s="12"/>
      <c r="O20" s="21">
        <v>968024</v>
      </c>
      <c r="P20" s="12">
        <v>7485</v>
      </c>
      <c r="Q20" s="47">
        <v>129.32852371409484</v>
      </c>
      <c r="S20" s="50"/>
      <c r="T20" s="50"/>
      <c r="U20" s="49"/>
    </row>
    <row r="21" spans="1:21" x14ac:dyDescent="0.2">
      <c r="A21" s="12">
        <v>1961</v>
      </c>
      <c r="B21" s="48">
        <v>29.1</v>
      </c>
      <c r="C21" s="48">
        <v>5.5</v>
      </c>
      <c r="D21" s="48">
        <v>10.1</v>
      </c>
      <c r="E21" s="48">
        <v>0.9</v>
      </c>
      <c r="F21" s="48">
        <v>36.6</v>
      </c>
      <c r="G21" s="48">
        <v>5.3</v>
      </c>
      <c r="H21" s="48">
        <v>29.1</v>
      </c>
      <c r="I21" s="48">
        <v>2.2000000000000002</v>
      </c>
      <c r="J21" s="48">
        <v>35.799999999999997</v>
      </c>
      <c r="K21" s="48">
        <v>6.7</v>
      </c>
      <c r="L21" s="48">
        <v>8.8000000000000007</v>
      </c>
      <c r="M21" s="48">
        <v>4.5999999999999996</v>
      </c>
      <c r="N21" s="12"/>
      <c r="O21" s="21">
        <v>1020770</v>
      </c>
      <c r="P21" s="12">
        <v>7520</v>
      </c>
      <c r="Q21" s="47">
        <v>135.74069148936169</v>
      </c>
      <c r="S21" s="50"/>
      <c r="T21" s="50"/>
      <c r="U21" s="49"/>
    </row>
    <row r="22" spans="1:21" x14ac:dyDescent="0.2">
      <c r="A22" s="12">
        <v>1962</v>
      </c>
      <c r="B22" s="48">
        <v>30.3</v>
      </c>
      <c r="C22" s="48">
        <v>4.2</v>
      </c>
      <c r="D22" s="48">
        <v>10.8</v>
      </c>
      <c r="E22" s="48">
        <v>6.5</v>
      </c>
      <c r="F22" s="48">
        <v>37.799999999999997</v>
      </c>
      <c r="G22" s="48">
        <v>3.3</v>
      </c>
      <c r="H22" s="48">
        <v>30.9</v>
      </c>
      <c r="I22" s="48">
        <v>6.4</v>
      </c>
      <c r="J22" s="48">
        <v>37.6</v>
      </c>
      <c r="K22" s="48">
        <v>5.0999999999999996</v>
      </c>
      <c r="L22" s="48">
        <v>9.5</v>
      </c>
      <c r="M22" s="48">
        <v>7.4</v>
      </c>
      <c r="N22" s="12"/>
      <c r="O22" s="21">
        <v>1064223</v>
      </c>
      <c r="P22" s="12">
        <v>7562</v>
      </c>
      <c r="Q22" s="47">
        <v>140.733007140968</v>
      </c>
      <c r="S22" s="50"/>
      <c r="T22" s="50"/>
      <c r="U22" s="49"/>
    </row>
    <row r="23" spans="1:21" x14ac:dyDescent="0.2">
      <c r="A23" s="12">
        <v>1963</v>
      </c>
      <c r="B23" s="48">
        <v>31.9</v>
      </c>
      <c r="C23" s="48">
        <v>5.3</v>
      </c>
      <c r="D23" s="48">
        <v>11.7</v>
      </c>
      <c r="E23" s="48">
        <v>7.9</v>
      </c>
      <c r="F23" s="48">
        <v>39.5</v>
      </c>
      <c r="G23" s="48">
        <v>4.4000000000000004</v>
      </c>
      <c r="H23" s="48">
        <v>33.9</v>
      </c>
      <c r="I23" s="48">
        <v>9.5</v>
      </c>
      <c r="J23" s="48">
        <v>39.700000000000003</v>
      </c>
      <c r="K23" s="48">
        <v>5.6</v>
      </c>
      <c r="L23" s="48">
        <v>10.1</v>
      </c>
      <c r="M23" s="48">
        <v>6.7</v>
      </c>
      <c r="N23" s="12"/>
      <c r="O23" s="21">
        <v>1120727</v>
      </c>
      <c r="P23" s="12">
        <v>7604</v>
      </c>
      <c r="Q23" s="47">
        <v>147.38650710152552</v>
      </c>
      <c r="S23" s="50"/>
      <c r="T23" s="50"/>
      <c r="U23" s="49"/>
    </row>
    <row r="24" spans="1:21" x14ac:dyDescent="0.2">
      <c r="A24" s="12">
        <v>1964</v>
      </c>
      <c r="B24" s="48">
        <v>34.1</v>
      </c>
      <c r="C24" s="48">
        <v>6.8</v>
      </c>
      <c r="D24" s="48">
        <v>12.9</v>
      </c>
      <c r="E24" s="48">
        <v>10.5</v>
      </c>
      <c r="F24" s="48">
        <v>41.1</v>
      </c>
      <c r="G24" s="48">
        <v>4</v>
      </c>
      <c r="H24" s="48">
        <v>34.9</v>
      </c>
      <c r="I24" s="48">
        <v>2.8</v>
      </c>
      <c r="J24" s="48">
        <v>42.2</v>
      </c>
      <c r="K24" s="48">
        <v>6.4</v>
      </c>
      <c r="L24" s="48">
        <v>11.2</v>
      </c>
      <c r="M24" s="48">
        <v>11.3</v>
      </c>
      <c r="N24" s="12"/>
      <c r="O24" s="21">
        <v>1197031</v>
      </c>
      <c r="P24" s="12">
        <v>7661</v>
      </c>
      <c r="Q24" s="47">
        <v>156.24996736718444</v>
      </c>
      <c r="S24" s="50"/>
      <c r="T24" s="50"/>
      <c r="U24" s="49"/>
    </row>
    <row r="25" spans="1:21" x14ac:dyDescent="0.2">
      <c r="A25" s="12">
        <v>1965</v>
      </c>
      <c r="B25" s="48">
        <v>35.4</v>
      </c>
      <c r="C25" s="48">
        <v>3.9</v>
      </c>
      <c r="D25" s="48">
        <v>14.5</v>
      </c>
      <c r="E25" s="48">
        <v>12.1</v>
      </c>
      <c r="F25" s="48">
        <v>42.8</v>
      </c>
      <c r="G25" s="48">
        <v>4.2</v>
      </c>
      <c r="H25" s="48">
        <v>36.799999999999997</v>
      </c>
      <c r="I25" s="48">
        <v>5.4</v>
      </c>
      <c r="J25" s="48">
        <v>43.4</v>
      </c>
      <c r="K25" s="48">
        <v>2.9</v>
      </c>
      <c r="L25" s="48">
        <v>11.8</v>
      </c>
      <c r="M25" s="48">
        <v>5</v>
      </c>
      <c r="N25" s="12"/>
      <c r="O25" s="21">
        <v>1243071</v>
      </c>
      <c r="P25" s="12">
        <v>7734</v>
      </c>
      <c r="Q25" s="47">
        <v>160.72808378588053</v>
      </c>
      <c r="S25" s="50"/>
      <c r="T25" s="50"/>
      <c r="U25" s="49"/>
    </row>
    <row r="26" spans="1:21" x14ac:dyDescent="0.2">
      <c r="A26" s="12">
        <v>1966</v>
      </c>
      <c r="B26" s="48">
        <v>36.200000000000003</v>
      </c>
      <c r="C26" s="48">
        <v>2.2000000000000002</v>
      </c>
      <c r="D26" s="48">
        <v>15.2</v>
      </c>
      <c r="E26" s="48">
        <v>5</v>
      </c>
      <c r="F26" s="48">
        <v>43.6</v>
      </c>
      <c r="G26" s="48">
        <v>1.9</v>
      </c>
      <c r="H26" s="48">
        <v>38.9</v>
      </c>
      <c r="I26" s="48">
        <v>5.8</v>
      </c>
      <c r="J26" s="48">
        <v>45.1</v>
      </c>
      <c r="K26" s="48">
        <v>3.8</v>
      </c>
      <c r="L26" s="48">
        <v>12.3</v>
      </c>
      <c r="M26" s="48">
        <v>4.3</v>
      </c>
      <c r="N26" s="12"/>
      <c r="O26" s="21">
        <v>1270313</v>
      </c>
      <c r="P26" s="12">
        <v>7808</v>
      </c>
      <c r="Q26" s="47">
        <v>162.69377561475409</v>
      </c>
      <c r="S26" s="50"/>
      <c r="T26" s="50"/>
      <c r="U26" s="49"/>
    </row>
    <row r="27" spans="1:21" x14ac:dyDescent="0.2">
      <c r="A27" s="12">
        <v>1967</v>
      </c>
      <c r="B27" s="48">
        <v>37.4</v>
      </c>
      <c r="C27" s="48">
        <v>3.4</v>
      </c>
      <c r="D27" s="48">
        <v>15.7</v>
      </c>
      <c r="E27" s="48">
        <v>3.2</v>
      </c>
      <c r="F27" s="48">
        <v>44.6</v>
      </c>
      <c r="G27" s="48">
        <v>2.2999999999999998</v>
      </c>
      <c r="H27" s="48">
        <v>41.7</v>
      </c>
      <c r="I27" s="48">
        <v>7.3</v>
      </c>
      <c r="J27" s="48">
        <v>46.4</v>
      </c>
      <c r="K27" s="48">
        <v>2.8</v>
      </c>
      <c r="L27" s="48">
        <v>12.9</v>
      </c>
      <c r="M27" s="48">
        <v>4.9000000000000004</v>
      </c>
      <c r="N27" s="12"/>
      <c r="O27" s="21">
        <v>1314422</v>
      </c>
      <c r="P27" s="12">
        <v>7868</v>
      </c>
      <c r="Q27" s="47">
        <v>167.05922724961871</v>
      </c>
      <c r="S27" s="50"/>
      <c r="T27" s="50"/>
      <c r="U27" s="49"/>
    </row>
    <row r="28" spans="1:21" x14ac:dyDescent="0.2">
      <c r="A28" s="12">
        <v>1968</v>
      </c>
      <c r="B28" s="48">
        <v>38.700000000000003</v>
      </c>
      <c r="C28" s="48">
        <v>3.6</v>
      </c>
      <c r="D28" s="48">
        <v>17.100000000000001</v>
      </c>
      <c r="E28" s="48">
        <v>9.1</v>
      </c>
      <c r="F28" s="48">
        <v>46.4</v>
      </c>
      <c r="G28" s="48">
        <v>4.0999999999999996</v>
      </c>
      <c r="H28" s="48">
        <v>44.4</v>
      </c>
      <c r="I28" s="48">
        <v>6.4</v>
      </c>
      <c r="J28" s="48">
        <v>46.4</v>
      </c>
      <c r="K28" s="48">
        <v>0.1</v>
      </c>
      <c r="L28" s="48">
        <v>13.8</v>
      </c>
      <c r="M28" s="48">
        <v>6.9</v>
      </c>
      <c r="N28" s="12"/>
      <c r="O28" s="21">
        <v>1361641</v>
      </c>
      <c r="P28" s="12">
        <v>7914</v>
      </c>
      <c r="Q28" s="47">
        <v>172.0547131665403</v>
      </c>
      <c r="S28" s="50"/>
      <c r="T28" s="50"/>
      <c r="U28" s="49"/>
    </row>
    <row r="29" spans="1:21" x14ac:dyDescent="0.2">
      <c r="A29" s="12">
        <v>1969</v>
      </c>
      <c r="B29" s="48">
        <v>40.6</v>
      </c>
      <c r="C29" s="48">
        <v>4.9000000000000004</v>
      </c>
      <c r="D29" s="48">
        <v>19.5</v>
      </c>
      <c r="E29" s="48">
        <v>13.7</v>
      </c>
      <c r="F29" s="48">
        <v>48.5</v>
      </c>
      <c r="G29" s="48">
        <v>4.4000000000000004</v>
      </c>
      <c r="H29" s="48">
        <v>46.9</v>
      </c>
      <c r="I29" s="48">
        <v>5.7</v>
      </c>
      <c r="J29" s="48">
        <v>47.6</v>
      </c>
      <c r="K29" s="48">
        <v>2.6</v>
      </c>
      <c r="L29" s="48">
        <v>15.3</v>
      </c>
      <c r="M29" s="48">
        <v>10.8</v>
      </c>
      <c r="N29" s="12"/>
      <c r="O29" s="21">
        <v>1428001</v>
      </c>
      <c r="P29" s="12">
        <v>7970</v>
      </c>
      <c r="Q29" s="47">
        <v>179.17202007528232</v>
      </c>
      <c r="S29" s="50"/>
      <c r="T29" s="50"/>
      <c r="U29" s="49"/>
    </row>
    <row r="30" spans="1:21" x14ac:dyDescent="0.2">
      <c r="A30" s="12">
        <v>1970</v>
      </c>
      <c r="B30" s="48">
        <v>43.4</v>
      </c>
      <c r="C30" s="48">
        <v>6.9</v>
      </c>
      <c r="D30" s="48">
        <v>21.7</v>
      </c>
      <c r="E30" s="48">
        <v>11.2</v>
      </c>
      <c r="F30" s="48">
        <v>50.2</v>
      </c>
      <c r="G30" s="48">
        <v>3.5</v>
      </c>
      <c r="H30" s="48">
        <v>51</v>
      </c>
      <c r="I30" s="48">
        <v>8.6999999999999993</v>
      </c>
      <c r="J30" s="48">
        <v>49.5</v>
      </c>
      <c r="K30" s="48">
        <v>4</v>
      </c>
      <c r="L30" s="48">
        <v>16.5</v>
      </c>
      <c r="M30" s="48">
        <v>7.9</v>
      </c>
      <c r="N30" s="12"/>
      <c r="O30" s="21">
        <v>1525980</v>
      </c>
      <c r="P30" s="12">
        <v>8043</v>
      </c>
      <c r="Q30" s="47">
        <v>189.72771353972399</v>
      </c>
      <c r="S30" s="50"/>
      <c r="T30" s="50"/>
      <c r="U30" s="49"/>
    </row>
    <row r="31" spans="1:21" x14ac:dyDescent="0.2">
      <c r="A31" s="12">
        <v>1971</v>
      </c>
      <c r="B31" s="48">
        <v>43.8</v>
      </c>
      <c r="C31" s="48">
        <v>1</v>
      </c>
      <c r="D31" s="48">
        <v>21.1</v>
      </c>
      <c r="E31" s="48">
        <v>-2.6</v>
      </c>
      <c r="F31" s="48">
        <v>50.2</v>
      </c>
      <c r="G31" s="48">
        <v>0.1</v>
      </c>
      <c r="H31" s="48">
        <v>51.7</v>
      </c>
      <c r="I31" s="48">
        <v>1.4</v>
      </c>
      <c r="J31" s="48">
        <v>49.4</v>
      </c>
      <c r="K31" s="48">
        <v>-0.2</v>
      </c>
      <c r="L31" s="48">
        <v>17.2</v>
      </c>
      <c r="M31" s="48">
        <v>4.2</v>
      </c>
      <c r="N31" s="12"/>
      <c r="O31" s="21">
        <v>1541901</v>
      </c>
      <c r="P31" s="12">
        <v>8098</v>
      </c>
      <c r="Q31" s="47">
        <v>190.40516176833785</v>
      </c>
      <c r="S31" s="50"/>
      <c r="T31" s="50"/>
      <c r="U31" s="49"/>
    </row>
    <row r="32" spans="1:21" x14ac:dyDescent="0.2">
      <c r="A32" s="12">
        <v>1972</v>
      </c>
      <c r="B32" s="48">
        <v>44.8</v>
      </c>
      <c r="C32" s="48">
        <v>2.2999999999999998</v>
      </c>
      <c r="D32" s="48">
        <v>22.1</v>
      </c>
      <c r="E32" s="48">
        <v>4.7</v>
      </c>
      <c r="F32" s="48">
        <v>51.9</v>
      </c>
      <c r="G32" s="48">
        <v>3.3</v>
      </c>
      <c r="H32" s="48">
        <v>53.7</v>
      </c>
      <c r="I32" s="48">
        <v>3.8</v>
      </c>
      <c r="J32" s="48">
        <v>50.4</v>
      </c>
      <c r="K32" s="48">
        <v>2</v>
      </c>
      <c r="L32" s="48">
        <v>18.100000000000001</v>
      </c>
      <c r="M32" s="48">
        <v>5.3</v>
      </c>
      <c r="N32" s="12"/>
      <c r="O32" s="21">
        <v>1576768</v>
      </c>
      <c r="P32" s="12">
        <v>8122</v>
      </c>
      <c r="Q32" s="47">
        <v>194.13543462201429</v>
      </c>
      <c r="S32" s="50"/>
      <c r="T32" s="50"/>
      <c r="U32" s="49"/>
    </row>
    <row r="33" spans="1:21" x14ac:dyDescent="0.2">
      <c r="A33" s="12">
        <v>1973</v>
      </c>
      <c r="B33" s="48">
        <v>46.6</v>
      </c>
      <c r="C33" s="48">
        <v>4</v>
      </c>
      <c r="D33" s="48">
        <v>23.8</v>
      </c>
      <c r="E33" s="48">
        <v>7.7</v>
      </c>
      <c r="F33" s="48">
        <v>53.3</v>
      </c>
      <c r="G33" s="48">
        <v>2.7</v>
      </c>
      <c r="H33" s="48">
        <v>55.1</v>
      </c>
      <c r="I33" s="48">
        <v>2.7</v>
      </c>
      <c r="J33" s="48">
        <v>51.3</v>
      </c>
      <c r="K33" s="48">
        <v>1.8</v>
      </c>
      <c r="L33" s="48">
        <v>20.399999999999999</v>
      </c>
      <c r="M33" s="48">
        <v>13</v>
      </c>
      <c r="N33" s="12"/>
      <c r="O33" s="21">
        <v>1639752</v>
      </c>
      <c r="P33" s="12">
        <v>8137</v>
      </c>
      <c r="Q33" s="47">
        <v>201.51800417844413</v>
      </c>
      <c r="S33" s="50"/>
      <c r="T33" s="50"/>
      <c r="U33" s="49"/>
    </row>
    <row r="34" spans="1:21" x14ac:dyDescent="0.2">
      <c r="A34" s="12">
        <v>1974</v>
      </c>
      <c r="B34" s="48">
        <v>48.2</v>
      </c>
      <c r="C34" s="48">
        <v>3.3</v>
      </c>
      <c r="D34" s="48">
        <v>26.4</v>
      </c>
      <c r="E34" s="48">
        <v>10.7</v>
      </c>
      <c r="F34" s="48">
        <v>55.1</v>
      </c>
      <c r="G34" s="48">
        <v>3.4</v>
      </c>
      <c r="H34" s="48">
        <v>57</v>
      </c>
      <c r="I34" s="48">
        <v>3.4</v>
      </c>
      <c r="J34" s="48">
        <v>49.6</v>
      </c>
      <c r="K34" s="48">
        <v>-3.3</v>
      </c>
      <c r="L34" s="48">
        <v>21.3</v>
      </c>
      <c r="M34" s="48">
        <v>4.7</v>
      </c>
      <c r="N34" s="12"/>
      <c r="O34" s="21">
        <v>1694112</v>
      </c>
      <c r="P34" s="12">
        <v>8161</v>
      </c>
      <c r="Q34" s="47">
        <v>207.58632520524446</v>
      </c>
      <c r="S34" s="50"/>
      <c r="T34" s="50"/>
      <c r="U34" s="49"/>
    </row>
    <row r="35" spans="1:21" x14ac:dyDescent="0.2">
      <c r="A35" s="12">
        <v>1975</v>
      </c>
      <c r="B35" s="48">
        <v>49.4</v>
      </c>
      <c r="C35" s="48">
        <v>2.5</v>
      </c>
      <c r="D35" s="48">
        <v>25.7</v>
      </c>
      <c r="E35" s="48">
        <v>-2.8</v>
      </c>
      <c r="F35" s="48">
        <v>56.6</v>
      </c>
      <c r="G35" s="48">
        <v>2.8</v>
      </c>
      <c r="H35" s="48">
        <v>59.5</v>
      </c>
      <c r="I35" s="48">
        <v>4.4000000000000004</v>
      </c>
      <c r="J35" s="48">
        <v>50.9</v>
      </c>
      <c r="K35" s="48">
        <v>2.7</v>
      </c>
      <c r="L35" s="48">
        <v>19.2</v>
      </c>
      <c r="M35" s="48">
        <v>-9.9</v>
      </c>
      <c r="N35" s="12"/>
      <c r="O35" s="21">
        <v>1736757</v>
      </c>
      <c r="P35" s="12">
        <v>8193</v>
      </c>
      <c r="Q35" s="47">
        <v>211.98059318930794</v>
      </c>
      <c r="S35" s="50"/>
      <c r="T35" s="50"/>
      <c r="U35" s="49"/>
    </row>
    <row r="36" spans="1:21" x14ac:dyDescent="0.2">
      <c r="A36" s="12">
        <v>1976</v>
      </c>
      <c r="B36" s="48">
        <v>50</v>
      </c>
      <c r="C36" s="48">
        <v>1.2</v>
      </c>
      <c r="D36" s="48">
        <v>28.2</v>
      </c>
      <c r="E36" s="48">
        <v>9.8000000000000007</v>
      </c>
      <c r="F36" s="48">
        <v>58.9</v>
      </c>
      <c r="G36" s="48">
        <v>4.0999999999999996</v>
      </c>
      <c r="H36" s="48">
        <v>62</v>
      </c>
      <c r="I36" s="48">
        <v>4.2</v>
      </c>
      <c r="J36" s="48">
        <v>51.2</v>
      </c>
      <c r="K36" s="48">
        <v>0.7</v>
      </c>
      <c r="L36" s="48">
        <v>19.899999999999999</v>
      </c>
      <c r="M36" s="48">
        <v>3.7</v>
      </c>
      <c r="N36" s="12"/>
      <c r="O36" s="21">
        <v>1757938</v>
      </c>
      <c r="P36" s="12">
        <v>8222</v>
      </c>
      <c r="Q36" s="47">
        <v>213.80904889321334</v>
      </c>
      <c r="S36" s="50"/>
      <c r="T36" s="50"/>
      <c r="U36" s="49"/>
    </row>
    <row r="37" spans="1:21" x14ac:dyDescent="0.2">
      <c r="A37" s="12">
        <v>1977</v>
      </c>
      <c r="B37" s="48">
        <v>49.3</v>
      </c>
      <c r="C37" s="48">
        <v>-1.4</v>
      </c>
      <c r="D37" s="48">
        <v>27.3</v>
      </c>
      <c r="E37" s="48">
        <v>-3.1</v>
      </c>
      <c r="F37" s="48">
        <v>58.3</v>
      </c>
      <c r="G37" s="48">
        <v>-1</v>
      </c>
      <c r="H37" s="48">
        <v>64.099999999999994</v>
      </c>
      <c r="I37" s="48">
        <v>3.4</v>
      </c>
      <c r="J37" s="48">
        <v>49.5</v>
      </c>
      <c r="K37" s="48">
        <v>-3.3</v>
      </c>
      <c r="L37" s="48">
        <v>20.100000000000001</v>
      </c>
      <c r="M37" s="48">
        <v>0.9</v>
      </c>
      <c r="N37" s="12"/>
      <c r="O37" s="21">
        <v>1733462</v>
      </c>
      <c r="P37" s="12">
        <v>8252</v>
      </c>
      <c r="Q37" s="47">
        <v>210.0656810470189</v>
      </c>
      <c r="S37" s="50"/>
      <c r="T37" s="50"/>
      <c r="U37" s="49"/>
    </row>
    <row r="38" spans="1:21" x14ac:dyDescent="0.2">
      <c r="A38" s="12">
        <v>1978</v>
      </c>
      <c r="B38" s="48">
        <v>50.1</v>
      </c>
      <c r="C38" s="48">
        <v>1.7</v>
      </c>
      <c r="D38" s="48">
        <v>26</v>
      </c>
      <c r="E38" s="48">
        <v>-4.8</v>
      </c>
      <c r="F38" s="48">
        <v>57.9</v>
      </c>
      <c r="G38" s="48">
        <v>-0.7</v>
      </c>
      <c r="H38" s="48">
        <v>66.400000000000006</v>
      </c>
      <c r="I38" s="48">
        <v>3.5</v>
      </c>
      <c r="J38" s="48">
        <v>46</v>
      </c>
      <c r="K38" s="48">
        <v>-7</v>
      </c>
      <c r="L38" s="48">
        <v>21.5</v>
      </c>
      <c r="M38" s="48">
        <v>7.1</v>
      </c>
      <c r="N38" s="12"/>
      <c r="O38" s="21">
        <v>1761703</v>
      </c>
      <c r="P38" s="12">
        <v>8276</v>
      </c>
      <c r="Q38" s="47">
        <v>212.86889801836637</v>
      </c>
      <c r="S38" s="50"/>
      <c r="T38" s="50"/>
      <c r="U38" s="49"/>
    </row>
    <row r="39" spans="1:21" x14ac:dyDescent="0.2">
      <c r="A39" s="12">
        <v>1979</v>
      </c>
      <c r="B39" s="48">
        <v>52</v>
      </c>
      <c r="C39" s="48">
        <v>3.8</v>
      </c>
      <c r="D39" s="48">
        <v>29.2</v>
      </c>
      <c r="E39" s="48">
        <v>12.4</v>
      </c>
      <c r="F39" s="48">
        <v>59.3</v>
      </c>
      <c r="G39" s="48">
        <v>2.4</v>
      </c>
      <c r="H39" s="48">
        <v>69.5</v>
      </c>
      <c r="I39" s="48">
        <v>4.7</v>
      </c>
      <c r="J39" s="48">
        <v>47.6</v>
      </c>
      <c r="K39" s="48">
        <v>3.4</v>
      </c>
      <c r="L39" s="48">
        <v>22.7</v>
      </c>
      <c r="M39" s="48">
        <v>5.5</v>
      </c>
      <c r="N39" s="12"/>
      <c r="O39" s="21">
        <v>1828902</v>
      </c>
      <c r="P39" s="12">
        <v>8294</v>
      </c>
      <c r="Q39" s="47">
        <v>220.50904268145646</v>
      </c>
      <c r="S39" s="50"/>
      <c r="T39" s="50"/>
      <c r="U39" s="49"/>
    </row>
    <row r="40" spans="1:21" x14ac:dyDescent="0.2">
      <c r="A40" s="12">
        <v>1980</v>
      </c>
      <c r="B40" s="48">
        <v>52.9</v>
      </c>
      <c r="C40" s="48">
        <v>1.7236781859061523</v>
      </c>
      <c r="D40" s="48">
        <v>29.5</v>
      </c>
      <c r="E40" s="48">
        <v>1.165824770682411</v>
      </c>
      <c r="F40" s="48">
        <v>58.8</v>
      </c>
      <c r="G40" s="48">
        <v>-0.80455571067702403</v>
      </c>
      <c r="H40" s="48">
        <v>70.5</v>
      </c>
      <c r="I40" s="48">
        <v>1.3960557238780424</v>
      </c>
      <c r="J40" s="48">
        <v>49.6</v>
      </c>
      <c r="K40" s="48">
        <v>4.0961323451920322</v>
      </c>
      <c r="L40" s="48">
        <v>22.4</v>
      </c>
      <c r="M40" s="48">
        <v>-1.2034669907381779</v>
      </c>
      <c r="N40" s="12"/>
      <c r="O40" s="23">
        <v>1860424.1</v>
      </c>
      <c r="P40" s="12">
        <v>8310</v>
      </c>
      <c r="Q40" s="47">
        <v>223.83691086841614</v>
      </c>
      <c r="R40" s="23"/>
      <c r="S40" s="50"/>
      <c r="T40" s="50"/>
      <c r="U40" s="49"/>
    </row>
    <row r="41" spans="1:21" x14ac:dyDescent="0.2">
      <c r="A41" s="12">
        <v>1981</v>
      </c>
      <c r="B41" s="48">
        <v>52.7</v>
      </c>
      <c r="C41" s="48">
        <v>-0.3</v>
      </c>
      <c r="D41" s="48">
        <v>28.1</v>
      </c>
      <c r="E41" s="48">
        <v>-4.5999999999999996</v>
      </c>
      <c r="F41" s="48">
        <v>58.6</v>
      </c>
      <c r="G41" s="48">
        <v>-0.4</v>
      </c>
      <c r="H41" s="48">
        <v>71.7</v>
      </c>
      <c r="I41" s="48">
        <v>1.7</v>
      </c>
      <c r="J41" s="48">
        <v>47.6</v>
      </c>
      <c r="K41" s="48">
        <v>-4.0999999999999996</v>
      </c>
      <c r="L41" s="48">
        <v>22.9</v>
      </c>
      <c r="M41" s="48">
        <v>2.5</v>
      </c>
      <c r="N41" s="12"/>
      <c r="O41" s="23">
        <v>1855671.3</v>
      </c>
      <c r="P41" s="12">
        <v>8320</v>
      </c>
      <c r="Q41" s="47">
        <v>222.91075094409911</v>
      </c>
      <c r="R41" s="23"/>
      <c r="S41" s="50"/>
      <c r="T41" s="50"/>
      <c r="U41" s="49"/>
    </row>
    <row r="42" spans="1:21" x14ac:dyDescent="0.2">
      <c r="A42" s="12">
        <v>1982</v>
      </c>
      <c r="B42" s="48">
        <v>53.5</v>
      </c>
      <c r="C42" s="48">
        <v>1.4</v>
      </c>
      <c r="D42" s="48">
        <v>29.4</v>
      </c>
      <c r="E42" s="48">
        <v>4.7</v>
      </c>
      <c r="F42" s="48">
        <v>59.1</v>
      </c>
      <c r="G42" s="48">
        <v>0.9</v>
      </c>
      <c r="H42" s="48">
        <v>72.5</v>
      </c>
      <c r="I42" s="48">
        <v>1.1000000000000001</v>
      </c>
      <c r="J42" s="48">
        <v>48</v>
      </c>
      <c r="K42" s="48">
        <v>1</v>
      </c>
      <c r="L42" s="48">
        <v>24.5</v>
      </c>
      <c r="M42" s="48">
        <v>6.8</v>
      </c>
      <c r="N42" s="12"/>
      <c r="O42" s="23">
        <v>1882130.2</v>
      </c>
      <c r="P42" s="12">
        <v>8325</v>
      </c>
      <c r="Q42" s="47">
        <v>225.94197818345458</v>
      </c>
      <c r="R42" s="23"/>
      <c r="S42" s="50"/>
      <c r="T42" s="50"/>
      <c r="U42" s="49"/>
    </row>
    <row r="43" spans="1:21" x14ac:dyDescent="0.2">
      <c r="A43" s="12">
        <v>1983</v>
      </c>
      <c r="B43" s="48">
        <v>54.6</v>
      </c>
      <c r="C43" s="48">
        <v>2.1</v>
      </c>
      <c r="D43" s="48">
        <v>29.7</v>
      </c>
      <c r="E43" s="48">
        <v>1</v>
      </c>
      <c r="F43" s="48">
        <v>57.8</v>
      </c>
      <c r="G43" s="48">
        <v>-2.2000000000000002</v>
      </c>
      <c r="H43" s="48">
        <v>73</v>
      </c>
      <c r="I43" s="48">
        <v>0.7</v>
      </c>
      <c r="J43" s="48">
        <v>49.7</v>
      </c>
      <c r="K43" s="48">
        <v>3.4</v>
      </c>
      <c r="L43" s="48">
        <v>26.8</v>
      </c>
      <c r="M43" s="48">
        <v>9.6</v>
      </c>
      <c r="N43" s="12"/>
      <c r="O43" s="23">
        <v>1920858.4</v>
      </c>
      <c r="P43" s="12">
        <v>8329</v>
      </c>
      <c r="Q43" s="47">
        <v>230.54771588401778</v>
      </c>
      <c r="R43" s="23"/>
      <c r="S43" s="50"/>
      <c r="T43" s="50"/>
      <c r="U43" s="49"/>
    </row>
    <row r="44" spans="1:21" x14ac:dyDescent="0.2">
      <c r="A44" s="12">
        <v>1984</v>
      </c>
      <c r="B44" s="48">
        <v>56.9</v>
      </c>
      <c r="C44" s="48">
        <v>4.3</v>
      </c>
      <c r="D44" s="48">
        <v>31.3</v>
      </c>
      <c r="E44" s="48">
        <v>5.3</v>
      </c>
      <c r="F44" s="48">
        <v>58.9</v>
      </c>
      <c r="G44" s="48">
        <v>1.8</v>
      </c>
      <c r="H44" s="48">
        <v>74.400000000000006</v>
      </c>
      <c r="I44" s="48">
        <v>1.9</v>
      </c>
      <c r="J44" s="48">
        <v>53.6</v>
      </c>
      <c r="K44" s="48">
        <v>7.9</v>
      </c>
      <c r="L44" s="48">
        <v>28.7</v>
      </c>
      <c r="M44" s="48">
        <v>7.1</v>
      </c>
      <c r="N44" s="12"/>
      <c r="O44" s="23">
        <v>2003351.1</v>
      </c>
      <c r="P44" s="12">
        <v>8337</v>
      </c>
      <c r="Q44" s="47">
        <v>240.10880013533719</v>
      </c>
      <c r="R44" s="23"/>
      <c r="S44" s="50"/>
      <c r="T44" s="50"/>
      <c r="U44" s="49"/>
    </row>
    <row r="45" spans="1:21" x14ac:dyDescent="0.2">
      <c r="A45" s="12">
        <v>1985</v>
      </c>
      <c r="B45" s="48">
        <v>58.2</v>
      </c>
      <c r="C45" s="48">
        <v>2.2999999999999998</v>
      </c>
      <c r="D45" s="48">
        <v>33.799999999999997</v>
      </c>
      <c r="E45" s="48">
        <v>7.9</v>
      </c>
      <c r="F45" s="48">
        <v>60.4</v>
      </c>
      <c r="G45" s="48">
        <v>2.6</v>
      </c>
      <c r="H45" s="48">
        <v>75.400000000000006</v>
      </c>
      <c r="I45" s="48">
        <v>1.4</v>
      </c>
      <c r="J45" s="48">
        <v>57.7</v>
      </c>
      <c r="K45" s="48">
        <v>7.7</v>
      </c>
      <c r="L45" s="48">
        <v>29.1</v>
      </c>
      <c r="M45" s="48">
        <v>1.3</v>
      </c>
      <c r="N45" s="12"/>
      <c r="O45" s="23">
        <v>2048866.3</v>
      </c>
      <c r="P45" s="12">
        <v>8350</v>
      </c>
      <c r="Q45" s="47">
        <v>245.17556270269688</v>
      </c>
      <c r="R45" s="23"/>
      <c r="S45" s="50"/>
      <c r="T45" s="50"/>
      <c r="U45" s="49"/>
    </row>
    <row r="46" spans="1:21" x14ac:dyDescent="0.2">
      <c r="A46" s="12">
        <v>1986</v>
      </c>
      <c r="B46" s="48">
        <v>59.9</v>
      </c>
      <c r="C46" s="48">
        <v>2.9</v>
      </c>
      <c r="D46" s="48">
        <v>35</v>
      </c>
      <c r="E46" s="48">
        <v>3.6</v>
      </c>
      <c r="F46" s="48">
        <v>63.4</v>
      </c>
      <c r="G46" s="48">
        <v>4.9000000000000004</v>
      </c>
      <c r="H46" s="48">
        <v>77</v>
      </c>
      <c r="I46" s="48">
        <v>2</v>
      </c>
      <c r="J46" s="48">
        <v>58.8</v>
      </c>
      <c r="K46" s="48">
        <v>1.8</v>
      </c>
      <c r="L46" s="48">
        <v>30.1</v>
      </c>
      <c r="M46" s="48">
        <v>3.6</v>
      </c>
      <c r="N46" s="12"/>
      <c r="O46" s="23">
        <v>2108834.5</v>
      </c>
      <c r="P46" s="12">
        <v>8370</v>
      </c>
      <c r="Q46" s="47">
        <v>251.80501309192914</v>
      </c>
      <c r="R46" s="23"/>
      <c r="S46" s="50"/>
      <c r="T46" s="50"/>
      <c r="U46" s="49"/>
    </row>
    <row r="47" spans="1:21" x14ac:dyDescent="0.2">
      <c r="A47" s="12">
        <v>1987</v>
      </c>
      <c r="B47" s="48">
        <v>61.9</v>
      </c>
      <c r="C47" s="48">
        <v>3.3</v>
      </c>
      <c r="D47" s="48">
        <v>37.6</v>
      </c>
      <c r="E47" s="48">
        <v>7.3</v>
      </c>
      <c r="F47" s="48">
        <v>66.5</v>
      </c>
      <c r="G47" s="48">
        <v>5</v>
      </c>
      <c r="H47" s="48">
        <v>77.8</v>
      </c>
      <c r="I47" s="48">
        <v>1</v>
      </c>
      <c r="J47" s="48">
        <v>61.9</v>
      </c>
      <c r="K47" s="48">
        <v>5.4</v>
      </c>
      <c r="L47" s="48">
        <v>31.4</v>
      </c>
      <c r="M47" s="48">
        <v>4.0999999999999996</v>
      </c>
      <c r="N47" s="12"/>
      <c r="O47" s="23">
        <v>2177700</v>
      </c>
      <c r="P47" s="12">
        <v>8398</v>
      </c>
      <c r="Q47" s="47">
        <v>259.12608355930604</v>
      </c>
      <c r="R47" s="23"/>
      <c r="S47" s="50"/>
      <c r="T47" s="50"/>
      <c r="U47" s="49"/>
    </row>
    <row r="48" spans="1:21" x14ac:dyDescent="0.2">
      <c r="A48" s="12">
        <v>1988</v>
      </c>
      <c r="B48" s="48">
        <v>63.4</v>
      </c>
      <c r="C48" s="48">
        <v>2.5</v>
      </c>
      <c r="D48" s="48">
        <v>39.4</v>
      </c>
      <c r="E48" s="48">
        <v>5</v>
      </c>
      <c r="F48" s="48">
        <v>68.400000000000006</v>
      </c>
      <c r="G48" s="48">
        <v>2.8</v>
      </c>
      <c r="H48" s="48">
        <v>78.3</v>
      </c>
      <c r="I48" s="48">
        <v>0.7</v>
      </c>
      <c r="J48" s="48">
        <v>65</v>
      </c>
      <c r="K48" s="48">
        <v>5</v>
      </c>
      <c r="L48" s="48">
        <v>32.4</v>
      </c>
      <c r="M48" s="48">
        <v>3.3</v>
      </c>
      <c r="N48" s="12"/>
      <c r="O48" s="23">
        <v>2231279.4</v>
      </c>
      <c r="P48" s="12">
        <v>8436</v>
      </c>
      <c r="Q48" s="47">
        <v>264.32958215516123</v>
      </c>
      <c r="R48" s="23"/>
      <c r="S48" s="50"/>
      <c r="T48" s="50"/>
      <c r="U48" s="49"/>
    </row>
    <row r="49" spans="1:21" x14ac:dyDescent="0.2">
      <c r="A49" s="12">
        <v>1989</v>
      </c>
      <c r="B49" s="48">
        <v>64.900000000000006</v>
      </c>
      <c r="C49" s="48">
        <v>2.5</v>
      </c>
      <c r="D49" s="48">
        <v>42.5</v>
      </c>
      <c r="E49" s="48">
        <v>7.7</v>
      </c>
      <c r="F49" s="48">
        <v>69.099999999999994</v>
      </c>
      <c r="G49" s="48">
        <v>1.1000000000000001</v>
      </c>
      <c r="H49" s="48">
        <v>79.8</v>
      </c>
      <c r="I49" s="48">
        <v>1.9</v>
      </c>
      <c r="J49" s="48">
        <v>71.599999999999994</v>
      </c>
      <c r="K49" s="48">
        <v>10.1</v>
      </c>
      <c r="L49" s="48">
        <v>33.4</v>
      </c>
      <c r="M49" s="48">
        <v>3</v>
      </c>
      <c r="N49" s="12"/>
      <c r="O49" s="23">
        <v>2286234.2000000002</v>
      </c>
      <c r="P49" s="12">
        <v>8493</v>
      </c>
      <c r="Q49" s="47">
        <v>268</v>
      </c>
      <c r="R49" s="23"/>
      <c r="S49" s="50"/>
      <c r="T49" s="50"/>
      <c r="U49" s="49"/>
    </row>
    <row r="50" spans="1:21" x14ac:dyDescent="0.2">
      <c r="A50" s="12">
        <v>1990</v>
      </c>
      <c r="B50" s="48">
        <v>65.5</v>
      </c>
      <c r="C50" s="48">
        <v>0.8</v>
      </c>
      <c r="D50" s="48">
        <v>43</v>
      </c>
      <c r="E50" s="48">
        <v>1.1000000000000001</v>
      </c>
      <c r="F50" s="48">
        <v>68.7</v>
      </c>
      <c r="G50" s="48">
        <v>-0.6</v>
      </c>
      <c r="H50" s="48">
        <v>82.2</v>
      </c>
      <c r="I50" s="48">
        <v>2.9</v>
      </c>
      <c r="J50" s="48">
        <v>71.900000000000006</v>
      </c>
      <c r="K50" s="48">
        <v>0.4</v>
      </c>
      <c r="L50" s="48">
        <v>34.1</v>
      </c>
      <c r="M50" s="48">
        <v>2.1</v>
      </c>
      <c r="N50" s="12"/>
      <c r="O50" s="23">
        <v>2304515.1</v>
      </c>
      <c r="P50" s="12">
        <v>8559</v>
      </c>
      <c r="Q50" s="47">
        <v>268</v>
      </c>
      <c r="R50" s="23"/>
      <c r="S50" s="50"/>
      <c r="T50" s="50"/>
      <c r="U50" s="49"/>
    </row>
    <row r="51" spans="1:21" x14ac:dyDescent="0.2">
      <c r="A51" s="12">
        <v>1991</v>
      </c>
      <c r="B51" s="48">
        <v>64.8</v>
      </c>
      <c r="C51" s="48">
        <v>-1</v>
      </c>
      <c r="D51" s="48">
        <v>40.9</v>
      </c>
      <c r="E51" s="48">
        <v>-4.9000000000000004</v>
      </c>
      <c r="F51" s="48">
        <v>68.900000000000006</v>
      </c>
      <c r="G51" s="48">
        <v>0.2</v>
      </c>
      <c r="H51" s="48">
        <v>85.6</v>
      </c>
      <c r="I51" s="48">
        <v>4.2</v>
      </c>
      <c r="J51" s="48">
        <v>66.7</v>
      </c>
      <c r="K51" s="48">
        <v>-7.2</v>
      </c>
      <c r="L51" s="48">
        <v>33.4</v>
      </c>
      <c r="M51" s="48">
        <v>-2</v>
      </c>
      <c r="N51" s="12"/>
      <c r="O51" s="23">
        <v>2280851.9</v>
      </c>
      <c r="P51" s="12">
        <v>8617</v>
      </c>
      <c r="Q51" s="47">
        <v>264</v>
      </c>
      <c r="R51" s="23"/>
      <c r="S51" s="50"/>
      <c r="T51" s="50"/>
      <c r="U51" s="49"/>
    </row>
    <row r="52" spans="1:21" x14ac:dyDescent="0.2">
      <c r="A52" s="12">
        <v>1992</v>
      </c>
      <c r="B52" s="48">
        <v>64.2</v>
      </c>
      <c r="C52" s="48">
        <v>-1</v>
      </c>
      <c r="D52" s="48">
        <v>41.5</v>
      </c>
      <c r="E52" s="48">
        <v>1.6</v>
      </c>
      <c r="F52" s="48">
        <v>67.900000000000006</v>
      </c>
      <c r="G52" s="48">
        <v>-1.5</v>
      </c>
      <c r="H52" s="48">
        <v>87.9</v>
      </c>
      <c r="I52" s="48">
        <v>2.7</v>
      </c>
      <c r="J52" s="48">
        <v>60.8</v>
      </c>
      <c r="K52" s="48">
        <v>-8.8000000000000007</v>
      </c>
      <c r="L52" s="48">
        <v>34.200000000000003</v>
      </c>
      <c r="M52" s="48">
        <v>2.2000000000000002</v>
      </c>
      <c r="N52" s="12"/>
      <c r="O52" s="23">
        <v>2258612.7000000002</v>
      </c>
      <c r="P52" s="12">
        <v>8668</v>
      </c>
      <c r="Q52" s="47">
        <v>260</v>
      </c>
      <c r="R52" s="23"/>
      <c r="S52" s="50"/>
      <c r="T52" s="50"/>
      <c r="U52" s="49"/>
    </row>
    <row r="53" spans="1:21" x14ac:dyDescent="0.2">
      <c r="A53" s="12">
        <v>1993</v>
      </c>
      <c r="B53" s="48">
        <v>62.9</v>
      </c>
      <c r="C53" s="48">
        <v>-2</v>
      </c>
      <c r="D53" s="48">
        <v>40.4</v>
      </c>
      <c r="E53" s="48">
        <v>-2.7</v>
      </c>
      <c r="F53" s="48">
        <v>65.900000000000006</v>
      </c>
      <c r="G53" s="48">
        <v>-2.9</v>
      </c>
      <c r="H53" s="48">
        <v>87.6</v>
      </c>
      <c r="I53" s="48">
        <v>-0.3</v>
      </c>
      <c r="J53" s="48">
        <v>52.7</v>
      </c>
      <c r="K53" s="48">
        <v>-13.3</v>
      </c>
      <c r="L53" s="48">
        <v>36.9</v>
      </c>
      <c r="M53" s="48">
        <v>7.8</v>
      </c>
      <c r="N53" s="12"/>
      <c r="O53" s="23">
        <v>2214378.4</v>
      </c>
      <c r="P53" s="12">
        <v>8719</v>
      </c>
      <c r="Q53" s="47">
        <v>253</v>
      </c>
      <c r="R53" s="23"/>
      <c r="S53" s="50"/>
      <c r="T53" s="50"/>
      <c r="U53" s="49"/>
    </row>
    <row r="54" spans="1:21" x14ac:dyDescent="0.2">
      <c r="A54" s="12">
        <v>1994</v>
      </c>
      <c r="B54" s="48">
        <v>65.5</v>
      </c>
      <c r="C54" s="48">
        <v>4.0999999999999996</v>
      </c>
      <c r="D54" s="48">
        <v>45.6</v>
      </c>
      <c r="E54" s="48">
        <v>12.9</v>
      </c>
      <c r="F54" s="48">
        <v>67.2</v>
      </c>
      <c r="G54" s="48">
        <v>2</v>
      </c>
      <c r="H54" s="48">
        <v>86.7</v>
      </c>
      <c r="I54" s="48">
        <v>-1.1000000000000001</v>
      </c>
      <c r="J54" s="48">
        <v>56.7</v>
      </c>
      <c r="K54" s="48">
        <v>7.6</v>
      </c>
      <c r="L54" s="48">
        <v>41.8</v>
      </c>
      <c r="M54" s="48">
        <v>13.5</v>
      </c>
      <c r="N54" s="12"/>
      <c r="O54" s="23">
        <v>2304894</v>
      </c>
      <c r="P54" s="12">
        <v>8781</v>
      </c>
      <c r="Q54" s="47">
        <v>261</v>
      </c>
      <c r="R54" s="23"/>
      <c r="S54" s="50"/>
      <c r="T54" s="50"/>
      <c r="U54" s="49"/>
    </row>
    <row r="55" spans="1:21" x14ac:dyDescent="0.2">
      <c r="A55" s="12">
        <v>1995</v>
      </c>
      <c r="B55" s="48">
        <v>68.099999999999994</v>
      </c>
      <c r="C55" s="48">
        <v>4</v>
      </c>
      <c r="D55" s="48">
        <v>48.8</v>
      </c>
      <c r="E55" s="48">
        <v>7.1</v>
      </c>
      <c r="F55" s="48">
        <v>67.900000000000006</v>
      </c>
      <c r="G55" s="48">
        <v>1.1000000000000001</v>
      </c>
      <c r="H55" s="48">
        <v>87</v>
      </c>
      <c r="I55" s="48">
        <v>0.3</v>
      </c>
      <c r="J55" s="48">
        <v>61.2</v>
      </c>
      <c r="K55" s="48">
        <v>8</v>
      </c>
      <c r="L55" s="48">
        <v>46.5</v>
      </c>
      <c r="M55" s="48">
        <v>11.1</v>
      </c>
      <c r="N55" s="12"/>
      <c r="O55" s="23">
        <v>2397649.2999999998</v>
      </c>
      <c r="P55" s="12">
        <v>8827</v>
      </c>
      <c r="Q55" s="47">
        <v>271</v>
      </c>
      <c r="R55" s="23"/>
      <c r="S55" s="50"/>
      <c r="T55" s="50"/>
      <c r="U55" s="49"/>
    </row>
    <row r="56" spans="1:21" x14ac:dyDescent="0.2">
      <c r="A56" s="12">
        <v>1996</v>
      </c>
      <c r="B56" s="48">
        <v>69.099999999999994</v>
      </c>
      <c r="C56" s="48">
        <v>1.5</v>
      </c>
      <c r="D56" s="48">
        <v>50.5</v>
      </c>
      <c r="E56" s="48">
        <v>3.4</v>
      </c>
      <c r="F56" s="48">
        <v>69.099999999999994</v>
      </c>
      <c r="G56" s="48">
        <v>1.8</v>
      </c>
      <c r="H56" s="48">
        <v>86.8</v>
      </c>
      <c r="I56" s="48">
        <v>-0.1</v>
      </c>
      <c r="J56" s="48">
        <v>64.400000000000006</v>
      </c>
      <c r="K56" s="48">
        <v>5.2</v>
      </c>
      <c r="L56" s="48">
        <v>48.4</v>
      </c>
      <c r="M56" s="48">
        <v>4.0999999999999996</v>
      </c>
      <c r="N56" s="12"/>
      <c r="O56" s="23">
        <v>2434042.4</v>
      </c>
      <c r="P56" s="12">
        <v>8841</v>
      </c>
      <c r="Q56" s="47">
        <v>275.48303973535877</v>
      </c>
      <c r="R56" s="23"/>
      <c r="S56" s="50"/>
      <c r="T56" s="50"/>
      <c r="U56" s="49"/>
    </row>
    <row r="57" spans="1:21" x14ac:dyDescent="0.2">
      <c r="A57" s="12">
        <v>1997</v>
      </c>
      <c r="B57" s="48">
        <v>71.2</v>
      </c>
      <c r="C57" s="48">
        <v>2.9</v>
      </c>
      <c r="D57" s="48">
        <v>56.8</v>
      </c>
      <c r="E57" s="48">
        <v>12.4</v>
      </c>
      <c r="F57" s="48">
        <v>71.099999999999994</v>
      </c>
      <c r="G57" s="48">
        <v>2.8</v>
      </c>
      <c r="H57" s="48">
        <v>86.4</v>
      </c>
      <c r="I57" s="48">
        <v>-0.5</v>
      </c>
      <c r="J57" s="48">
        <v>65.3</v>
      </c>
      <c r="K57" s="48">
        <v>1.4</v>
      </c>
      <c r="L57" s="48">
        <v>55.1</v>
      </c>
      <c r="M57" s="48">
        <v>13.9</v>
      </c>
      <c r="N57" s="12"/>
      <c r="O57" s="23">
        <v>2504641.1</v>
      </c>
      <c r="P57" s="12">
        <v>8846</v>
      </c>
      <c r="Q57" s="47">
        <v>283.2274417578036</v>
      </c>
      <c r="R57" s="23"/>
      <c r="S57" s="50"/>
      <c r="T57" s="50"/>
      <c r="U57" s="49"/>
    </row>
    <row r="58" spans="1:21" x14ac:dyDescent="0.2">
      <c r="A58" s="12">
        <v>1998</v>
      </c>
      <c r="B58" s="48">
        <v>74.2</v>
      </c>
      <c r="C58" s="48">
        <v>4.2</v>
      </c>
      <c r="D58" s="48">
        <v>63.2</v>
      </c>
      <c r="E58" s="48">
        <v>11.3</v>
      </c>
      <c r="F58" s="48">
        <v>73.400000000000006</v>
      </c>
      <c r="G58" s="48">
        <v>3.3</v>
      </c>
      <c r="H58" s="48">
        <v>89.7</v>
      </c>
      <c r="I58" s="48">
        <v>3.8</v>
      </c>
      <c r="J58" s="48">
        <v>70.400000000000006</v>
      </c>
      <c r="K58" s="48">
        <v>7.8</v>
      </c>
      <c r="L58" s="48">
        <v>60</v>
      </c>
      <c r="M58" s="48">
        <v>8.9</v>
      </c>
      <c r="N58" s="12"/>
      <c r="O58" s="23">
        <v>2610507.1</v>
      </c>
      <c r="P58" s="12">
        <v>8851</v>
      </c>
      <c r="Q58" s="47">
        <v>294.97497904235314</v>
      </c>
      <c r="R58" s="23"/>
      <c r="S58" s="50"/>
      <c r="T58" s="50"/>
      <c r="U58" s="49"/>
    </row>
    <row r="59" spans="1:21" x14ac:dyDescent="0.2">
      <c r="A59" s="12">
        <v>1999</v>
      </c>
      <c r="B59" s="48">
        <v>77.5</v>
      </c>
      <c r="C59" s="48">
        <v>4.5</v>
      </c>
      <c r="D59" s="48">
        <v>66.5</v>
      </c>
      <c r="E59" s="48">
        <v>5.0999999999999996</v>
      </c>
      <c r="F59" s="48">
        <v>76.400000000000006</v>
      </c>
      <c r="G59" s="48">
        <v>4</v>
      </c>
      <c r="H59" s="48">
        <v>91.3</v>
      </c>
      <c r="I59" s="48">
        <v>1.7</v>
      </c>
      <c r="J59" s="48">
        <v>75.400000000000006</v>
      </c>
      <c r="K59" s="48">
        <v>7</v>
      </c>
      <c r="L59" s="48">
        <v>64.400000000000006</v>
      </c>
      <c r="M59" s="48">
        <v>7.2</v>
      </c>
      <c r="N59" s="12"/>
      <c r="O59" s="23">
        <v>2728767.1</v>
      </c>
      <c r="P59" s="12">
        <v>8858</v>
      </c>
      <c r="Q59" s="47">
        <v>308.20109845032653</v>
      </c>
      <c r="R59" s="23"/>
      <c r="S59" s="50"/>
      <c r="T59" s="50"/>
      <c r="U59" s="49"/>
    </row>
    <row r="60" spans="1:21" x14ac:dyDescent="0.2">
      <c r="A60" s="12">
        <v>2000</v>
      </c>
      <c r="B60" s="48">
        <v>81.2</v>
      </c>
      <c r="C60" s="48">
        <v>4.7</v>
      </c>
      <c r="D60" s="48">
        <v>74.3</v>
      </c>
      <c r="E60" s="48">
        <v>11.7</v>
      </c>
      <c r="F60" s="48">
        <v>80.400000000000006</v>
      </c>
      <c r="G60" s="48">
        <v>5.2</v>
      </c>
      <c r="H60" s="48">
        <v>90.5</v>
      </c>
      <c r="I60" s="48">
        <v>-0.9</v>
      </c>
      <c r="J60" s="48">
        <v>80.3</v>
      </c>
      <c r="K60" s="48">
        <v>6.5</v>
      </c>
      <c r="L60" s="48">
        <v>71.900000000000006</v>
      </c>
      <c r="M60" s="48">
        <v>11.7</v>
      </c>
      <c r="N60" s="12"/>
      <c r="O60" s="23">
        <v>2857982.4</v>
      </c>
      <c r="P60" s="12">
        <v>8872</v>
      </c>
      <c r="Q60" s="47">
        <v>322.15520059667426</v>
      </c>
      <c r="R60" s="23"/>
      <c r="S60" s="50"/>
      <c r="T60" s="50"/>
      <c r="U60" s="49"/>
    </row>
    <row r="61" spans="1:21" x14ac:dyDescent="0.2">
      <c r="A61" s="12">
        <v>2001</v>
      </c>
      <c r="B61" s="48">
        <v>82.5</v>
      </c>
      <c r="C61" s="48">
        <v>1.6</v>
      </c>
      <c r="D61" s="48">
        <v>73</v>
      </c>
      <c r="E61" s="48">
        <v>-1.7</v>
      </c>
      <c r="F61" s="48">
        <v>81</v>
      </c>
      <c r="G61" s="48">
        <v>0.7</v>
      </c>
      <c r="H61" s="48">
        <v>90.6</v>
      </c>
      <c r="I61" s="48">
        <v>0.2</v>
      </c>
      <c r="J61" s="48">
        <v>82.3</v>
      </c>
      <c r="K61" s="48">
        <v>2.5</v>
      </c>
      <c r="L61" s="48">
        <v>72.400000000000006</v>
      </c>
      <c r="M61" s="48">
        <v>0.7</v>
      </c>
      <c r="N61" s="12"/>
      <c r="O61" s="23">
        <v>2902664.5</v>
      </c>
      <c r="P61" s="12">
        <v>8896</v>
      </c>
      <c r="Q61" s="47">
        <v>326.324624231803</v>
      </c>
      <c r="R61" s="23"/>
      <c r="S61" s="50"/>
      <c r="T61" s="50"/>
      <c r="U61" s="49"/>
    </row>
    <row r="62" spans="1:21" x14ac:dyDescent="0.2">
      <c r="A62" s="12">
        <v>2002</v>
      </c>
      <c r="B62" s="48">
        <v>84.2</v>
      </c>
      <c r="C62" s="48">
        <v>2.1</v>
      </c>
      <c r="D62" s="48">
        <v>72.099999999999994</v>
      </c>
      <c r="E62" s="48">
        <v>-1.3</v>
      </c>
      <c r="F62" s="48">
        <v>83.1</v>
      </c>
      <c r="G62" s="48">
        <v>2.6</v>
      </c>
      <c r="H62" s="48">
        <v>92.5</v>
      </c>
      <c r="I62" s="48">
        <v>2.1</v>
      </c>
      <c r="J62" s="48">
        <v>80.400000000000006</v>
      </c>
      <c r="K62" s="48">
        <v>-2.2999999999999998</v>
      </c>
      <c r="L62" s="48">
        <v>73.400000000000006</v>
      </c>
      <c r="M62" s="48">
        <v>1.3</v>
      </c>
      <c r="N62" s="12"/>
      <c r="O62" s="23">
        <v>2962853.8</v>
      </c>
      <c r="P62" s="12">
        <v>8925</v>
      </c>
      <c r="Q62" s="47">
        <v>331</v>
      </c>
      <c r="R62" s="23"/>
      <c r="S62" s="50"/>
      <c r="T62" s="50"/>
      <c r="U62" s="49"/>
    </row>
    <row r="63" spans="1:21" x14ac:dyDescent="0.2">
      <c r="A63" s="12">
        <v>2003</v>
      </c>
      <c r="B63" s="48">
        <v>86.2</v>
      </c>
      <c r="C63" s="48">
        <v>2.4</v>
      </c>
      <c r="D63" s="48">
        <v>74.8</v>
      </c>
      <c r="E63" s="48">
        <v>3.8</v>
      </c>
      <c r="F63" s="48">
        <v>85</v>
      </c>
      <c r="G63" s="48">
        <v>2.2999999999999998</v>
      </c>
      <c r="H63" s="48">
        <v>93.1</v>
      </c>
      <c r="I63" s="48">
        <v>0.7</v>
      </c>
      <c r="J63" s="48">
        <v>82.4</v>
      </c>
      <c r="K63" s="48">
        <v>2.5</v>
      </c>
      <c r="L63" s="48">
        <v>76.400000000000006</v>
      </c>
      <c r="M63" s="48">
        <v>4.2</v>
      </c>
      <c r="N63" s="12"/>
      <c r="O63" s="23">
        <v>3033540.6</v>
      </c>
      <c r="P63" s="12">
        <v>8959</v>
      </c>
      <c r="Q63" s="47">
        <v>338</v>
      </c>
      <c r="R63" s="23"/>
      <c r="S63" s="50"/>
      <c r="T63" s="50"/>
      <c r="U63" s="49"/>
    </row>
    <row r="64" spans="1:21" x14ac:dyDescent="0.2">
      <c r="A64" s="12">
        <v>2004</v>
      </c>
      <c r="B64" s="48">
        <v>89.9</v>
      </c>
      <c r="C64" s="48">
        <v>4.3</v>
      </c>
      <c r="D64" s="48">
        <v>79.8</v>
      </c>
      <c r="E64" s="48">
        <v>6.6</v>
      </c>
      <c r="F64" s="48">
        <v>87.4</v>
      </c>
      <c r="G64" s="48">
        <v>2.8</v>
      </c>
      <c r="H64" s="48">
        <v>92.9</v>
      </c>
      <c r="I64" s="48">
        <v>-0.2</v>
      </c>
      <c r="J64" s="48">
        <v>87.2</v>
      </c>
      <c r="K64" s="48">
        <v>5.8</v>
      </c>
      <c r="L64" s="48">
        <v>84.6</v>
      </c>
      <c r="M64" s="48">
        <v>10.7</v>
      </c>
      <c r="N64" s="12"/>
      <c r="O64" s="23">
        <v>3164605.7</v>
      </c>
      <c r="P64" s="12">
        <v>8994</v>
      </c>
      <c r="Q64" s="47">
        <v>351</v>
      </c>
      <c r="R64" s="23"/>
      <c r="S64" s="50"/>
      <c r="T64" s="50"/>
      <c r="U64" s="49"/>
    </row>
    <row r="65" spans="1:21" x14ac:dyDescent="0.2">
      <c r="A65" s="12">
        <v>2005</v>
      </c>
      <c r="B65" s="48">
        <v>92.4</v>
      </c>
      <c r="C65" s="48">
        <v>2.8</v>
      </c>
      <c r="D65" s="48">
        <v>85.4</v>
      </c>
      <c r="E65" s="48">
        <v>7</v>
      </c>
      <c r="F65" s="48">
        <v>89.8</v>
      </c>
      <c r="G65" s="48">
        <v>2.8</v>
      </c>
      <c r="H65" s="48">
        <v>93.3</v>
      </c>
      <c r="I65" s="48">
        <v>0.4</v>
      </c>
      <c r="J65" s="48">
        <v>91.6</v>
      </c>
      <c r="K65" s="48">
        <v>5.0999999999999996</v>
      </c>
      <c r="L65" s="48">
        <v>90.2</v>
      </c>
      <c r="M65" s="48">
        <v>6.6</v>
      </c>
      <c r="N65" s="12"/>
      <c r="O65" s="23">
        <v>3253794.6</v>
      </c>
      <c r="P65" s="12">
        <v>9030</v>
      </c>
      <c r="Q65" s="47">
        <v>360.32522824790954</v>
      </c>
      <c r="R65" s="23"/>
      <c r="S65" s="50"/>
      <c r="T65" s="50"/>
      <c r="U65" s="49"/>
    </row>
    <row r="66" spans="1:21" x14ac:dyDescent="0.2">
      <c r="A66" s="12">
        <v>2006</v>
      </c>
      <c r="B66" s="48">
        <v>96.8</v>
      </c>
      <c r="C66" s="48">
        <v>4.7</v>
      </c>
      <c r="D66" s="48">
        <v>92.4</v>
      </c>
      <c r="E66" s="48">
        <v>8.1999999999999993</v>
      </c>
      <c r="F66" s="48">
        <v>92.2</v>
      </c>
      <c r="G66" s="48">
        <v>2.7</v>
      </c>
      <c r="H66" s="48">
        <v>94.8</v>
      </c>
      <c r="I66" s="48">
        <v>1.6</v>
      </c>
      <c r="J66" s="48">
        <v>100.2</v>
      </c>
      <c r="K66" s="48">
        <v>9.3000000000000007</v>
      </c>
      <c r="L66" s="48">
        <v>98</v>
      </c>
      <c r="M66" s="48">
        <v>8.6999999999999993</v>
      </c>
      <c r="N66" s="12"/>
      <c r="O66" s="23">
        <v>3406336.4</v>
      </c>
      <c r="P66" s="12">
        <v>9081</v>
      </c>
      <c r="Q66" s="47">
        <v>375.17706229763041</v>
      </c>
      <c r="R66" s="23"/>
      <c r="S66" s="50"/>
      <c r="T66" s="50"/>
      <c r="U66" s="49"/>
    </row>
    <row r="67" spans="1:21" x14ac:dyDescent="0.2">
      <c r="A67" s="12">
        <v>2007</v>
      </c>
      <c r="B67" s="48">
        <v>100.1</v>
      </c>
      <c r="C67" s="48">
        <v>3.4</v>
      </c>
      <c r="D67" s="48">
        <v>99.4</v>
      </c>
      <c r="E67" s="48">
        <v>7.6</v>
      </c>
      <c r="F67" s="48">
        <v>95.7</v>
      </c>
      <c r="G67" s="48">
        <v>3.8</v>
      </c>
      <c r="H67" s="48">
        <v>95.3</v>
      </c>
      <c r="I67" s="48">
        <v>0.5</v>
      </c>
      <c r="J67" s="48">
        <v>108.3</v>
      </c>
      <c r="K67" s="48">
        <v>8.1</v>
      </c>
      <c r="L67" s="48">
        <v>102.4</v>
      </c>
      <c r="M67" s="48">
        <v>4.5</v>
      </c>
      <c r="N67" s="12"/>
      <c r="O67" s="23">
        <v>3522320</v>
      </c>
      <c r="P67" s="12">
        <v>9148</v>
      </c>
      <c r="Q67" s="47">
        <v>385.05380955900313</v>
      </c>
      <c r="R67" s="23"/>
      <c r="S67" s="50"/>
      <c r="T67" s="50"/>
      <c r="U67" s="49"/>
    </row>
    <row r="68" spans="1:21" x14ac:dyDescent="0.2">
      <c r="A68" s="12">
        <v>2008</v>
      </c>
      <c r="B68" s="48">
        <v>99.5</v>
      </c>
      <c r="C68" s="48">
        <v>-0.6</v>
      </c>
      <c r="D68" s="48">
        <v>103.2</v>
      </c>
      <c r="E68" s="48">
        <v>3.8</v>
      </c>
      <c r="F68" s="48">
        <v>95.9</v>
      </c>
      <c r="G68" s="48">
        <v>0.2</v>
      </c>
      <c r="H68" s="48">
        <v>96.5</v>
      </c>
      <c r="I68" s="48">
        <v>1.3</v>
      </c>
      <c r="J68" s="48">
        <v>108.9</v>
      </c>
      <c r="K68" s="48">
        <v>0.6</v>
      </c>
      <c r="L68" s="48">
        <v>104.5</v>
      </c>
      <c r="M68" s="48">
        <v>2</v>
      </c>
      <c r="N68" s="12"/>
      <c r="O68" s="23">
        <v>3502699.5</v>
      </c>
      <c r="P68" s="12">
        <v>9220</v>
      </c>
      <c r="Q68" s="47">
        <v>379.99895767462039</v>
      </c>
      <c r="R68" s="23"/>
      <c r="S68" s="50"/>
      <c r="T68" s="50"/>
      <c r="U68" s="49"/>
    </row>
    <row r="69" spans="1:21" x14ac:dyDescent="0.2">
      <c r="A69" s="12">
        <v>2009</v>
      </c>
      <c r="B69" s="48">
        <v>94.3</v>
      </c>
      <c r="C69" s="48">
        <v>-5.2</v>
      </c>
      <c r="D69" s="48">
        <v>88.7</v>
      </c>
      <c r="E69" s="48">
        <v>-14.1</v>
      </c>
      <c r="F69" s="48">
        <v>96.3</v>
      </c>
      <c r="G69" s="48">
        <v>0.4</v>
      </c>
      <c r="H69" s="48">
        <v>98.7</v>
      </c>
      <c r="I69" s="48">
        <v>2.2999999999999998</v>
      </c>
      <c r="J69" s="48">
        <v>94.3</v>
      </c>
      <c r="K69" s="48">
        <v>-13.4</v>
      </c>
      <c r="L69" s="48">
        <v>89.3</v>
      </c>
      <c r="M69" s="48">
        <v>-14.5</v>
      </c>
      <c r="N69" s="12"/>
      <c r="O69" s="23">
        <v>3321096.6</v>
      </c>
      <c r="P69" s="12">
        <v>9299</v>
      </c>
      <c r="Q69" s="47">
        <v>357.17755565114533</v>
      </c>
      <c r="R69" s="23"/>
      <c r="T69" s="50"/>
      <c r="U69" s="49"/>
    </row>
    <row r="70" spans="1:21" x14ac:dyDescent="0.2">
      <c r="A70" s="12">
        <v>2010</v>
      </c>
      <c r="B70" s="48">
        <v>100</v>
      </c>
      <c r="C70" s="48">
        <v>6</v>
      </c>
      <c r="D70" s="48">
        <v>100</v>
      </c>
      <c r="E70" s="48">
        <v>12.8</v>
      </c>
      <c r="F70" s="48">
        <v>100</v>
      </c>
      <c r="G70" s="48">
        <v>3.9</v>
      </c>
      <c r="H70" s="48">
        <v>100</v>
      </c>
      <c r="I70" s="48">
        <v>1.3</v>
      </c>
      <c r="J70" s="48">
        <v>100</v>
      </c>
      <c r="K70" s="48">
        <v>6</v>
      </c>
      <c r="L70" s="48">
        <v>100</v>
      </c>
      <c r="M70" s="48">
        <v>11.9</v>
      </c>
      <c r="N70" s="12"/>
      <c r="O70" s="21">
        <v>3519994</v>
      </c>
      <c r="P70" s="12">
        <v>9378</v>
      </c>
      <c r="Q70" s="12">
        <v>375</v>
      </c>
      <c r="T70" s="50"/>
      <c r="U70" s="49"/>
    </row>
    <row r="71" spans="1:21" x14ac:dyDescent="0.2">
      <c r="A71" s="12">
        <v>2011</v>
      </c>
      <c r="B71" s="48">
        <v>102.7</v>
      </c>
      <c r="C71" s="48">
        <v>2.7</v>
      </c>
      <c r="D71" s="48">
        <v>107.3</v>
      </c>
      <c r="E71" s="48">
        <v>7.3</v>
      </c>
      <c r="F71" s="48">
        <v>101.9</v>
      </c>
      <c r="G71" s="48">
        <v>1.9</v>
      </c>
      <c r="H71" s="48">
        <v>100.8</v>
      </c>
      <c r="I71" s="48">
        <v>0.8</v>
      </c>
      <c r="J71" s="48">
        <v>105.7</v>
      </c>
      <c r="K71" s="48">
        <v>5.7</v>
      </c>
      <c r="L71" s="48">
        <v>106.1</v>
      </c>
      <c r="M71" s="48">
        <v>6.1</v>
      </c>
      <c r="N71" s="12"/>
      <c r="O71" s="23">
        <v>3613781</v>
      </c>
      <c r="P71" s="12">
        <v>9449</v>
      </c>
      <c r="Q71" s="12">
        <v>382</v>
      </c>
      <c r="T71" s="50"/>
      <c r="U71" s="49"/>
    </row>
    <row r="72" spans="1:21" x14ac:dyDescent="0.2">
      <c r="A72" s="12">
        <v>2012</v>
      </c>
      <c r="B72" s="48">
        <v>102.4</v>
      </c>
      <c r="C72" s="48">
        <v>-0.3</v>
      </c>
      <c r="D72" s="48">
        <v>107.9</v>
      </c>
      <c r="E72" s="48">
        <v>0.5</v>
      </c>
      <c r="F72" s="48">
        <v>102.7</v>
      </c>
      <c r="G72" s="48">
        <v>0.8</v>
      </c>
      <c r="H72" s="48">
        <v>101.9</v>
      </c>
      <c r="I72" s="48">
        <v>1.1000000000000001</v>
      </c>
      <c r="J72" s="48">
        <v>105.4</v>
      </c>
      <c r="K72" s="48">
        <v>-0.2</v>
      </c>
      <c r="L72" s="48">
        <v>107.1</v>
      </c>
      <c r="M72" s="48">
        <v>1</v>
      </c>
      <c r="N72" s="12"/>
      <c r="O72" s="23">
        <v>3603434</v>
      </c>
      <c r="P72" s="12">
        <v>9519</v>
      </c>
      <c r="Q72" s="12">
        <v>379</v>
      </c>
      <c r="T72" s="50"/>
      <c r="U72" s="49"/>
    </row>
    <row r="73" spans="1:21" x14ac:dyDescent="0.2">
      <c r="A73" s="12">
        <v>2013</v>
      </c>
      <c r="B73" s="48">
        <v>103.6</v>
      </c>
      <c r="C73" s="48">
        <v>1.2</v>
      </c>
      <c r="D73" s="48">
        <v>107.7</v>
      </c>
      <c r="E73" s="48">
        <v>-0.1</v>
      </c>
      <c r="F73" s="48">
        <v>104.6</v>
      </c>
      <c r="G73" s="48">
        <v>1.9</v>
      </c>
      <c r="H73" s="48">
        <v>103.3</v>
      </c>
      <c r="I73" s="48">
        <v>1.3</v>
      </c>
      <c r="J73" s="48">
        <v>106.1</v>
      </c>
      <c r="K73" s="48">
        <v>0.6</v>
      </c>
      <c r="L73" s="48">
        <v>106.3</v>
      </c>
      <c r="M73" s="48">
        <v>-0.8</v>
      </c>
      <c r="N73" s="12"/>
      <c r="O73" s="23">
        <v>3648160</v>
      </c>
      <c r="P73" s="12">
        <v>9600</v>
      </c>
      <c r="Q73" s="12">
        <v>380</v>
      </c>
      <c r="T73" s="50"/>
      <c r="U73" s="49"/>
    </row>
    <row r="74" spans="1:21" x14ac:dyDescent="0.2">
      <c r="A74" s="12">
        <v>2014</v>
      </c>
      <c r="B74" s="48">
        <v>106.3</v>
      </c>
      <c r="C74" s="48">
        <v>2.6</v>
      </c>
      <c r="D74" s="48">
        <v>114.5</v>
      </c>
      <c r="E74" s="48">
        <v>6.3</v>
      </c>
      <c r="F74" s="48">
        <v>106.8</v>
      </c>
      <c r="G74" s="48">
        <v>2.1</v>
      </c>
      <c r="H74" s="48">
        <v>104.8</v>
      </c>
      <c r="I74" s="48">
        <v>1.5</v>
      </c>
      <c r="J74" s="48">
        <v>111.9</v>
      </c>
      <c r="K74" s="48">
        <v>5.5</v>
      </c>
      <c r="L74" s="48">
        <v>111.9</v>
      </c>
      <c r="M74" s="48">
        <v>5.3</v>
      </c>
      <c r="N74" s="12"/>
      <c r="O74" s="23">
        <v>3743170</v>
      </c>
      <c r="P74" s="12">
        <v>9696</v>
      </c>
      <c r="Q74" s="12">
        <v>386</v>
      </c>
      <c r="T74" s="50"/>
      <c r="U74" s="49"/>
    </row>
    <row r="75" spans="1:21" x14ac:dyDescent="0.2">
      <c r="A75" s="12">
        <v>2015</v>
      </c>
      <c r="B75" s="87">
        <v>111.1</v>
      </c>
      <c r="C75" s="87">
        <v>4.5</v>
      </c>
      <c r="D75" s="87">
        <v>120.5</v>
      </c>
      <c r="E75" s="87">
        <v>5.2</v>
      </c>
      <c r="F75" s="87">
        <v>110.1</v>
      </c>
      <c r="G75" s="87">
        <v>3.1</v>
      </c>
      <c r="H75" s="87">
        <v>107.3</v>
      </c>
      <c r="I75" s="87">
        <v>2.4</v>
      </c>
      <c r="J75" s="87">
        <v>119.6</v>
      </c>
      <c r="K75" s="87">
        <v>6.9</v>
      </c>
      <c r="L75" s="48">
        <v>118.3</v>
      </c>
      <c r="M75" s="48">
        <v>5.7</v>
      </c>
      <c r="N75" s="12"/>
      <c r="O75" s="23">
        <v>3912436</v>
      </c>
      <c r="P75" s="12">
        <v>9799</v>
      </c>
      <c r="Q75" s="12">
        <v>399</v>
      </c>
      <c r="T75" s="50"/>
      <c r="U75" s="49"/>
    </row>
    <row r="76" spans="1:21" x14ac:dyDescent="0.2">
      <c r="A76" s="88">
        <v>2016</v>
      </c>
      <c r="B76" s="89">
        <v>114.7</v>
      </c>
      <c r="C76" s="89">
        <v>3.2</v>
      </c>
      <c r="D76" s="89">
        <v>124.6</v>
      </c>
      <c r="E76" s="89">
        <v>3.4</v>
      </c>
      <c r="F76" s="89">
        <v>112.5</v>
      </c>
      <c r="G76" s="89">
        <v>2.2000000000000002</v>
      </c>
      <c r="H76" s="89">
        <v>110.6</v>
      </c>
      <c r="I76" s="89">
        <v>3.1</v>
      </c>
      <c r="J76" s="89">
        <v>126.4</v>
      </c>
      <c r="K76" s="89">
        <v>5.6</v>
      </c>
      <c r="L76" s="48">
        <v>122.1</v>
      </c>
      <c r="M76" s="89">
        <v>3.3</v>
      </c>
      <c r="N76" s="74"/>
      <c r="O76" s="66">
        <v>4039000</v>
      </c>
      <c r="P76" s="88">
        <v>9923</v>
      </c>
      <c r="Q76" s="12">
        <v>407</v>
      </c>
    </row>
    <row r="77" spans="1:21" x14ac:dyDescent="0.2">
      <c r="B77" s="107"/>
      <c r="C77" s="107"/>
      <c r="D77" s="107"/>
      <c r="E77" s="107"/>
      <c r="F77" s="107"/>
      <c r="G77" s="107"/>
      <c r="H77" s="107"/>
      <c r="I77" s="107"/>
    </row>
    <row r="78" spans="1:21" x14ac:dyDescent="0.2">
      <c r="B78" s="71"/>
    </row>
    <row r="79" spans="1:21" x14ac:dyDescent="0.2">
      <c r="B79" s="71"/>
    </row>
    <row r="80" spans="1:21" x14ac:dyDescent="0.2">
      <c r="O80" s="64"/>
    </row>
  </sheetData>
  <mergeCells count="8">
    <mergeCell ref="A9:L9"/>
    <mergeCell ref="A4:I4"/>
    <mergeCell ref="J4:M4"/>
    <mergeCell ref="D5:E7"/>
    <mergeCell ref="F5:G7"/>
    <mergeCell ref="H5:I7"/>
    <mergeCell ref="J5:K7"/>
    <mergeCell ref="L5:M7"/>
  </mergeCells>
  <pageMargins left="0.31496062992125984" right="0.31496062992125984" top="0.74803149606299213" bottom="0.74803149606299213" header="0.31496062992125984" footer="0.31496062992125984"/>
  <pageSetup paperSize="9" scale="6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F22"/>
  <sheetViews>
    <sheetView workbookViewId="0">
      <selection activeCell="L8" sqref="L8"/>
    </sheetView>
  </sheetViews>
  <sheetFormatPr defaultRowHeight="12.75" x14ac:dyDescent="0.2"/>
  <sheetData>
    <row r="3" spans="1:58" x14ac:dyDescent="0.2">
      <c r="L3" s="65" t="s">
        <v>139</v>
      </c>
    </row>
    <row r="5" spans="1:58" ht="15" x14ac:dyDescent="0.25">
      <c r="A5" s="51"/>
      <c r="B5" s="52" t="s">
        <v>45</v>
      </c>
      <c r="C5" s="52" t="s">
        <v>46</v>
      </c>
      <c r="D5" s="52" t="s">
        <v>47</v>
      </c>
      <c r="E5" s="52" t="s">
        <v>48</v>
      </c>
      <c r="F5" s="52" t="s">
        <v>49</v>
      </c>
      <c r="G5" s="52" t="s">
        <v>50</v>
      </c>
      <c r="H5" s="52" t="s">
        <v>51</v>
      </c>
      <c r="I5" s="52" t="s">
        <v>52</v>
      </c>
      <c r="J5" s="52" t="s">
        <v>53</v>
      </c>
      <c r="K5" s="52" t="s">
        <v>54</v>
      </c>
      <c r="L5">
        <v>2016</v>
      </c>
      <c r="M5">
        <v>2017</v>
      </c>
    </row>
    <row r="6" spans="1:58" ht="15" x14ac:dyDescent="0.25">
      <c r="A6" s="52" t="s">
        <v>55</v>
      </c>
      <c r="B6" s="51">
        <v>4505036.5</v>
      </c>
      <c r="C6" s="51">
        <v>4543722</v>
      </c>
      <c r="D6" s="51">
        <v>4583815.5</v>
      </c>
      <c r="E6" s="51">
        <v>4626362</v>
      </c>
      <c r="F6" s="51">
        <v>4669629</v>
      </c>
      <c r="G6" s="51">
        <v>4708539</v>
      </c>
      <c r="H6" s="51">
        <v>4746369.5</v>
      </c>
      <c r="I6" s="51">
        <v>4790131</v>
      </c>
      <c r="J6" s="51">
        <v>4843298.5</v>
      </c>
      <c r="K6" s="51">
        <v>4901603</v>
      </c>
      <c r="L6" s="54">
        <v>4972157</v>
      </c>
      <c r="M6" s="54">
        <v>5048005</v>
      </c>
    </row>
    <row r="7" spans="1:58" ht="15" x14ac:dyDescent="0.25">
      <c r="A7" s="52" t="s">
        <v>56</v>
      </c>
      <c r="B7" s="51">
        <v>4575468</v>
      </c>
      <c r="C7" s="51">
        <v>4604370</v>
      </c>
      <c r="D7" s="51">
        <v>4635821.5</v>
      </c>
      <c r="E7" s="51">
        <v>4672152.5</v>
      </c>
      <c r="F7" s="51">
        <v>4708497</v>
      </c>
      <c r="G7" s="51">
        <v>4740673.5</v>
      </c>
      <c r="H7" s="51">
        <v>4773004.5</v>
      </c>
      <c r="I7" s="51">
        <v>4810247.5</v>
      </c>
      <c r="J7" s="51">
        <v>4852811</v>
      </c>
      <c r="K7" s="51">
        <v>4897583</v>
      </c>
      <c r="L7" s="54">
        <v>4950929</v>
      </c>
      <c r="M7" s="54">
        <v>5009693</v>
      </c>
    </row>
    <row r="8" spans="1:58" x14ac:dyDescent="0.2">
      <c r="B8">
        <f>B7+B6</f>
        <v>9080504.5</v>
      </c>
      <c r="C8">
        <f t="shared" ref="C8:K8" si="0">C7+C6</f>
        <v>9148092</v>
      </c>
      <c r="D8">
        <f t="shared" si="0"/>
        <v>9219637</v>
      </c>
      <c r="E8">
        <f t="shared" si="0"/>
        <v>9298514.5</v>
      </c>
      <c r="F8">
        <f t="shared" si="0"/>
        <v>9378126</v>
      </c>
      <c r="G8">
        <f t="shared" si="0"/>
        <v>9449212.5</v>
      </c>
      <c r="H8">
        <f t="shared" si="0"/>
        <v>9519374</v>
      </c>
      <c r="I8">
        <f t="shared" si="0"/>
        <v>9600378.5</v>
      </c>
      <c r="J8">
        <f t="shared" si="0"/>
        <v>9696109.5</v>
      </c>
      <c r="K8">
        <f t="shared" si="0"/>
        <v>9799186</v>
      </c>
      <c r="L8">
        <f>SUM(L6:L7)</f>
        <v>9923086</v>
      </c>
      <c r="M8">
        <f>SUM(M6:M7)</f>
        <v>10057698</v>
      </c>
    </row>
    <row r="12" spans="1:58" x14ac:dyDescent="0.2">
      <c r="E12" t="s">
        <v>116</v>
      </c>
    </row>
    <row r="13" spans="1:58" x14ac:dyDescent="0.2">
      <c r="E13" t="s">
        <v>117</v>
      </c>
    </row>
    <row r="14" spans="1:58" ht="18.75" x14ac:dyDescent="0.3">
      <c r="A14" s="55" t="s">
        <v>57</v>
      </c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4"/>
      <c r="AE14" s="54"/>
      <c r="AF14" s="54"/>
      <c r="AG14" s="54"/>
      <c r="AH14" s="54"/>
      <c r="AI14" s="54"/>
      <c r="AJ14" s="54"/>
      <c r="AK14" s="54"/>
      <c r="AL14" s="54"/>
      <c r="AM14" s="54"/>
      <c r="AN14" s="54"/>
      <c r="AO14" s="54"/>
      <c r="AP14" s="54"/>
      <c r="AQ14" s="54"/>
      <c r="AR14" s="54"/>
      <c r="AS14" s="54"/>
      <c r="AT14" s="54"/>
      <c r="AU14" s="54"/>
      <c r="AV14" s="54"/>
      <c r="AW14" s="54"/>
      <c r="AX14" s="54"/>
      <c r="AY14" s="54"/>
      <c r="AZ14" s="54"/>
      <c r="BA14" s="54"/>
      <c r="BB14" s="54"/>
      <c r="BC14" s="54"/>
      <c r="BD14" s="54"/>
      <c r="BE14" s="54"/>
      <c r="BF14" s="54"/>
    </row>
    <row r="16" spans="1:58" ht="15" x14ac:dyDescent="0.25">
      <c r="A16" s="54"/>
      <c r="B16" s="56" t="s">
        <v>58</v>
      </c>
      <c r="C16" s="56" t="s">
        <v>59</v>
      </c>
      <c r="D16" s="56" t="s">
        <v>60</v>
      </c>
      <c r="E16" s="56" t="s">
        <v>61</v>
      </c>
      <c r="F16" s="56" t="s">
        <v>62</v>
      </c>
      <c r="G16" s="56" t="s">
        <v>63</v>
      </c>
      <c r="H16" s="56" t="s">
        <v>64</v>
      </c>
      <c r="I16" s="56" t="s">
        <v>65</v>
      </c>
      <c r="J16" s="56" t="s">
        <v>66</v>
      </c>
      <c r="K16" s="56" t="s">
        <v>67</v>
      </c>
      <c r="L16" s="56" t="s">
        <v>68</v>
      </c>
      <c r="M16" s="56" t="s">
        <v>69</v>
      </c>
      <c r="N16" s="56" t="s">
        <v>70</v>
      </c>
      <c r="O16" s="56" t="s">
        <v>71</v>
      </c>
      <c r="P16" s="56" t="s">
        <v>72</v>
      </c>
      <c r="Q16" s="56" t="s">
        <v>73</v>
      </c>
      <c r="R16" s="56" t="s">
        <v>74</v>
      </c>
      <c r="S16" s="56" t="s">
        <v>75</v>
      </c>
      <c r="T16" s="56" t="s">
        <v>76</v>
      </c>
      <c r="U16" s="56" t="s">
        <v>77</v>
      </c>
      <c r="V16" s="56" t="s">
        <v>78</v>
      </c>
      <c r="W16" s="56" t="s">
        <v>79</v>
      </c>
      <c r="X16" s="56" t="s">
        <v>80</v>
      </c>
      <c r="Y16" s="56" t="s">
        <v>81</v>
      </c>
      <c r="Z16" s="56" t="s">
        <v>82</v>
      </c>
      <c r="AA16" s="56" t="s">
        <v>83</v>
      </c>
      <c r="AB16" s="56" t="s">
        <v>84</v>
      </c>
      <c r="AC16" s="56" t="s">
        <v>85</v>
      </c>
      <c r="AD16" s="56" t="s">
        <v>86</v>
      </c>
      <c r="AE16" s="56" t="s">
        <v>87</v>
      </c>
      <c r="AF16" s="56" t="s">
        <v>88</v>
      </c>
      <c r="AG16" s="56" t="s">
        <v>89</v>
      </c>
      <c r="AH16" s="56" t="s">
        <v>90</v>
      </c>
      <c r="AI16" s="56" t="s">
        <v>91</v>
      </c>
      <c r="AJ16" s="56" t="s">
        <v>92</v>
      </c>
      <c r="AK16" s="56" t="s">
        <v>93</v>
      </c>
      <c r="AL16" s="56" t="s">
        <v>94</v>
      </c>
      <c r="AM16" s="56" t="s">
        <v>95</v>
      </c>
      <c r="AN16" s="56" t="s">
        <v>96</v>
      </c>
      <c r="AO16" s="56" t="s">
        <v>97</v>
      </c>
      <c r="AP16" s="56" t="s">
        <v>98</v>
      </c>
      <c r="AQ16" s="56" t="s">
        <v>99</v>
      </c>
      <c r="AR16" s="56" t="s">
        <v>100</v>
      </c>
      <c r="AS16" s="56" t="s">
        <v>101</v>
      </c>
      <c r="AT16" s="56" t="s">
        <v>102</v>
      </c>
      <c r="AU16" s="56" t="s">
        <v>103</v>
      </c>
      <c r="AV16" s="56" t="s">
        <v>104</v>
      </c>
      <c r="AW16" s="56" t="s">
        <v>105</v>
      </c>
      <c r="AX16" s="56" t="s">
        <v>106</v>
      </c>
      <c r="AY16" s="56" t="s">
        <v>107</v>
      </c>
      <c r="AZ16" s="56" t="s">
        <v>108</v>
      </c>
      <c r="BA16" s="56" t="s">
        <v>109</v>
      </c>
      <c r="BB16" s="56" t="s">
        <v>110</v>
      </c>
      <c r="BC16" s="56" t="s">
        <v>111</v>
      </c>
      <c r="BD16" s="56" t="s">
        <v>112</v>
      </c>
      <c r="BE16" s="56" t="s">
        <v>113</v>
      </c>
      <c r="BF16" s="56" t="s">
        <v>114</v>
      </c>
    </row>
    <row r="17" spans="1:58" ht="15" x14ac:dyDescent="0.25">
      <c r="A17" s="56" t="s">
        <v>115</v>
      </c>
      <c r="B17" s="54">
        <v>6986181</v>
      </c>
      <c r="C17" s="54">
        <v>7041829</v>
      </c>
      <c r="D17" s="54">
        <v>7098740</v>
      </c>
      <c r="E17" s="54">
        <v>7150606</v>
      </c>
      <c r="F17" s="54">
        <v>7192316</v>
      </c>
      <c r="G17" s="54">
        <v>7234664</v>
      </c>
      <c r="H17" s="54">
        <v>7290112</v>
      </c>
      <c r="I17" s="54">
        <v>7338991</v>
      </c>
      <c r="J17" s="54">
        <v>7388611</v>
      </c>
      <c r="K17" s="54">
        <v>7429675</v>
      </c>
      <c r="L17" s="54">
        <v>7462823</v>
      </c>
      <c r="M17" s="54">
        <v>7497967</v>
      </c>
      <c r="N17" s="54">
        <v>7542028</v>
      </c>
      <c r="O17" s="54">
        <v>7581148</v>
      </c>
      <c r="P17" s="54">
        <v>7627507</v>
      </c>
      <c r="Q17" s="54">
        <v>7695200</v>
      </c>
      <c r="R17" s="54">
        <v>7772506</v>
      </c>
      <c r="S17" s="54">
        <v>7843088</v>
      </c>
      <c r="T17" s="54">
        <v>7892774</v>
      </c>
      <c r="U17" s="54">
        <v>7931193</v>
      </c>
      <c r="V17" s="54">
        <v>8004270</v>
      </c>
      <c r="W17" s="54">
        <v>8081229</v>
      </c>
      <c r="X17" s="54">
        <v>8115165</v>
      </c>
      <c r="Y17" s="54">
        <v>8129129</v>
      </c>
      <c r="Z17" s="54">
        <v>8144428</v>
      </c>
      <c r="AA17" s="54">
        <v>8176691</v>
      </c>
      <c r="AB17" s="54">
        <v>8208442</v>
      </c>
      <c r="AC17" s="54">
        <v>8236179</v>
      </c>
      <c r="AD17" s="54">
        <v>8267116</v>
      </c>
      <c r="AE17" s="54">
        <v>8284437</v>
      </c>
      <c r="AF17" s="54">
        <v>8303010</v>
      </c>
      <c r="AG17" s="54">
        <v>8317937</v>
      </c>
      <c r="AH17" s="54">
        <v>8323033</v>
      </c>
      <c r="AI17" s="54">
        <v>8327484</v>
      </c>
      <c r="AJ17" s="54">
        <v>8330573</v>
      </c>
      <c r="AK17" s="54">
        <v>8342621</v>
      </c>
      <c r="AL17" s="54">
        <v>8358139</v>
      </c>
      <c r="AM17" s="54">
        <v>8381515</v>
      </c>
      <c r="AN17" s="54">
        <v>8414083</v>
      </c>
      <c r="AO17" s="54">
        <v>8458888</v>
      </c>
      <c r="AP17" s="54">
        <v>8527036</v>
      </c>
      <c r="AQ17" s="54">
        <v>8590630</v>
      </c>
      <c r="AR17" s="54">
        <v>8644119</v>
      </c>
      <c r="AS17" s="54">
        <v>8692013</v>
      </c>
      <c r="AT17" s="54">
        <v>8745109</v>
      </c>
      <c r="AU17" s="54">
        <v>8816381</v>
      </c>
      <c r="AV17" s="54">
        <v>8837496</v>
      </c>
      <c r="AW17" s="54">
        <v>8844499</v>
      </c>
      <c r="AX17" s="54">
        <v>8847625</v>
      </c>
      <c r="AY17" s="54">
        <v>8854322</v>
      </c>
      <c r="AZ17" s="54">
        <v>8861426</v>
      </c>
      <c r="BA17" s="54">
        <v>8882792</v>
      </c>
      <c r="BB17" s="54">
        <v>8909128</v>
      </c>
      <c r="BC17" s="54">
        <v>8940788</v>
      </c>
      <c r="BD17" s="54">
        <v>8975670</v>
      </c>
      <c r="BE17" s="54">
        <v>9011392</v>
      </c>
      <c r="BF17" s="54">
        <v>9047752</v>
      </c>
    </row>
    <row r="20" spans="1:58" ht="15" x14ac:dyDescent="0.25">
      <c r="C20" s="56" t="s">
        <v>59</v>
      </c>
      <c r="D20" s="56" t="s">
        <v>60</v>
      </c>
      <c r="E20" s="56" t="s">
        <v>61</v>
      </c>
      <c r="F20" s="56" t="s">
        <v>62</v>
      </c>
      <c r="G20" s="56" t="s">
        <v>63</v>
      </c>
      <c r="H20" s="56" t="s">
        <v>64</v>
      </c>
      <c r="I20" s="56" t="s">
        <v>65</v>
      </c>
      <c r="J20" s="56" t="s">
        <v>66</v>
      </c>
      <c r="K20" s="56" t="s">
        <v>67</v>
      </c>
      <c r="L20" s="56" t="s">
        <v>68</v>
      </c>
      <c r="M20" s="56" t="s">
        <v>69</v>
      </c>
      <c r="N20" s="56" t="s">
        <v>70</v>
      </c>
      <c r="O20" s="56" t="s">
        <v>71</v>
      </c>
      <c r="P20" s="56" t="s">
        <v>72</v>
      </c>
      <c r="Q20" s="56" t="s">
        <v>73</v>
      </c>
      <c r="R20" s="56" t="s">
        <v>74</v>
      </c>
      <c r="S20" s="56" t="s">
        <v>75</v>
      </c>
      <c r="T20" s="56" t="s">
        <v>76</v>
      </c>
      <c r="U20" s="56" t="s">
        <v>77</v>
      </c>
      <c r="V20" s="56" t="s">
        <v>78</v>
      </c>
      <c r="W20" s="56" t="s">
        <v>79</v>
      </c>
      <c r="X20" s="56" t="s">
        <v>80</v>
      </c>
      <c r="Y20" s="56" t="s">
        <v>81</v>
      </c>
      <c r="Z20" s="56" t="s">
        <v>82</v>
      </c>
      <c r="AA20" s="56" t="s">
        <v>83</v>
      </c>
      <c r="AB20" s="56" t="s">
        <v>84</v>
      </c>
      <c r="AC20" s="56" t="s">
        <v>85</v>
      </c>
      <c r="AD20" s="56" t="s">
        <v>86</v>
      </c>
      <c r="AE20" s="56" t="s">
        <v>87</v>
      </c>
      <c r="AF20" s="56" t="s">
        <v>88</v>
      </c>
      <c r="AG20" s="56" t="s">
        <v>89</v>
      </c>
      <c r="AH20" s="56" t="s">
        <v>90</v>
      </c>
      <c r="AI20" s="56" t="s">
        <v>91</v>
      </c>
      <c r="AJ20" s="56" t="s">
        <v>92</v>
      </c>
      <c r="AK20" s="56" t="s">
        <v>93</v>
      </c>
      <c r="AL20" s="56" t="s">
        <v>94</v>
      </c>
      <c r="AM20" s="56" t="s">
        <v>95</v>
      </c>
      <c r="AN20" s="56" t="s">
        <v>96</v>
      </c>
      <c r="AO20" s="56" t="s">
        <v>97</v>
      </c>
      <c r="AP20" s="56" t="s">
        <v>98</v>
      </c>
      <c r="AQ20" s="56" t="s">
        <v>99</v>
      </c>
      <c r="AR20" s="56" t="s">
        <v>100</v>
      </c>
      <c r="AS20" s="56" t="s">
        <v>101</v>
      </c>
      <c r="AT20" s="56" t="s">
        <v>102</v>
      </c>
      <c r="AU20" s="56" t="s">
        <v>103</v>
      </c>
      <c r="AV20" s="56" t="s">
        <v>104</v>
      </c>
      <c r="AW20" s="56" t="s">
        <v>105</v>
      </c>
      <c r="AX20" s="56" t="s">
        <v>106</v>
      </c>
      <c r="AY20" s="56" t="s">
        <v>107</v>
      </c>
      <c r="AZ20" s="56" t="s">
        <v>108</v>
      </c>
      <c r="BA20" s="56" t="s">
        <v>109</v>
      </c>
      <c r="BB20" s="56" t="s">
        <v>110</v>
      </c>
      <c r="BC20" s="56" t="s">
        <v>111</v>
      </c>
      <c r="BD20" s="56" t="s">
        <v>112</v>
      </c>
      <c r="BE20" s="56" t="s">
        <v>113</v>
      </c>
      <c r="BF20" s="56" t="s">
        <v>114</v>
      </c>
    </row>
    <row r="22" spans="1:58" x14ac:dyDescent="0.2">
      <c r="C22" s="1">
        <f>(B17+C17)/2</f>
        <v>7014005</v>
      </c>
      <c r="D22" s="1">
        <f t="shared" ref="D22:BF22" si="1">(C17+D17)/2</f>
        <v>7070284.5</v>
      </c>
      <c r="E22" s="1">
        <f t="shared" si="1"/>
        <v>7124673</v>
      </c>
      <c r="F22" s="1">
        <f t="shared" si="1"/>
        <v>7171461</v>
      </c>
      <c r="G22" s="1">
        <f t="shared" si="1"/>
        <v>7213490</v>
      </c>
      <c r="H22" s="1">
        <f t="shared" si="1"/>
        <v>7262388</v>
      </c>
      <c r="I22" s="1">
        <f t="shared" si="1"/>
        <v>7314551.5</v>
      </c>
      <c r="J22" s="1">
        <f t="shared" si="1"/>
        <v>7363801</v>
      </c>
      <c r="K22" s="1">
        <f t="shared" si="1"/>
        <v>7409143</v>
      </c>
      <c r="L22" s="1">
        <f t="shared" si="1"/>
        <v>7446249</v>
      </c>
      <c r="M22" s="1">
        <f t="shared" si="1"/>
        <v>7480395</v>
      </c>
      <c r="N22" s="1">
        <f t="shared" si="1"/>
        <v>7519997.5</v>
      </c>
      <c r="O22" s="1">
        <f t="shared" si="1"/>
        <v>7561588</v>
      </c>
      <c r="P22" s="1">
        <f t="shared" si="1"/>
        <v>7604327.5</v>
      </c>
      <c r="Q22" s="1">
        <f t="shared" si="1"/>
        <v>7661353.5</v>
      </c>
      <c r="R22" s="1">
        <f t="shared" si="1"/>
        <v>7733853</v>
      </c>
      <c r="S22" s="1">
        <f t="shared" si="1"/>
        <v>7807797</v>
      </c>
      <c r="T22" s="1">
        <f t="shared" si="1"/>
        <v>7867931</v>
      </c>
      <c r="U22" s="1">
        <f t="shared" si="1"/>
        <v>7911983.5</v>
      </c>
      <c r="V22" s="1">
        <f t="shared" si="1"/>
        <v>7967731.5</v>
      </c>
      <c r="W22" s="1">
        <f t="shared" si="1"/>
        <v>8042749.5</v>
      </c>
      <c r="X22" s="1">
        <f t="shared" si="1"/>
        <v>8098197</v>
      </c>
      <c r="Y22" s="1">
        <f t="shared" si="1"/>
        <v>8122147</v>
      </c>
      <c r="Z22" s="1">
        <f t="shared" si="1"/>
        <v>8136778.5</v>
      </c>
      <c r="AA22" s="1">
        <f t="shared" si="1"/>
        <v>8160559.5</v>
      </c>
      <c r="AB22" s="1">
        <f t="shared" si="1"/>
        <v>8192566.5</v>
      </c>
      <c r="AC22" s="1">
        <f t="shared" si="1"/>
        <v>8222310.5</v>
      </c>
      <c r="AD22" s="1">
        <f t="shared" si="1"/>
        <v>8251647.5</v>
      </c>
      <c r="AE22" s="1">
        <f t="shared" si="1"/>
        <v>8275776.5</v>
      </c>
      <c r="AF22" s="1">
        <f t="shared" si="1"/>
        <v>8293723.5</v>
      </c>
      <c r="AG22" s="1">
        <f t="shared" si="1"/>
        <v>8310473.5</v>
      </c>
      <c r="AH22" s="1">
        <f t="shared" si="1"/>
        <v>8320485</v>
      </c>
      <c r="AI22" s="1">
        <f t="shared" si="1"/>
        <v>8325258.5</v>
      </c>
      <c r="AJ22" s="1">
        <f t="shared" si="1"/>
        <v>8329028.5</v>
      </c>
      <c r="AK22" s="1">
        <f t="shared" si="1"/>
        <v>8336597</v>
      </c>
      <c r="AL22" s="1">
        <f t="shared" si="1"/>
        <v>8350380</v>
      </c>
      <c r="AM22" s="1">
        <f t="shared" si="1"/>
        <v>8369827</v>
      </c>
      <c r="AN22" s="1">
        <f t="shared" si="1"/>
        <v>8397799</v>
      </c>
      <c r="AO22" s="1">
        <f t="shared" si="1"/>
        <v>8436485.5</v>
      </c>
      <c r="AP22" s="1">
        <f t="shared" si="1"/>
        <v>8492962</v>
      </c>
      <c r="AQ22" s="1">
        <f t="shared" si="1"/>
        <v>8558833</v>
      </c>
      <c r="AR22" s="1">
        <f t="shared" si="1"/>
        <v>8617374.5</v>
      </c>
      <c r="AS22" s="1">
        <f t="shared" si="1"/>
        <v>8668066</v>
      </c>
      <c r="AT22" s="1">
        <f t="shared" si="1"/>
        <v>8718561</v>
      </c>
      <c r="AU22" s="1">
        <f t="shared" si="1"/>
        <v>8780745</v>
      </c>
      <c r="AV22" s="1">
        <f t="shared" si="1"/>
        <v>8826938.5</v>
      </c>
      <c r="AW22" s="1">
        <f t="shared" si="1"/>
        <v>8840997.5</v>
      </c>
      <c r="AX22" s="1">
        <f t="shared" si="1"/>
        <v>8846062</v>
      </c>
      <c r="AY22" s="1">
        <f t="shared" si="1"/>
        <v>8850973.5</v>
      </c>
      <c r="AZ22" s="1">
        <f t="shared" si="1"/>
        <v>8857874</v>
      </c>
      <c r="BA22" s="1">
        <f t="shared" si="1"/>
        <v>8872109</v>
      </c>
      <c r="BB22" s="1">
        <f t="shared" si="1"/>
        <v>8895960</v>
      </c>
      <c r="BC22" s="1">
        <f t="shared" si="1"/>
        <v>8924958</v>
      </c>
      <c r="BD22" s="1">
        <f t="shared" si="1"/>
        <v>8958229</v>
      </c>
      <c r="BE22" s="1">
        <f t="shared" si="1"/>
        <v>8993531</v>
      </c>
      <c r="BF22" s="1">
        <f t="shared" si="1"/>
        <v>9029572</v>
      </c>
    </row>
  </sheetData>
  <hyperlinks>
    <hyperlink ref="L3" r:id="rId1"/>
  </hyperlinks>
  <pageMargins left="0.7" right="0.7" top="0.75" bottom="0.75" header="0.3" footer="0.3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48"/>
  <sheetViews>
    <sheetView topLeftCell="S1" workbookViewId="0">
      <selection activeCell="AH29" sqref="AH29"/>
    </sheetView>
  </sheetViews>
  <sheetFormatPr defaultRowHeight="12.75" x14ac:dyDescent="0.2"/>
  <cols>
    <col min="3" max="3" width="44.85546875" customWidth="1"/>
    <col min="7" max="11" width="9.140625" style="61"/>
    <col min="12" max="12" width="9.5703125" style="61" bestFit="1" customWidth="1"/>
    <col min="13" max="16" width="9.140625" style="61"/>
    <col min="26" max="26" width="10.5703125" customWidth="1"/>
    <col min="27" max="27" width="10.7109375" customWidth="1"/>
    <col min="28" max="28" width="20.140625" customWidth="1"/>
    <col min="29" max="29" width="10.7109375" customWidth="1"/>
    <col min="32" max="32" width="12.140625" style="61" customWidth="1"/>
    <col min="33" max="33" width="12.140625" customWidth="1"/>
    <col min="34" max="34" width="9.7109375" customWidth="1"/>
    <col min="37" max="37" width="21.42578125" customWidth="1"/>
    <col min="38" max="38" width="11.140625" bestFit="1" customWidth="1"/>
  </cols>
  <sheetData>
    <row r="1" spans="1:41" x14ac:dyDescent="0.2">
      <c r="D1" s="69"/>
    </row>
    <row r="2" spans="1:41" x14ac:dyDescent="0.2">
      <c r="C2" s="61" t="s">
        <v>135</v>
      </c>
    </row>
    <row r="4" spans="1:41" x14ac:dyDescent="0.2">
      <c r="C4" s="61" t="s">
        <v>146</v>
      </c>
      <c r="AB4" s="68"/>
    </row>
    <row r="5" spans="1:41" x14ac:dyDescent="0.2">
      <c r="C5" s="70"/>
    </row>
    <row r="6" spans="1:41" x14ac:dyDescent="0.2">
      <c r="G6" s="61" t="s">
        <v>136</v>
      </c>
      <c r="L6" s="61" t="s">
        <v>147</v>
      </c>
      <c r="M6" s="61" t="s">
        <v>147</v>
      </c>
      <c r="N6" s="61" t="s">
        <v>147</v>
      </c>
      <c r="O6" s="61" t="s">
        <v>147</v>
      </c>
      <c r="X6" t="s">
        <v>137</v>
      </c>
      <c r="Y6" t="s">
        <v>134</v>
      </c>
      <c r="AF6" s="61" t="s">
        <v>136</v>
      </c>
      <c r="AG6" t="s">
        <v>138</v>
      </c>
      <c r="AH6" t="s">
        <v>134</v>
      </c>
      <c r="AK6" s="61" t="s">
        <v>140</v>
      </c>
      <c r="AM6" s="68"/>
    </row>
    <row r="7" spans="1:41" x14ac:dyDescent="0.2">
      <c r="H7" s="61">
        <v>2011</v>
      </c>
      <c r="I7" s="61">
        <v>2012</v>
      </c>
      <c r="J7" s="61">
        <v>2013</v>
      </c>
      <c r="K7" s="61">
        <v>2014</v>
      </c>
      <c r="L7" s="61">
        <v>2011</v>
      </c>
      <c r="M7" s="61">
        <v>2012</v>
      </c>
      <c r="N7" s="61">
        <v>2013</v>
      </c>
      <c r="O7" s="61">
        <v>2014</v>
      </c>
      <c r="AL7" s="68" t="s">
        <v>144</v>
      </c>
      <c r="AM7" s="68" t="s">
        <v>145</v>
      </c>
      <c r="AO7" s="68" t="s">
        <v>144</v>
      </c>
    </row>
    <row r="8" spans="1:41" x14ac:dyDescent="0.2">
      <c r="A8" s="62">
        <v>2010</v>
      </c>
      <c r="B8" s="62"/>
      <c r="C8" s="62" t="s">
        <v>118</v>
      </c>
      <c r="D8" s="62" t="s">
        <v>119</v>
      </c>
      <c r="E8" s="62" t="s">
        <v>120</v>
      </c>
      <c r="F8" s="63"/>
      <c r="G8" s="84">
        <v>3838791</v>
      </c>
      <c r="H8" s="82">
        <v>3938581</v>
      </c>
      <c r="I8" s="82">
        <v>3927304</v>
      </c>
      <c r="J8" s="82">
        <v>3976050</v>
      </c>
      <c r="K8" s="82">
        <v>4079600</v>
      </c>
      <c r="L8" s="91">
        <f>H8/$G$8*100</f>
        <v>102.59951635814505</v>
      </c>
      <c r="M8" s="92">
        <f t="shared" ref="M8:O8" si="0">I8/$G$8*100</f>
        <v>102.30575199327079</v>
      </c>
      <c r="N8" s="92">
        <f t="shared" si="0"/>
        <v>103.575578873661</v>
      </c>
      <c r="O8" s="93">
        <f t="shared" si="0"/>
        <v>106.27304273663245</v>
      </c>
      <c r="P8" s="82"/>
      <c r="Q8" s="86">
        <v>2015</v>
      </c>
      <c r="R8" s="76"/>
      <c r="S8" s="76" t="s">
        <v>118</v>
      </c>
      <c r="T8" s="76" t="s">
        <v>119</v>
      </c>
      <c r="U8" s="76" t="s">
        <v>120</v>
      </c>
      <c r="V8" s="77"/>
      <c r="W8" s="75">
        <v>4264079</v>
      </c>
      <c r="X8" s="104">
        <f>W8/G8</f>
        <v>1.110786963916504</v>
      </c>
      <c r="Y8" s="68">
        <v>111.1</v>
      </c>
      <c r="Z8" s="76">
        <v>2016</v>
      </c>
      <c r="AA8" s="76"/>
      <c r="AB8" s="76" t="s">
        <v>118</v>
      </c>
      <c r="AC8" s="76" t="s">
        <v>119</v>
      </c>
      <c r="AD8" s="76" t="s">
        <v>120</v>
      </c>
      <c r="AE8" s="77"/>
      <c r="AF8" s="75">
        <v>4404802</v>
      </c>
      <c r="AG8" s="106">
        <f>AF8/G8</f>
        <v>1.1474451200911955</v>
      </c>
      <c r="AH8" s="68">
        <v>114.7</v>
      </c>
      <c r="AK8" t="s">
        <v>141</v>
      </c>
      <c r="AL8" t="s">
        <v>142</v>
      </c>
      <c r="AN8" t="s">
        <v>143</v>
      </c>
      <c r="AO8" s="1" t="s">
        <v>140</v>
      </c>
    </row>
    <row r="9" spans="1:41" x14ac:dyDescent="0.2">
      <c r="A9" s="62"/>
      <c r="B9" s="62"/>
      <c r="C9" s="62"/>
      <c r="D9" s="62" t="s">
        <v>121</v>
      </c>
      <c r="E9" s="62" t="s">
        <v>120</v>
      </c>
      <c r="F9" s="62"/>
      <c r="G9" s="85">
        <v>6</v>
      </c>
      <c r="H9" s="83"/>
      <c r="I9" s="83"/>
      <c r="J9" s="83"/>
      <c r="K9" s="83"/>
      <c r="L9" s="94"/>
      <c r="M9" s="83"/>
      <c r="N9" s="83"/>
      <c r="O9" s="95"/>
      <c r="P9" s="83"/>
      <c r="Q9" s="86"/>
      <c r="R9" s="76"/>
      <c r="S9" s="76"/>
      <c r="T9" s="76" t="s">
        <v>121</v>
      </c>
      <c r="U9" s="76" t="s">
        <v>120</v>
      </c>
      <c r="V9" s="76"/>
      <c r="W9" s="78"/>
      <c r="X9" s="104"/>
      <c r="Y9" s="68"/>
      <c r="Z9" s="76"/>
      <c r="AA9" s="76"/>
      <c r="AB9" s="76"/>
      <c r="AC9" s="76" t="s">
        <v>121</v>
      </c>
      <c r="AD9" s="76" t="s">
        <v>120</v>
      </c>
      <c r="AE9" s="76"/>
      <c r="AF9" s="78">
        <v>3.2</v>
      </c>
      <c r="AG9" s="104"/>
      <c r="AH9" s="68"/>
      <c r="AJ9">
        <v>2010</v>
      </c>
      <c r="AK9" s="49">
        <f>FP!B70</f>
        <v>100</v>
      </c>
      <c r="AL9" s="67">
        <f>FP!O70</f>
        <v>3519994</v>
      </c>
      <c r="AM9" s="73"/>
      <c r="AN9">
        <f>FP!P70</f>
        <v>9378</v>
      </c>
      <c r="AO9" s="103">
        <f t="shared" ref="AO9:AO15" si="1">AL9/AN9</f>
        <v>375.34591597355512</v>
      </c>
    </row>
    <row r="10" spans="1:41" x14ac:dyDescent="0.2">
      <c r="A10" s="62">
        <v>2010</v>
      </c>
      <c r="B10" s="62"/>
      <c r="C10" s="62" t="s">
        <v>122</v>
      </c>
      <c r="D10" s="62" t="s">
        <v>119</v>
      </c>
      <c r="E10" s="62" t="s">
        <v>120</v>
      </c>
      <c r="F10" s="63"/>
      <c r="G10" s="84">
        <v>1394530</v>
      </c>
      <c r="H10" s="82">
        <v>1496935</v>
      </c>
      <c r="I10" s="82">
        <v>1504153</v>
      </c>
      <c r="J10" s="82">
        <v>1502375</v>
      </c>
      <c r="K10" s="82">
        <v>1596736</v>
      </c>
      <c r="L10" s="96">
        <f>H10/$G$10*100</f>
        <v>107.34333431335288</v>
      </c>
      <c r="M10" s="90">
        <f t="shared" ref="M10:O10" si="2">I10/$G$10*100</f>
        <v>107.86092805461338</v>
      </c>
      <c r="N10" s="90">
        <f t="shared" si="2"/>
        <v>107.73342990111362</v>
      </c>
      <c r="O10" s="97">
        <f t="shared" si="2"/>
        <v>114.49993904756441</v>
      </c>
      <c r="P10" s="82"/>
      <c r="Q10" s="86">
        <v>2015</v>
      </c>
      <c r="R10" s="76"/>
      <c r="S10" s="76" t="s">
        <v>122</v>
      </c>
      <c r="T10" s="76" t="s">
        <v>119</v>
      </c>
      <c r="U10" s="76" t="s">
        <v>120</v>
      </c>
      <c r="V10" s="77"/>
      <c r="W10" s="75">
        <v>1680461</v>
      </c>
      <c r="X10" s="104">
        <f>W10/G10</f>
        <v>1.2050375395294473</v>
      </c>
      <c r="Y10" s="68">
        <v>120.5</v>
      </c>
      <c r="Z10" s="76">
        <v>2016</v>
      </c>
      <c r="AA10" s="76"/>
      <c r="AB10" s="76" t="s">
        <v>122</v>
      </c>
      <c r="AC10" s="76" t="s">
        <v>119</v>
      </c>
      <c r="AD10" s="76" t="s">
        <v>120</v>
      </c>
      <c r="AE10" s="77"/>
      <c r="AF10" s="75">
        <v>1737007</v>
      </c>
      <c r="AG10" s="104">
        <f>AF10/G10</f>
        <v>1.2455859680322403</v>
      </c>
      <c r="AH10" s="79">
        <v>124.6</v>
      </c>
      <c r="AJ10">
        <v>2011</v>
      </c>
      <c r="AK10" s="49">
        <f>FP!B71</f>
        <v>102.7</v>
      </c>
      <c r="AL10" s="67">
        <f>H8/G8*AL9</f>
        <v>3611496.8198357248</v>
      </c>
      <c r="AM10" s="73"/>
      <c r="AN10">
        <f>FP!P71</f>
        <v>9449</v>
      </c>
      <c r="AO10" s="103">
        <f t="shared" si="1"/>
        <v>382.20942108537673</v>
      </c>
    </row>
    <row r="11" spans="1:41" x14ac:dyDescent="0.2">
      <c r="A11" s="62"/>
      <c r="B11" s="62"/>
      <c r="C11" s="62"/>
      <c r="D11" s="62" t="s">
        <v>121</v>
      </c>
      <c r="E11" s="62" t="s">
        <v>120</v>
      </c>
      <c r="F11" s="62"/>
      <c r="G11" s="85">
        <v>12.8</v>
      </c>
      <c r="H11" s="83"/>
      <c r="I11" s="83"/>
      <c r="J11" s="83"/>
      <c r="K11" s="83"/>
      <c r="L11" s="94"/>
      <c r="M11" s="83"/>
      <c r="N11" s="83"/>
      <c r="O11" s="95"/>
      <c r="P11" s="83"/>
      <c r="Q11" s="86"/>
      <c r="R11" s="76"/>
      <c r="S11" s="76"/>
      <c r="T11" s="76" t="s">
        <v>121</v>
      </c>
      <c r="U11" s="76" t="s">
        <v>120</v>
      </c>
      <c r="V11" s="76"/>
      <c r="W11" s="78"/>
      <c r="X11" s="104"/>
      <c r="Y11" s="68"/>
      <c r="Z11" s="76"/>
      <c r="AA11" s="76"/>
      <c r="AB11" s="76"/>
      <c r="AC11" s="76" t="s">
        <v>121</v>
      </c>
      <c r="AD11" s="76" t="s">
        <v>120</v>
      </c>
      <c r="AE11" s="76"/>
      <c r="AF11" s="78">
        <v>3.4</v>
      </c>
      <c r="AG11" s="104"/>
      <c r="AH11" s="68"/>
      <c r="AJ11">
        <v>2012</v>
      </c>
      <c r="AK11" s="49">
        <f>FP!B72</f>
        <v>102.4</v>
      </c>
      <c r="AL11" s="67">
        <f>I8/G8*AL9</f>
        <v>3601156.3318180121</v>
      </c>
      <c r="AM11" s="73"/>
      <c r="AN11">
        <f>FP!P72</f>
        <v>9519</v>
      </c>
      <c r="AO11" s="103">
        <f t="shared" si="1"/>
        <v>378.31246263452169</v>
      </c>
    </row>
    <row r="12" spans="1:41" x14ac:dyDescent="0.2">
      <c r="A12" s="62">
        <v>2010</v>
      </c>
      <c r="B12" s="62"/>
      <c r="C12" s="62" t="s">
        <v>123</v>
      </c>
      <c r="D12" s="62" t="s">
        <v>119</v>
      </c>
      <c r="E12" s="62" t="s">
        <v>120</v>
      </c>
      <c r="F12" s="63"/>
      <c r="G12" s="84"/>
      <c r="H12" s="82"/>
      <c r="I12" s="82"/>
      <c r="J12" s="82"/>
      <c r="K12" s="82"/>
      <c r="L12" s="98"/>
      <c r="M12" s="82"/>
      <c r="N12" s="82"/>
      <c r="O12" s="99"/>
      <c r="P12" s="82"/>
      <c r="Q12" s="86">
        <v>2015</v>
      </c>
      <c r="R12" s="76"/>
      <c r="S12" s="76" t="s">
        <v>123</v>
      </c>
      <c r="T12" s="76" t="s">
        <v>119</v>
      </c>
      <c r="U12" s="76" t="s">
        <v>120</v>
      </c>
      <c r="V12" s="77"/>
      <c r="W12" s="75"/>
      <c r="X12" s="104"/>
      <c r="Y12" s="68"/>
      <c r="Z12" s="76">
        <v>2016</v>
      </c>
      <c r="AA12" s="76"/>
      <c r="AB12" s="76" t="s">
        <v>123</v>
      </c>
      <c r="AC12" s="76" t="s">
        <v>119</v>
      </c>
      <c r="AD12" s="76" t="s">
        <v>120</v>
      </c>
      <c r="AE12" s="77"/>
      <c r="AF12" s="75"/>
      <c r="AG12" s="104"/>
      <c r="AH12" s="68"/>
      <c r="AJ12">
        <v>2013</v>
      </c>
      <c r="AK12" s="49">
        <f>FP!B73</f>
        <v>103.6</v>
      </c>
      <c r="AL12" s="67">
        <f>J8/G8*AL9</f>
        <v>3645854.1618181346</v>
      </c>
      <c r="AM12" s="73"/>
      <c r="AN12">
        <f>FP!P73</f>
        <v>9600</v>
      </c>
      <c r="AO12" s="103">
        <f t="shared" si="1"/>
        <v>379.77647518938903</v>
      </c>
    </row>
    <row r="13" spans="1:41" x14ac:dyDescent="0.2">
      <c r="A13" s="62"/>
      <c r="B13" s="62"/>
      <c r="C13" s="62"/>
      <c r="D13" s="62" t="s">
        <v>121</v>
      </c>
      <c r="E13" s="62" t="s">
        <v>120</v>
      </c>
      <c r="F13" s="62"/>
      <c r="G13" s="85">
        <v>17.2</v>
      </c>
      <c r="H13" s="83"/>
      <c r="I13" s="83"/>
      <c r="J13" s="83"/>
      <c r="K13" s="83"/>
      <c r="L13" s="94"/>
      <c r="M13" s="83"/>
      <c r="N13" s="83"/>
      <c r="O13" s="95"/>
      <c r="P13" s="83"/>
      <c r="Q13" s="86"/>
      <c r="R13" s="76"/>
      <c r="S13" s="76"/>
      <c r="T13" s="76" t="s">
        <v>121</v>
      </c>
      <c r="U13" s="76" t="s">
        <v>120</v>
      </c>
      <c r="V13" s="76"/>
      <c r="W13" s="78"/>
      <c r="X13" s="104"/>
      <c r="Y13" s="68"/>
      <c r="Z13" s="76"/>
      <c r="AA13" s="76"/>
      <c r="AB13" s="76"/>
      <c r="AC13" s="76" t="s">
        <v>121</v>
      </c>
      <c r="AD13" s="76" t="s">
        <v>120</v>
      </c>
      <c r="AE13" s="76"/>
      <c r="AF13" s="78"/>
      <c r="AG13" s="104"/>
      <c r="AH13" s="68"/>
      <c r="AJ13">
        <v>2014</v>
      </c>
      <c r="AK13" s="49">
        <f>FP!B74</f>
        <v>106.3</v>
      </c>
      <c r="AL13" s="67">
        <f>K8/G8*AL9</f>
        <v>3740804.727946898</v>
      </c>
      <c r="AM13" s="73"/>
      <c r="AN13">
        <f>FP!P74</f>
        <v>9696</v>
      </c>
      <c r="AO13" s="103">
        <f t="shared" si="1"/>
        <v>385.80906847637146</v>
      </c>
    </row>
    <row r="14" spans="1:41" x14ac:dyDescent="0.2">
      <c r="A14" s="62">
        <v>2010</v>
      </c>
      <c r="B14" s="62"/>
      <c r="C14" s="62" t="s">
        <v>124</v>
      </c>
      <c r="D14" s="62" t="s">
        <v>119</v>
      </c>
      <c r="E14" s="62" t="s">
        <v>120</v>
      </c>
      <c r="F14" s="63"/>
      <c r="G14" s="84"/>
      <c r="H14" s="82"/>
      <c r="I14" s="82"/>
      <c r="J14" s="82"/>
      <c r="K14" s="82"/>
      <c r="L14" s="98"/>
      <c r="M14" s="82"/>
      <c r="N14" s="82"/>
      <c r="O14" s="99"/>
      <c r="P14" s="82"/>
      <c r="Q14" s="86">
        <v>2015</v>
      </c>
      <c r="R14" s="76"/>
      <c r="S14" s="76" t="s">
        <v>124</v>
      </c>
      <c r="T14" s="76" t="s">
        <v>119</v>
      </c>
      <c r="U14" s="76" t="s">
        <v>120</v>
      </c>
      <c r="V14" s="77"/>
      <c r="W14" s="75"/>
      <c r="X14" s="104"/>
      <c r="Y14" s="68"/>
      <c r="Z14" s="76">
        <v>2016</v>
      </c>
      <c r="AA14" s="76"/>
      <c r="AB14" s="76" t="s">
        <v>124</v>
      </c>
      <c r="AC14" s="76" t="s">
        <v>119</v>
      </c>
      <c r="AD14" s="76" t="s">
        <v>120</v>
      </c>
      <c r="AE14" s="77"/>
      <c r="AF14" s="75"/>
      <c r="AG14" s="104"/>
      <c r="AH14" s="68"/>
      <c r="AJ14">
        <v>2015</v>
      </c>
      <c r="AK14" s="49">
        <f>FP!B75</f>
        <v>111.1</v>
      </c>
      <c r="AL14" s="67">
        <f>W8/G8*AL9</f>
        <v>3909963.4482643106</v>
      </c>
      <c r="AM14" s="73"/>
      <c r="AN14">
        <f>FP!P75</f>
        <v>9799</v>
      </c>
      <c r="AO14" s="103">
        <f t="shared" si="1"/>
        <v>399.01657804513832</v>
      </c>
    </row>
    <row r="15" spans="1:41" x14ac:dyDescent="0.2">
      <c r="A15" s="62"/>
      <c r="B15" s="62"/>
      <c r="C15" s="62"/>
      <c r="D15" s="62" t="s">
        <v>121</v>
      </c>
      <c r="E15" s="62" t="s">
        <v>120</v>
      </c>
      <c r="F15" s="62"/>
      <c r="G15" s="85">
        <v>2.2999999999999998</v>
      </c>
      <c r="H15" s="83"/>
      <c r="I15" s="83"/>
      <c r="J15" s="83"/>
      <c r="K15" s="83"/>
      <c r="L15" s="94"/>
      <c r="M15" s="83"/>
      <c r="N15" s="83"/>
      <c r="O15" s="95"/>
      <c r="P15" s="83"/>
      <c r="Q15" s="86"/>
      <c r="R15" s="76"/>
      <c r="S15" s="76"/>
      <c r="T15" s="76" t="s">
        <v>121</v>
      </c>
      <c r="U15" s="76" t="s">
        <v>120</v>
      </c>
      <c r="V15" s="76"/>
      <c r="W15" s="78"/>
      <c r="X15" s="104"/>
      <c r="Y15" s="68"/>
      <c r="Z15" s="76"/>
      <c r="AA15" s="76"/>
      <c r="AB15" s="76"/>
      <c r="AC15" s="76" t="s">
        <v>121</v>
      </c>
      <c r="AD15" s="76" t="s">
        <v>120</v>
      </c>
      <c r="AE15" s="76"/>
      <c r="AF15" s="78"/>
      <c r="AG15" s="104"/>
      <c r="AH15" s="68"/>
      <c r="AJ15">
        <v>2016</v>
      </c>
      <c r="AK15" s="49">
        <f>AF8/G8</f>
        <v>1.1474451200911955</v>
      </c>
      <c r="AL15" s="67">
        <f>AF8/G8*AL9</f>
        <v>4038999.9380502878</v>
      </c>
      <c r="AM15" s="72"/>
      <c r="AN15" s="50">
        <f>FP!P76</f>
        <v>9923</v>
      </c>
      <c r="AO15" s="103">
        <f t="shared" si="1"/>
        <v>407.03415681248492</v>
      </c>
    </row>
    <row r="16" spans="1:41" x14ac:dyDescent="0.2">
      <c r="A16" s="62">
        <v>2010</v>
      </c>
      <c r="B16" s="62"/>
      <c r="C16" s="62" t="s">
        <v>125</v>
      </c>
      <c r="D16" s="62" t="s">
        <v>119</v>
      </c>
      <c r="E16" s="62" t="s">
        <v>120</v>
      </c>
      <c r="F16" s="63"/>
      <c r="G16" s="84">
        <v>1732751</v>
      </c>
      <c r="H16" s="82">
        <v>1765094</v>
      </c>
      <c r="I16" s="82">
        <v>1779029</v>
      </c>
      <c r="J16" s="82">
        <v>1812098</v>
      </c>
      <c r="K16" s="82">
        <v>1850654</v>
      </c>
      <c r="L16" s="96">
        <f>H16/$G$16*100</f>
        <v>101.86656940322065</v>
      </c>
      <c r="M16" s="90">
        <f t="shared" ref="M16:O16" si="3">I16/$G$16*100</f>
        <v>102.67078189537908</v>
      </c>
      <c r="N16" s="90">
        <f t="shared" si="3"/>
        <v>104.5792499903333</v>
      </c>
      <c r="O16" s="97">
        <f t="shared" si="3"/>
        <v>106.80438216454644</v>
      </c>
      <c r="P16" s="82"/>
      <c r="Q16" s="86">
        <v>2015</v>
      </c>
      <c r="R16" s="76"/>
      <c r="S16" s="76" t="s">
        <v>125</v>
      </c>
      <c r="T16" s="76" t="s">
        <v>119</v>
      </c>
      <c r="U16" s="76" t="s">
        <v>120</v>
      </c>
      <c r="V16" s="77"/>
      <c r="W16" s="75">
        <v>1908376</v>
      </c>
      <c r="X16" s="104">
        <f>W16/G16</f>
        <v>1.1013561671584664</v>
      </c>
      <c r="Y16" s="68">
        <v>110.1</v>
      </c>
      <c r="Z16" s="76">
        <v>2016</v>
      </c>
      <c r="AA16" s="76"/>
      <c r="AB16" s="76" t="s">
        <v>125</v>
      </c>
      <c r="AC16" s="76" t="s">
        <v>119</v>
      </c>
      <c r="AD16" s="76" t="s">
        <v>120</v>
      </c>
      <c r="AE16" s="77"/>
      <c r="AF16" s="75">
        <v>1949753</v>
      </c>
      <c r="AG16" s="104">
        <f>AF16/G16</f>
        <v>1.1252355358617596</v>
      </c>
      <c r="AH16" s="79">
        <v>112.5</v>
      </c>
      <c r="AO16" s="1"/>
    </row>
    <row r="17" spans="1:41" x14ac:dyDescent="0.2">
      <c r="A17" s="62"/>
      <c r="B17" s="62"/>
      <c r="C17" s="62"/>
      <c r="D17" s="62" t="s">
        <v>121</v>
      </c>
      <c r="E17" s="62" t="s">
        <v>120</v>
      </c>
      <c r="F17" s="62"/>
      <c r="G17" s="85">
        <v>3.9</v>
      </c>
      <c r="H17" s="83"/>
      <c r="I17" s="83"/>
      <c r="J17" s="83"/>
      <c r="K17" s="83"/>
      <c r="L17" s="94"/>
      <c r="M17" s="83"/>
      <c r="N17" s="83"/>
      <c r="O17" s="95"/>
      <c r="P17" s="83"/>
      <c r="Q17" s="86"/>
      <c r="R17" s="76"/>
      <c r="S17" s="76"/>
      <c r="T17" s="76" t="s">
        <v>121</v>
      </c>
      <c r="U17" s="76" t="s">
        <v>120</v>
      </c>
      <c r="V17" s="76"/>
      <c r="W17" s="78"/>
      <c r="X17" s="104"/>
      <c r="Y17" s="68"/>
      <c r="Z17" s="76"/>
      <c r="AA17" s="76"/>
      <c r="AB17" s="76"/>
      <c r="AC17" s="76" t="s">
        <v>121</v>
      </c>
      <c r="AD17" s="76" t="s">
        <v>120</v>
      </c>
      <c r="AE17" s="76"/>
      <c r="AF17" s="78">
        <v>2.2000000000000002</v>
      </c>
      <c r="AG17" s="104"/>
      <c r="AH17" s="68"/>
    </row>
    <row r="18" spans="1:41" x14ac:dyDescent="0.2">
      <c r="A18" s="62">
        <v>2010</v>
      </c>
      <c r="B18" s="62"/>
      <c r="C18" s="62" t="s">
        <v>126</v>
      </c>
      <c r="D18" s="62" t="s">
        <v>119</v>
      </c>
      <c r="E18" s="62" t="s">
        <v>120</v>
      </c>
      <c r="F18" s="63"/>
      <c r="G18" s="84">
        <v>1041161</v>
      </c>
      <c r="H18" s="82">
        <v>1046388</v>
      </c>
      <c r="I18" s="82">
        <v>1057982</v>
      </c>
      <c r="J18" s="82">
        <v>1071635</v>
      </c>
      <c r="K18" s="82">
        <v>1087833</v>
      </c>
      <c r="L18" s="96">
        <f>H18/$G$18*100</f>
        <v>100.50203570821419</v>
      </c>
      <c r="M18" s="90">
        <f t="shared" ref="M18:O18" si="4">I18/$G$18*100</f>
        <v>101.61560027699848</v>
      </c>
      <c r="N18" s="90">
        <f t="shared" si="4"/>
        <v>102.92692484639743</v>
      </c>
      <c r="O18" s="97">
        <f t="shared" si="4"/>
        <v>104.48268807609966</v>
      </c>
      <c r="P18" s="82"/>
      <c r="Q18" s="86">
        <v>2015</v>
      </c>
      <c r="R18" s="76"/>
      <c r="S18" s="76" t="s">
        <v>126</v>
      </c>
      <c r="T18" s="76" t="s">
        <v>119</v>
      </c>
      <c r="U18" s="76" t="s">
        <v>120</v>
      </c>
      <c r="V18" s="77"/>
      <c r="W18" s="75">
        <v>1114044</v>
      </c>
      <c r="X18" s="104">
        <f>W18/G18</f>
        <v>1.0700016616066104</v>
      </c>
      <c r="Y18" s="68">
        <v>107.3</v>
      </c>
      <c r="Z18" s="76">
        <v>2016</v>
      </c>
      <c r="AA18" s="76"/>
      <c r="AB18" s="76" t="s">
        <v>126</v>
      </c>
      <c r="AC18" s="76" t="s">
        <v>119</v>
      </c>
      <c r="AD18" s="76" t="s">
        <v>120</v>
      </c>
      <c r="AE18" s="77"/>
      <c r="AF18" s="75">
        <v>1151745</v>
      </c>
      <c r="AG18" s="104">
        <f>AF18/G18</f>
        <v>1.1062121996501981</v>
      </c>
      <c r="AH18" s="68">
        <v>110.6</v>
      </c>
      <c r="AO18" s="1"/>
    </row>
    <row r="19" spans="1:41" x14ac:dyDescent="0.2">
      <c r="A19" s="62"/>
      <c r="B19" s="62"/>
      <c r="C19" s="62"/>
      <c r="D19" s="62" t="s">
        <v>121</v>
      </c>
      <c r="E19" s="62" t="s">
        <v>120</v>
      </c>
      <c r="F19" s="62"/>
      <c r="G19" s="85">
        <v>1.3</v>
      </c>
      <c r="H19" s="83"/>
      <c r="I19" s="83"/>
      <c r="J19" s="83"/>
      <c r="K19" s="83"/>
      <c r="L19" s="94"/>
      <c r="M19" s="83"/>
      <c r="N19" s="83"/>
      <c r="O19" s="95"/>
      <c r="P19" s="83"/>
      <c r="Q19" s="86"/>
      <c r="R19" s="76"/>
      <c r="S19" s="76"/>
      <c r="T19" s="76" t="s">
        <v>121</v>
      </c>
      <c r="U19" s="76" t="s">
        <v>120</v>
      </c>
      <c r="V19" s="76"/>
      <c r="W19" s="78"/>
      <c r="X19" s="104"/>
      <c r="Y19" s="68"/>
      <c r="Z19" s="76"/>
      <c r="AA19" s="76"/>
      <c r="AB19" s="76"/>
      <c r="AC19" s="76" t="s">
        <v>121</v>
      </c>
      <c r="AD19" s="76" t="s">
        <v>120</v>
      </c>
      <c r="AE19" s="76"/>
      <c r="AF19" s="78">
        <v>3.1</v>
      </c>
      <c r="AG19" s="104"/>
      <c r="AH19" s="68"/>
    </row>
    <row r="20" spans="1:41" x14ac:dyDescent="0.2">
      <c r="A20" s="62">
        <v>2010</v>
      </c>
      <c r="B20" s="62"/>
      <c r="C20" s="62" t="s">
        <v>127</v>
      </c>
      <c r="D20" s="62" t="s">
        <v>119</v>
      </c>
      <c r="E20" s="62" t="s">
        <v>120</v>
      </c>
      <c r="F20" s="63"/>
      <c r="G20" s="84"/>
      <c r="H20" s="82"/>
      <c r="I20" s="82"/>
      <c r="J20" s="82"/>
      <c r="K20" s="82"/>
      <c r="L20" s="98"/>
      <c r="M20" s="82"/>
      <c r="N20" s="82"/>
      <c r="O20" s="99"/>
      <c r="P20" s="82"/>
      <c r="Q20" s="86">
        <v>2015</v>
      </c>
      <c r="R20" s="76"/>
      <c r="S20" s="76" t="s">
        <v>127</v>
      </c>
      <c r="T20" s="76" t="s">
        <v>119</v>
      </c>
      <c r="U20" s="76" t="s">
        <v>120</v>
      </c>
      <c r="V20" s="77"/>
      <c r="W20" s="75"/>
      <c r="X20" s="104"/>
      <c r="Y20" s="68"/>
      <c r="Z20" s="76">
        <v>2016</v>
      </c>
      <c r="AA20" s="76"/>
      <c r="AB20" s="76" t="s">
        <v>127</v>
      </c>
      <c r="AC20" s="76" t="s">
        <v>119</v>
      </c>
      <c r="AD20" s="76" t="s">
        <v>120</v>
      </c>
      <c r="AE20" s="77"/>
      <c r="AF20" s="75"/>
      <c r="AG20" s="104"/>
      <c r="AH20" s="68"/>
      <c r="AO20" s="1"/>
    </row>
    <row r="21" spans="1:41" x14ac:dyDescent="0.2">
      <c r="A21" s="62"/>
      <c r="B21" s="62"/>
      <c r="C21" s="62"/>
      <c r="D21" s="62" t="s">
        <v>121</v>
      </c>
      <c r="E21" s="62" t="s">
        <v>120</v>
      </c>
      <c r="F21" s="62"/>
      <c r="G21" s="85">
        <v>3.4</v>
      </c>
      <c r="H21" s="83"/>
      <c r="I21" s="83"/>
      <c r="J21" s="83"/>
      <c r="K21" s="83"/>
      <c r="L21" s="94"/>
      <c r="M21" s="83"/>
      <c r="N21" s="83"/>
      <c r="O21" s="95"/>
      <c r="P21" s="83"/>
      <c r="Q21" s="86"/>
      <c r="R21" s="76"/>
      <c r="S21" s="76"/>
      <c r="T21" s="76" t="s">
        <v>121</v>
      </c>
      <c r="U21" s="76" t="s">
        <v>120</v>
      </c>
      <c r="V21" s="76"/>
      <c r="W21" s="78"/>
      <c r="X21" s="104"/>
      <c r="Y21" s="68"/>
      <c r="Z21" s="76"/>
      <c r="AA21" s="76"/>
      <c r="AB21" s="76"/>
      <c r="AC21" s="76" t="s">
        <v>121</v>
      </c>
      <c r="AD21" s="76" t="s">
        <v>120</v>
      </c>
      <c r="AE21" s="76"/>
      <c r="AF21" s="78"/>
      <c r="AG21" s="104"/>
      <c r="AH21" s="68"/>
    </row>
    <row r="22" spans="1:41" x14ac:dyDescent="0.2">
      <c r="A22" s="62">
        <v>2010</v>
      </c>
      <c r="B22" s="62"/>
      <c r="C22" s="62" t="s">
        <v>128</v>
      </c>
      <c r="D22" s="62" t="s">
        <v>119</v>
      </c>
      <c r="E22" s="62" t="s">
        <v>120</v>
      </c>
      <c r="F22" s="63"/>
      <c r="G22" s="84"/>
      <c r="H22" s="82"/>
      <c r="I22" s="82"/>
      <c r="J22" s="82"/>
      <c r="K22" s="82"/>
      <c r="L22" s="98"/>
      <c r="M22" s="82"/>
      <c r="N22" s="82"/>
      <c r="O22" s="99"/>
      <c r="P22" s="82"/>
      <c r="Q22" s="86">
        <v>2015</v>
      </c>
      <c r="R22" s="76"/>
      <c r="S22" s="76" t="s">
        <v>128</v>
      </c>
      <c r="T22" s="76" t="s">
        <v>119</v>
      </c>
      <c r="U22" s="76" t="s">
        <v>120</v>
      </c>
      <c r="V22" s="77"/>
      <c r="W22" s="75"/>
      <c r="X22" s="104"/>
      <c r="Y22" s="68"/>
      <c r="Z22" s="76">
        <v>2016</v>
      </c>
      <c r="AA22" s="76"/>
      <c r="AB22" s="76" t="s">
        <v>128</v>
      </c>
      <c r="AC22" s="76" t="s">
        <v>119</v>
      </c>
      <c r="AD22" s="76" t="s">
        <v>120</v>
      </c>
      <c r="AE22" s="77"/>
      <c r="AF22" s="75"/>
      <c r="AG22" s="104"/>
      <c r="AH22" s="68"/>
      <c r="AO22" s="1"/>
    </row>
    <row r="23" spans="1:41" x14ac:dyDescent="0.2">
      <c r="A23" s="62"/>
      <c r="B23" s="62"/>
      <c r="C23" s="62"/>
      <c r="D23" s="62" t="s">
        <v>121</v>
      </c>
      <c r="E23" s="62" t="s">
        <v>120</v>
      </c>
      <c r="F23" s="62"/>
      <c r="G23" s="85">
        <v>0.6</v>
      </c>
      <c r="H23" s="83"/>
      <c r="I23" s="83"/>
      <c r="J23" s="83"/>
      <c r="K23" s="83"/>
      <c r="L23" s="94"/>
      <c r="M23" s="83"/>
      <c r="N23" s="83"/>
      <c r="O23" s="95"/>
      <c r="P23" s="83"/>
      <c r="Q23" s="86"/>
      <c r="R23" s="76"/>
      <c r="S23" s="76"/>
      <c r="T23" s="76" t="s">
        <v>121</v>
      </c>
      <c r="U23" s="76" t="s">
        <v>120</v>
      </c>
      <c r="V23" s="76"/>
      <c r="W23" s="78"/>
      <c r="X23" s="104"/>
      <c r="Y23" s="68"/>
      <c r="Z23" s="76"/>
      <c r="AA23" s="76"/>
      <c r="AB23" s="76"/>
      <c r="AC23" s="76" t="s">
        <v>121</v>
      </c>
      <c r="AD23" s="76" t="s">
        <v>120</v>
      </c>
      <c r="AE23" s="76"/>
      <c r="AF23" s="78"/>
      <c r="AG23" s="104"/>
      <c r="AH23" s="68"/>
    </row>
    <row r="24" spans="1:41" x14ac:dyDescent="0.2">
      <c r="A24" s="62">
        <v>2010</v>
      </c>
      <c r="B24" s="62"/>
      <c r="C24" s="62" t="s">
        <v>129</v>
      </c>
      <c r="D24" s="62" t="s">
        <v>119</v>
      </c>
      <c r="E24" s="62" t="s">
        <v>120</v>
      </c>
      <c r="F24" s="63"/>
      <c r="G24" s="84">
        <v>838388</v>
      </c>
      <c r="H24" s="82">
        <v>885770</v>
      </c>
      <c r="I24" s="82">
        <v>883735</v>
      </c>
      <c r="J24" s="82">
        <v>889323</v>
      </c>
      <c r="K24" s="82">
        <v>937903</v>
      </c>
      <c r="L24" s="96">
        <f>H24/$G$24*100</f>
        <v>105.65155989828099</v>
      </c>
      <c r="M24" s="90">
        <f t="shared" ref="M24:O24" si="5">I24/$G$24*100</f>
        <v>105.4088321874836</v>
      </c>
      <c r="N24" s="90">
        <f t="shared" si="5"/>
        <v>106.07534936091642</v>
      </c>
      <c r="O24" s="97">
        <f t="shared" si="5"/>
        <v>111.8698025257995</v>
      </c>
      <c r="P24" s="82"/>
      <c r="Q24" s="86">
        <v>2015</v>
      </c>
      <c r="R24" s="76"/>
      <c r="S24" s="76" t="s">
        <v>129</v>
      </c>
      <c r="T24" s="76" t="s">
        <v>119</v>
      </c>
      <c r="U24" s="76" t="s">
        <v>120</v>
      </c>
      <c r="V24" s="77"/>
      <c r="W24" s="75">
        <v>1003036</v>
      </c>
      <c r="X24" s="104">
        <f>W24/G24</f>
        <v>1.1963863986602861</v>
      </c>
      <c r="Y24" s="68">
        <v>119.6</v>
      </c>
      <c r="Z24" s="76">
        <v>2016</v>
      </c>
      <c r="AA24" s="76"/>
      <c r="AB24" s="76" t="s">
        <v>129</v>
      </c>
      <c r="AC24" s="76" t="s">
        <v>119</v>
      </c>
      <c r="AD24" s="76" t="s">
        <v>120</v>
      </c>
      <c r="AE24" s="77"/>
      <c r="AF24" s="75">
        <v>1059545</v>
      </c>
      <c r="AG24" s="104">
        <f>AF24/G24</f>
        <v>1.2637883652914879</v>
      </c>
      <c r="AH24" s="68">
        <v>126.4</v>
      </c>
      <c r="AO24" s="1"/>
    </row>
    <row r="25" spans="1:41" x14ac:dyDescent="0.2">
      <c r="A25" s="62"/>
      <c r="B25" s="62"/>
      <c r="C25" s="62"/>
      <c r="D25" s="62" t="s">
        <v>121</v>
      </c>
      <c r="E25" s="62" t="s">
        <v>120</v>
      </c>
      <c r="F25" s="62"/>
      <c r="G25" s="85">
        <v>6</v>
      </c>
      <c r="H25" s="83"/>
      <c r="I25" s="83"/>
      <c r="J25" s="83"/>
      <c r="K25" s="83"/>
      <c r="L25" s="94"/>
      <c r="M25" s="83"/>
      <c r="N25" s="83"/>
      <c r="O25" s="95"/>
      <c r="P25" s="83"/>
      <c r="Q25" s="86"/>
      <c r="R25" s="76"/>
      <c r="S25" s="76"/>
      <c r="T25" s="76" t="s">
        <v>121</v>
      </c>
      <c r="U25" s="76" t="s">
        <v>120</v>
      </c>
      <c r="V25" s="76"/>
      <c r="W25" s="78"/>
      <c r="X25" s="104"/>
      <c r="Y25" s="68"/>
      <c r="Z25" s="76"/>
      <c r="AA25" s="76"/>
      <c r="AB25" s="76"/>
      <c r="AC25" s="76" t="s">
        <v>121</v>
      </c>
      <c r="AD25" s="76" t="s">
        <v>120</v>
      </c>
      <c r="AE25" s="76"/>
      <c r="AF25" s="78">
        <v>5.6</v>
      </c>
      <c r="AG25" s="104"/>
      <c r="AH25" s="68"/>
    </row>
    <row r="26" spans="1:41" x14ac:dyDescent="0.2">
      <c r="A26" s="62"/>
      <c r="B26" s="62"/>
      <c r="C26" s="62"/>
      <c r="D26" s="62"/>
      <c r="E26" s="62"/>
      <c r="F26" s="62"/>
      <c r="G26" s="84"/>
      <c r="H26" s="82"/>
      <c r="I26" s="82"/>
      <c r="J26" s="82"/>
      <c r="K26" s="82"/>
      <c r="L26" s="98"/>
      <c r="M26" s="82"/>
      <c r="N26" s="82"/>
      <c r="O26" s="99"/>
      <c r="P26" s="82"/>
      <c r="Q26" s="86"/>
      <c r="R26" s="76"/>
      <c r="S26" s="76"/>
      <c r="T26" s="76"/>
      <c r="U26" s="76"/>
      <c r="V26" s="76"/>
      <c r="W26" s="75"/>
      <c r="X26" s="104"/>
      <c r="Y26" s="68"/>
      <c r="Z26" s="76"/>
      <c r="AA26" s="76"/>
      <c r="AB26" s="76"/>
      <c r="AC26" s="76"/>
      <c r="AD26" s="76"/>
      <c r="AE26" s="76"/>
      <c r="AF26" s="75"/>
      <c r="AG26" s="104"/>
      <c r="AH26" s="68"/>
      <c r="AO26" s="1"/>
    </row>
    <row r="27" spans="1:41" x14ac:dyDescent="0.2">
      <c r="A27" s="62"/>
      <c r="B27" s="62"/>
      <c r="C27" s="62"/>
      <c r="D27" s="62"/>
      <c r="E27" s="62"/>
      <c r="F27" s="62"/>
      <c r="G27" s="85"/>
      <c r="H27" s="83"/>
      <c r="I27" s="83"/>
      <c r="J27" s="83"/>
      <c r="K27" s="83"/>
      <c r="L27" s="94"/>
      <c r="M27" s="83"/>
      <c r="N27" s="83"/>
      <c r="O27" s="95"/>
      <c r="P27" s="83"/>
      <c r="Q27" s="86"/>
      <c r="R27" s="76"/>
      <c r="S27" s="76"/>
      <c r="T27" s="76"/>
      <c r="U27" s="76"/>
      <c r="V27" s="76"/>
      <c r="W27" s="78"/>
      <c r="X27" s="104"/>
      <c r="Y27" s="68"/>
      <c r="Z27" s="76"/>
      <c r="AA27" s="76"/>
      <c r="AB27" s="76"/>
      <c r="AC27" s="76"/>
      <c r="AD27" s="76"/>
      <c r="AE27" s="76"/>
      <c r="AF27" s="78"/>
      <c r="AG27" s="104"/>
      <c r="AH27" s="68"/>
    </row>
    <row r="28" spans="1:41" x14ac:dyDescent="0.2">
      <c r="A28" s="62"/>
      <c r="B28" s="62"/>
      <c r="C28" s="62"/>
      <c r="D28" s="62"/>
      <c r="E28" s="62"/>
      <c r="F28" s="62"/>
      <c r="G28" s="85"/>
      <c r="H28" s="83"/>
      <c r="I28" s="83"/>
      <c r="J28" s="83"/>
      <c r="K28" s="83"/>
      <c r="L28" s="94"/>
      <c r="M28" s="83"/>
      <c r="N28" s="83"/>
      <c r="O28" s="95"/>
      <c r="P28" s="83"/>
      <c r="Q28" s="86"/>
      <c r="R28" s="76"/>
      <c r="S28" s="76"/>
      <c r="T28" s="76"/>
      <c r="U28" s="76"/>
      <c r="V28" s="76"/>
      <c r="W28" s="78"/>
      <c r="X28" s="104"/>
      <c r="Y28" s="68"/>
      <c r="Z28" s="76"/>
      <c r="AA28" s="76"/>
      <c r="AB28" s="76"/>
      <c r="AC28" s="76"/>
      <c r="AD28" s="76"/>
      <c r="AE28" s="76"/>
      <c r="AF28" s="78"/>
      <c r="AG28" s="104"/>
      <c r="AH28" s="68"/>
      <c r="AO28" s="1"/>
    </row>
    <row r="29" spans="1:41" x14ac:dyDescent="0.2">
      <c r="A29" s="62">
        <v>2010</v>
      </c>
      <c r="B29" s="62"/>
      <c r="C29" s="62" t="s">
        <v>130</v>
      </c>
      <c r="D29" s="62" t="s">
        <v>119</v>
      </c>
      <c r="E29" s="62" t="s">
        <v>120</v>
      </c>
      <c r="F29" s="63"/>
      <c r="G29" s="84">
        <v>1596643</v>
      </c>
      <c r="H29" s="82">
        <v>1694060</v>
      </c>
      <c r="I29" s="82">
        <v>1710686</v>
      </c>
      <c r="J29" s="82">
        <v>1697469</v>
      </c>
      <c r="K29" s="82">
        <v>1786709</v>
      </c>
      <c r="L29" s="100">
        <f>H29/$G$29*100</f>
        <v>106.10136392418343</v>
      </c>
      <c r="M29" s="101">
        <f t="shared" ref="M29:O29" si="6">I29/$G$29*100</f>
        <v>107.14267372230361</v>
      </c>
      <c r="N29" s="101">
        <f t="shared" si="6"/>
        <v>106.31487439584177</v>
      </c>
      <c r="O29" s="102">
        <f t="shared" si="6"/>
        <v>111.90410129252437</v>
      </c>
      <c r="P29" s="82"/>
      <c r="Q29" s="86">
        <v>2015</v>
      </c>
      <c r="R29" s="76"/>
      <c r="S29" s="76" t="s">
        <v>130</v>
      </c>
      <c r="T29" s="76" t="s">
        <v>119</v>
      </c>
      <c r="U29" s="76" t="s">
        <v>120</v>
      </c>
      <c r="V29" s="77"/>
      <c r="W29" s="75">
        <v>1888278</v>
      </c>
      <c r="X29" s="104">
        <f>W29/G29</f>
        <v>1.1826551082489949</v>
      </c>
      <c r="Y29" s="68">
        <v>118.3</v>
      </c>
      <c r="Z29" s="76">
        <v>2016</v>
      </c>
      <c r="AA29" s="76"/>
      <c r="AB29" s="76" t="s">
        <v>130</v>
      </c>
      <c r="AC29" s="76" t="s">
        <v>119</v>
      </c>
      <c r="AD29" s="76" t="s">
        <v>120</v>
      </c>
      <c r="AE29" s="77"/>
      <c r="AF29" s="75">
        <v>1950148</v>
      </c>
      <c r="AG29" s="105">
        <f>AF29/G29</f>
        <v>1.2214051607027996</v>
      </c>
      <c r="AH29" s="68">
        <v>122.1</v>
      </c>
    </row>
    <row r="30" spans="1:41" x14ac:dyDescent="0.2">
      <c r="A30" s="62"/>
      <c r="B30" s="62"/>
      <c r="C30" s="62"/>
      <c r="D30" s="62" t="s">
        <v>121</v>
      </c>
      <c r="E30" s="62" t="s">
        <v>120</v>
      </c>
      <c r="F30" s="62"/>
      <c r="G30" s="85">
        <v>11.9</v>
      </c>
      <c r="H30" s="83"/>
      <c r="I30" s="83"/>
      <c r="J30" s="83"/>
      <c r="K30" s="83"/>
      <c r="L30" s="83"/>
      <c r="M30" s="83"/>
      <c r="N30" s="83"/>
      <c r="O30" s="83"/>
      <c r="P30" s="83"/>
      <c r="Q30" s="86"/>
      <c r="R30" s="76"/>
      <c r="S30" s="76"/>
      <c r="T30" s="76" t="s">
        <v>121</v>
      </c>
      <c r="U30" s="76" t="s">
        <v>120</v>
      </c>
      <c r="V30" s="76"/>
      <c r="W30" s="78"/>
      <c r="X30" s="68"/>
      <c r="Y30" s="68"/>
      <c r="Z30" s="76"/>
      <c r="AA30" s="76"/>
      <c r="AB30" s="76"/>
      <c r="AC30" s="76" t="s">
        <v>121</v>
      </c>
      <c r="AD30" s="76" t="s">
        <v>120</v>
      </c>
      <c r="AE30" s="76"/>
      <c r="AF30" s="78">
        <v>3.3</v>
      </c>
      <c r="AG30" s="104"/>
      <c r="AH30" s="68"/>
      <c r="AO30" s="1"/>
    </row>
    <row r="31" spans="1:41" x14ac:dyDescent="0.2">
      <c r="A31" s="62">
        <v>2010</v>
      </c>
      <c r="B31" s="62"/>
      <c r="C31" s="62" t="s">
        <v>131</v>
      </c>
      <c r="D31" s="62" t="s">
        <v>119</v>
      </c>
      <c r="E31" s="62" t="s">
        <v>120</v>
      </c>
      <c r="F31" s="63"/>
      <c r="G31" s="84"/>
      <c r="H31" s="82"/>
      <c r="I31" s="82"/>
      <c r="J31" s="82"/>
      <c r="K31" s="82"/>
      <c r="L31" s="82"/>
      <c r="M31" s="82"/>
      <c r="N31" s="82"/>
      <c r="O31" s="82"/>
      <c r="P31" s="82"/>
      <c r="Q31" s="68"/>
      <c r="R31" s="68"/>
      <c r="S31" s="68"/>
      <c r="T31" s="68"/>
      <c r="U31" s="68"/>
      <c r="V31" s="68"/>
      <c r="W31" s="68"/>
      <c r="X31" s="68"/>
      <c r="Y31" s="68"/>
      <c r="Z31" s="76">
        <v>2016</v>
      </c>
      <c r="AA31" s="76"/>
      <c r="AB31" s="76" t="s">
        <v>131</v>
      </c>
      <c r="AC31" s="76" t="s">
        <v>119</v>
      </c>
      <c r="AD31" s="76" t="s">
        <v>120</v>
      </c>
      <c r="AE31" s="77"/>
      <c r="AF31" s="75"/>
      <c r="AG31" s="68"/>
      <c r="AH31" s="68"/>
    </row>
    <row r="32" spans="1:41" x14ac:dyDescent="0.2">
      <c r="A32" s="62"/>
      <c r="B32" s="62"/>
      <c r="C32" s="62"/>
      <c r="D32" s="62" t="s">
        <v>121</v>
      </c>
      <c r="E32" s="62" t="s">
        <v>120</v>
      </c>
      <c r="F32" s="62"/>
      <c r="G32" s="78">
        <v>15.8</v>
      </c>
      <c r="H32" s="83"/>
      <c r="I32" s="83"/>
      <c r="J32" s="83"/>
      <c r="K32" s="83"/>
      <c r="L32" s="83"/>
      <c r="M32" s="83"/>
      <c r="N32" s="83"/>
      <c r="O32" s="83"/>
      <c r="P32" s="83"/>
      <c r="Q32" s="68"/>
      <c r="R32" s="68"/>
      <c r="S32" s="68"/>
      <c r="T32" s="68"/>
      <c r="U32" s="68"/>
      <c r="V32" s="68"/>
      <c r="W32" s="68"/>
      <c r="X32" s="68"/>
      <c r="Y32" s="68"/>
      <c r="Z32" s="76"/>
      <c r="AA32" s="76"/>
      <c r="AB32" s="76"/>
      <c r="AC32" s="76" t="s">
        <v>121</v>
      </c>
      <c r="AD32" s="76" t="s">
        <v>120</v>
      </c>
      <c r="AE32" s="76"/>
      <c r="AF32" s="78"/>
      <c r="AG32" s="68"/>
      <c r="AH32" s="68"/>
      <c r="AI32" s="26"/>
      <c r="AO32" s="1"/>
    </row>
    <row r="33" spans="1:41" x14ac:dyDescent="0.2">
      <c r="A33" s="62">
        <v>2010</v>
      </c>
      <c r="B33" s="62"/>
      <c r="C33" s="62" t="s">
        <v>132</v>
      </c>
      <c r="D33" s="62" t="s">
        <v>119</v>
      </c>
      <c r="E33" s="62" t="s">
        <v>120</v>
      </c>
      <c r="F33" s="63"/>
      <c r="G33" s="75"/>
      <c r="H33" s="82"/>
      <c r="I33" s="82"/>
      <c r="J33" s="82"/>
      <c r="K33" s="82"/>
      <c r="L33" s="82"/>
      <c r="M33" s="82"/>
      <c r="N33" s="82"/>
      <c r="O33" s="82"/>
      <c r="P33" s="82"/>
      <c r="Q33" s="68"/>
      <c r="R33" s="68"/>
      <c r="S33" s="68"/>
      <c r="T33" s="68"/>
      <c r="U33" s="68"/>
      <c r="V33" s="68"/>
      <c r="W33" s="68"/>
      <c r="X33" s="68"/>
      <c r="Y33" s="68"/>
      <c r="Z33" s="76">
        <v>2016</v>
      </c>
      <c r="AA33" s="76"/>
      <c r="AB33" s="76" t="s">
        <v>132</v>
      </c>
      <c r="AC33" s="76" t="s">
        <v>119</v>
      </c>
      <c r="AD33" s="76" t="s">
        <v>120</v>
      </c>
      <c r="AE33" s="77"/>
      <c r="AF33" s="75"/>
      <c r="AG33" s="68"/>
      <c r="AH33" s="68"/>
      <c r="AI33" s="26"/>
    </row>
    <row r="34" spans="1:41" x14ac:dyDescent="0.2">
      <c r="A34" s="62"/>
      <c r="B34" s="62"/>
      <c r="C34" s="62"/>
      <c r="D34" s="62" t="s">
        <v>121</v>
      </c>
      <c r="E34" s="62" t="s">
        <v>120</v>
      </c>
      <c r="F34" s="62"/>
      <c r="G34" s="78">
        <v>2.2000000000000002</v>
      </c>
      <c r="H34" s="83"/>
      <c r="I34" s="83"/>
      <c r="J34" s="83"/>
      <c r="K34" s="83"/>
      <c r="L34" s="83"/>
      <c r="M34" s="83"/>
      <c r="N34" s="83"/>
      <c r="O34" s="83"/>
      <c r="P34" s="83"/>
      <c r="Q34" s="68"/>
      <c r="R34" s="68"/>
      <c r="S34" s="68"/>
      <c r="T34" s="68"/>
      <c r="U34" s="68"/>
      <c r="V34" s="68"/>
      <c r="W34" s="68"/>
      <c r="X34" s="68"/>
      <c r="Y34" s="68"/>
      <c r="Z34" s="76"/>
      <c r="AA34" s="76"/>
      <c r="AB34" s="76"/>
      <c r="AC34" s="76" t="s">
        <v>121</v>
      </c>
      <c r="AD34" s="76" t="s">
        <v>120</v>
      </c>
      <c r="AE34" s="76"/>
      <c r="AF34" s="78"/>
      <c r="AG34" s="68"/>
      <c r="AH34" s="68"/>
      <c r="AI34" s="26"/>
      <c r="AO34" s="1"/>
    </row>
    <row r="35" spans="1:41" x14ac:dyDescent="0.2">
      <c r="A35" s="62"/>
      <c r="B35" s="62"/>
      <c r="C35" s="62"/>
      <c r="D35" s="62"/>
      <c r="E35" s="62"/>
      <c r="F35" s="62"/>
      <c r="G35" s="78"/>
      <c r="H35" s="83"/>
      <c r="I35" s="83"/>
      <c r="J35" s="83"/>
      <c r="K35" s="83"/>
      <c r="L35" s="83"/>
      <c r="M35" s="83"/>
      <c r="N35" s="83"/>
      <c r="O35" s="83"/>
      <c r="P35" s="83"/>
      <c r="Q35" s="68"/>
      <c r="R35" s="68"/>
      <c r="S35" s="68"/>
      <c r="T35" s="68"/>
      <c r="U35" s="68"/>
      <c r="V35" s="68"/>
      <c r="W35" s="68"/>
      <c r="X35" s="68"/>
      <c r="Y35" s="68"/>
      <c r="Z35" s="76"/>
      <c r="AA35" s="76"/>
      <c r="AB35" s="76"/>
      <c r="AC35" s="76"/>
      <c r="AD35" s="76"/>
      <c r="AE35" s="76"/>
      <c r="AF35" s="78"/>
      <c r="AG35" s="68"/>
      <c r="AH35" s="68"/>
      <c r="AI35" s="26"/>
    </row>
    <row r="36" spans="1:41" x14ac:dyDescent="0.2">
      <c r="A36" s="62">
        <v>2010</v>
      </c>
      <c r="B36" s="62"/>
      <c r="C36" s="62" t="s">
        <v>133</v>
      </c>
      <c r="D36" s="62"/>
      <c r="E36" s="62"/>
      <c r="F36" s="62"/>
      <c r="G36" s="78"/>
      <c r="H36" s="83"/>
      <c r="I36" s="83"/>
      <c r="J36" s="83"/>
      <c r="K36" s="83"/>
      <c r="L36" s="83"/>
      <c r="M36" s="83"/>
      <c r="N36" s="83"/>
      <c r="O36" s="83"/>
      <c r="P36" s="83"/>
      <c r="Q36" s="68"/>
      <c r="R36" s="68"/>
      <c r="S36" s="68"/>
      <c r="T36" s="68"/>
      <c r="U36" s="68"/>
      <c r="V36" s="68"/>
      <c r="W36" s="68"/>
      <c r="X36" s="68"/>
      <c r="Y36" s="68"/>
      <c r="Z36" s="76">
        <v>2016</v>
      </c>
      <c r="AA36" s="76"/>
      <c r="AB36" s="76" t="s">
        <v>133</v>
      </c>
      <c r="AC36" s="76"/>
      <c r="AD36" s="76"/>
      <c r="AE36" s="76"/>
      <c r="AF36" s="78"/>
      <c r="AG36" s="68"/>
      <c r="AH36" s="68"/>
      <c r="AI36" s="26"/>
      <c r="AO36" s="1"/>
    </row>
    <row r="37" spans="1:41" x14ac:dyDescent="0.2">
      <c r="AI37" s="26"/>
    </row>
    <row r="38" spans="1:41" x14ac:dyDescent="0.2">
      <c r="AO38" s="1"/>
    </row>
    <row r="40" spans="1:41" x14ac:dyDescent="0.2">
      <c r="AO40" s="1"/>
    </row>
    <row r="42" spans="1:41" x14ac:dyDescent="0.2">
      <c r="AO42" s="1"/>
    </row>
    <row r="44" spans="1:41" x14ac:dyDescent="0.2">
      <c r="AO44" s="1"/>
    </row>
    <row r="46" spans="1:41" x14ac:dyDescent="0.2">
      <c r="AO46" s="1"/>
    </row>
    <row r="48" spans="1:41" x14ac:dyDescent="0.2">
      <c r="AO48" s="1"/>
    </row>
  </sheetData>
  <pageMargins left="0.11811023622047245" right="0.11811023622047245" top="0.74803149606299213" bottom="0.74803149606299213" header="0.31496062992125984" footer="0.31496062992125984"/>
  <pageSetup paperSize="9" scale="64" fitToWidth="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5"/>
  <sheetViews>
    <sheetView workbookViewId="0">
      <selection activeCell="B35" sqref="B35"/>
    </sheetView>
  </sheetViews>
  <sheetFormatPr defaultRowHeight="12.75" x14ac:dyDescent="0.2"/>
  <cols>
    <col min="2" max="4" width="9.140625" style="12"/>
    <col min="5" max="5" width="10.85546875" style="12" bestFit="1" customWidth="1"/>
    <col min="7" max="7" width="9.5703125" bestFit="1" customWidth="1"/>
  </cols>
  <sheetData>
    <row r="2" spans="2:7" x14ac:dyDescent="0.2">
      <c r="D2" s="12" t="s">
        <v>148</v>
      </c>
      <c r="E2" s="12" t="s">
        <v>1</v>
      </c>
    </row>
    <row r="3" spans="2:7" x14ac:dyDescent="0.2">
      <c r="D3" s="12" t="s">
        <v>149</v>
      </c>
      <c r="E3" s="12" t="s">
        <v>150</v>
      </c>
      <c r="F3" t="s">
        <v>151</v>
      </c>
      <c r="G3" s="12" t="s">
        <v>152</v>
      </c>
    </row>
    <row r="5" spans="2:7" ht="15" x14ac:dyDescent="0.25">
      <c r="B5" s="12">
        <v>1980</v>
      </c>
      <c r="C5" s="12">
        <v>6</v>
      </c>
      <c r="D5" s="21">
        <v>2027636</v>
      </c>
      <c r="E5" s="21">
        <f t="shared" ref="E5:E32" si="0">ROUND(D5/D6*E6,1)</f>
        <v>1859248.2</v>
      </c>
      <c r="F5" s="54">
        <v>8317937</v>
      </c>
      <c r="G5" s="50">
        <f>(E5/F5)*1000</f>
        <v>223.52275570252576</v>
      </c>
    </row>
    <row r="6" spans="2:7" ht="15" x14ac:dyDescent="0.25">
      <c r="B6" s="12">
        <v>1981</v>
      </c>
      <c r="C6" s="12">
        <v>6</v>
      </c>
      <c r="D6" s="21">
        <v>2022456</v>
      </c>
      <c r="E6" s="21">
        <f t="shared" si="0"/>
        <v>1854498.4</v>
      </c>
      <c r="F6" s="54">
        <v>8323033</v>
      </c>
      <c r="G6" s="50">
        <f t="shared" ref="G6:G35" si="1">(E6/F6)*1000</f>
        <v>222.81521652022764</v>
      </c>
    </row>
    <row r="7" spans="2:7" ht="15" x14ac:dyDescent="0.25">
      <c r="B7" s="12">
        <v>1982</v>
      </c>
      <c r="C7" s="12">
        <v>6</v>
      </c>
      <c r="D7" s="21">
        <v>2051293</v>
      </c>
      <c r="E7" s="21">
        <f t="shared" si="0"/>
        <v>1880940.6</v>
      </c>
      <c r="F7" s="54">
        <v>8327484</v>
      </c>
      <c r="G7" s="50">
        <f t="shared" si="1"/>
        <v>225.87141566408295</v>
      </c>
    </row>
    <row r="8" spans="2:7" ht="15" x14ac:dyDescent="0.25">
      <c r="B8" s="12">
        <v>1983</v>
      </c>
      <c r="C8" s="12">
        <v>6</v>
      </c>
      <c r="D8" s="21">
        <v>2093502</v>
      </c>
      <c r="E8" s="21">
        <f t="shared" si="0"/>
        <v>1919644.3</v>
      </c>
      <c r="F8" s="54">
        <v>8330573</v>
      </c>
      <c r="G8" s="50">
        <f t="shared" si="1"/>
        <v>230.43364484051699</v>
      </c>
    </row>
    <row r="9" spans="2:7" ht="15" x14ac:dyDescent="0.25">
      <c r="B9" s="12">
        <v>1984</v>
      </c>
      <c r="C9" s="12">
        <v>6</v>
      </c>
      <c r="D9" s="21">
        <v>2183409</v>
      </c>
      <c r="E9" s="21">
        <f t="shared" si="0"/>
        <v>2002084.9</v>
      </c>
      <c r="F9" s="54">
        <v>8342621</v>
      </c>
      <c r="G9" s="50">
        <f t="shared" si="1"/>
        <v>239.98272245616815</v>
      </c>
    </row>
    <row r="10" spans="2:7" ht="15" x14ac:dyDescent="0.25">
      <c r="B10" s="12">
        <v>1985</v>
      </c>
      <c r="C10" s="12">
        <v>6</v>
      </c>
      <c r="D10" s="21">
        <v>2233015</v>
      </c>
      <c r="E10" s="21">
        <f t="shared" si="0"/>
        <v>2047571.3</v>
      </c>
      <c r="F10" s="54">
        <v>8358139</v>
      </c>
      <c r="G10" s="50">
        <f t="shared" si="1"/>
        <v>244.97933092522152</v>
      </c>
    </row>
    <row r="11" spans="2:7" ht="15" x14ac:dyDescent="0.25">
      <c r="B11" s="12">
        <v>1986</v>
      </c>
      <c r="C11" s="12">
        <v>6</v>
      </c>
      <c r="D11" s="21">
        <v>2298373</v>
      </c>
      <c r="E11" s="21">
        <f t="shared" si="0"/>
        <v>2107501.6</v>
      </c>
      <c r="F11" s="54">
        <v>8381515</v>
      </c>
      <c r="G11" s="50">
        <f t="shared" si="1"/>
        <v>251.44637932402435</v>
      </c>
    </row>
    <row r="12" spans="2:7" ht="15" x14ac:dyDescent="0.25">
      <c r="B12" s="12">
        <v>1987</v>
      </c>
      <c r="C12" s="12">
        <v>6</v>
      </c>
      <c r="D12" s="21">
        <v>2373428</v>
      </c>
      <c r="E12" s="21">
        <f t="shared" si="0"/>
        <v>2176323.6</v>
      </c>
      <c r="F12" s="54">
        <v>8414083</v>
      </c>
      <c r="G12" s="50">
        <f t="shared" si="1"/>
        <v>258.65249962473632</v>
      </c>
    </row>
    <row r="13" spans="2:7" ht="15" x14ac:dyDescent="0.25">
      <c r="B13" s="12">
        <v>1988</v>
      </c>
      <c r="C13" s="12">
        <v>6</v>
      </c>
      <c r="D13" s="21">
        <v>2431823</v>
      </c>
      <c r="E13" s="21">
        <f t="shared" si="0"/>
        <v>2229869.1</v>
      </c>
      <c r="F13" s="54">
        <v>8458888</v>
      </c>
      <c r="G13" s="50">
        <f t="shared" si="1"/>
        <v>263.61255758440115</v>
      </c>
    </row>
    <row r="14" spans="2:7" ht="15" x14ac:dyDescent="0.25">
      <c r="B14" s="12">
        <v>1989</v>
      </c>
      <c r="C14" s="12">
        <v>6</v>
      </c>
      <c r="D14" s="21">
        <v>2491717</v>
      </c>
      <c r="E14" s="21">
        <f t="shared" si="0"/>
        <v>2284789.1</v>
      </c>
      <c r="F14" s="54">
        <v>8527036</v>
      </c>
      <c r="G14" s="50">
        <f t="shared" si="1"/>
        <v>267.94645876949505</v>
      </c>
    </row>
    <row r="15" spans="2:7" ht="15" x14ac:dyDescent="0.25">
      <c r="B15" s="12">
        <v>1990</v>
      </c>
      <c r="C15" s="12">
        <v>6</v>
      </c>
      <c r="D15" s="21">
        <v>2511641</v>
      </c>
      <c r="E15" s="21">
        <f t="shared" si="0"/>
        <v>2303058.5</v>
      </c>
      <c r="F15" s="54">
        <v>8590630</v>
      </c>
      <c r="G15" s="50">
        <f t="shared" si="1"/>
        <v>268.08959296349627</v>
      </c>
    </row>
    <row r="16" spans="2:7" ht="15" x14ac:dyDescent="0.25">
      <c r="B16" s="12">
        <v>1991</v>
      </c>
      <c r="C16" s="12">
        <v>6</v>
      </c>
      <c r="D16" s="21">
        <v>2485851</v>
      </c>
      <c r="E16" s="21">
        <f t="shared" si="0"/>
        <v>2279410.2999999998</v>
      </c>
      <c r="F16" s="54">
        <v>8644119</v>
      </c>
      <c r="G16" s="50">
        <f t="shared" si="1"/>
        <v>263.69492368163833</v>
      </c>
    </row>
    <row r="17" spans="2:7" ht="15" x14ac:dyDescent="0.25">
      <c r="B17" s="12">
        <v>1992</v>
      </c>
      <c r="C17" s="12">
        <v>6</v>
      </c>
      <c r="D17" s="21">
        <v>2461613</v>
      </c>
      <c r="E17" s="21">
        <f t="shared" si="0"/>
        <v>2257185.2000000002</v>
      </c>
      <c r="F17" s="54">
        <v>8692013</v>
      </c>
      <c r="G17" s="50">
        <f t="shared" si="1"/>
        <v>259.68497746149256</v>
      </c>
    </row>
    <row r="18" spans="2:7" ht="15" x14ac:dyDescent="0.25">
      <c r="B18" s="12">
        <v>1993</v>
      </c>
      <c r="C18" s="12">
        <v>6</v>
      </c>
      <c r="D18" s="21">
        <v>2413403</v>
      </c>
      <c r="E18" s="21">
        <f t="shared" si="0"/>
        <v>2212978.9</v>
      </c>
      <c r="F18" s="54">
        <v>8745109</v>
      </c>
      <c r="G18" s="50">
        <f t="shared" si="1"/>
        <v>253.05332386365907</v>
      </c>
    </row>
    <row r="19" spans="2:7" ht="15" x14ac:dyDescent="0.25">
      <c r="B19" s="12">
        <v>1994</v>
      </c>
      <c r="C19" s="12">
        <v>6</v>
      </c>
      <c r="D19" s="21">
        <v>2512054</v>
      </c>
      <c r="E19" s="21">
        <f t="shared" si="0"/>
        <v>2303437.2999999998</v>
      </c>
      <c r="F19" s="54">
        <v>8816381</v>
      </c>
      <c r="G19" s="50">
        <f t="shared" si="1"/>
        <v>261.26789438886544</v>
      </c>
    </row>
    <row r="20" spans="2:7" ht="15" x14ac:dyDescent="0.25">
      <c r="B20" s="12">
        <v>1995</v>
      </c>
      <c r="C20" s="12">
        <v>6</v>
      </c>
      <c r="D20" s="21">
        <v>2613146</v>
      </c>
      <c r="E20" s="21">
        <f t="shared" si="0"/>
        <v>2396134</v>
      </c>
      <c r="F20" s="54">
        <v>8837496</v>
      </c>
      <c r="G20" s="50">
        <f t="shared" si="1"/>
        <v>271.13268283233174</v>
      </c>
    </row>
    <row r="21" spans="2:7" ht="15" x14ac:dyDescent="0.25">
      <c r="B21" s="12">
        <v>1996</v>
      </c>
      <c r="C21" s="12">
        <v>6</v>
      </c>
      <c r="D21" s="21">
        <v>2652810</v>
      </c>
      <c r="E21" s="21">
        <f t="shared" si="0"/>
        <v>2432504.1</v>
      </c>
      <c r="F21" s="54">
        <v>8844499</v>
      </c>
      <c r="G21" s="50">
        <f t="shared" si="1"/>
        <v>275.03017412292093</v>
      </c>
    </row>
    <row r="22" spans="2:7" ht="15" x14ac:dyDescent="0.25">
      <c r="B22" s="12">
        <v>1997</v>
      </c>
      <c r="C22" s="12">
        <v>6</v>
      </c>
      <c r="D22" s="21">
        <v>2729754</v>
      </c>
      <c r="E22" s="21">
        <f t="shared" si="0"/>
        <v>2503058.2000000002</v>
      </c>
      <c r="F22" s="54">
        <v>8847625</v>
      </c>
      <c r="G22" s="50">
        <f t="shared" si="1"/>
        <v>282.90735649397442</v>
      </c>
    </row>
    <row r="23" spans="2:7" ht="15" x14ac:dyDescent="0.25">
      <c r="B23" s="12">
        <v>1998</v>
      </c>
      <c r="C23" s="12">
        <v>6</v>
      </c>
      <c r="D23" s="21">
        <v>2845135</v>
      </c>
      <c r="E23" s="21">
        <f t="shared" si="0"/>
        <v>2608857.2000000002</v>
      </c>
      <c r="F23" s="54">
        <v>8854322</v>
      </c>
      <c r="G23" s="50">
        <f t="shared" si="1"/>
        <v>294.64223234709556</v>
      </c>
    </row>
    <row r="24" spans="2:7" ht="15" x14ac:dyDescent="0.25">
      <c r="B24" s="12">
        <v>1999</v>
      </c>
      <c r="C24" s="12">
        <v>6</v>
      </c>
      <c r="D24" s="21">
        <v>2974024</v>
      </c>
      <c r="E24" s="21">
        <f t="shared" si="0"/>
        <v>2727042.5</v>
      </c>
      <c r="F24" s="54">
        <v>8861426</v>
      </c>
      <c r="G24" s="50">
        <f t="shared" si="1"/>
        <v>307.74307656578071</v>
      </c>
    </row>
    <row r="25" spans="2:7" ht="15" x14ac:dyDescent="0.25">
      <c r="B25" s="12">
        <v>2000</v>
      </c>
      <c r="C25" s="12">
        <v>6</v>
      </c>
      <c r="D25" s="21">
        <v>3114853</v>
      </c>
      <c r="E25" s="21">
        <f t="shared" si="0"/>
        <v>2856176.2</v>
      </c>
      <c r="F25" s="54">
        <v>8882792</v>
      </c>
      <c r="G25" s="50">
        <f t="shared" si="1"/>
        <v>321.54036703775125</v>
      </c>
    </row>
    <row r="26" spans="2:7" ht="15" x14ac:dyDescent="0.25">
      <c r="B26" s="12">
        <v>2001</v>
      </c>
      <c r="C26" s="12">
        <v>6</v>
      </c>
      <c r="D26" s="21">
        <v>3163551</v>
      </c>
      <c r="E26" s="21">
        <f t="shared" si="0"/>
        <v>2900830</v>
      </c>
      <c r="F26" s="54">
        <v>8909128</v>
      </c>
      <c r="G26" s="50">
        <f t="shared" si="1"/>
        <v>325.60201177937955</v>
      </c>
    </row>
    <row r="27" spans="2:7" ht="15" x14ac:dyDescent="0.25">
      <c r="B27" s="12">
        <v>2002</v>
      </c>
      <c r="C27" s="12">
        <v>6</v>
      </c>
      <c r="D27" s="21">
        <v>3229150</v>
      </c>
      <c r="E27" s="21">
        <f t="shared" si="0"/>
        <v>2960981.3</v>
      </c>
      <c r="F27" s="54">
        <v>8940788</v>
      </c>
      <c r="G27" s="50">
        <f t="shared" si="1"/>
        <v>331.17677099602406</v>
      </c>
    </row>
    <row r="28" spans="2:7" ht="15" x14ac:dyDescent="0.25">
      <c r="B28" s="12">
        <v>2003</v>
      </c>
      <c r="C28" s="12">
        <v>6</v>
      </c>
      <c r="D28" s="21">
        <v>3306190</v>
      </c>
      <c r="E28" s="21">
        <f t="shared" si="0"/>
        <v>3031623.4</v>
      </c>
      <c r="F28" s="54">
        <v>8975670</v>
      </c>
      <c r="G28" s="50">
        <f t="shared" si="1"/>
        <v>337.76012264265512</v>
      </c>
    </row>
    <row r="29" spans="2:7" ht="15" x14ac:dyDescent="0.25">
      <c r="B29" s="12">
        <v>2004</v>
      </c>
      <c r="C29" s="12">
        <v>6</v>
      </c>
      <c r="D29" s="21">
        <v>3449035</v>
      </c>
      <c r="E29" s="21">
        <f t="shared" si="0"/>
        <v>3162605.7</v>
      </c>
      <c r="F29" s="54">
        <v>9011392</v>
      </c>
      <c r="G29" s="50">
        <f t="shared" si="1"/>
        <v>350.95640052058553</v>
      </c>
    </row>
    <row r="30" spans="2:7" ht="15" x14ac:dyDescent="0.25">
      <c r="B30" s="12">
        <v>2005</v>
      </c>
      <c r="C30" s="12">
        <v>6</v>
      </c>
      <c r="D30" s="21">
        <v>3546240</v>
      </c>
      <c r="E30" s="21">
        <f t="shared" si="0"/>
        <v>3251738.2</v>
      </c>
      <c r="F30" s="54">
        <v>9047752</v>
      </c>
      <c r="G30" s="50">
        <f t="shared" si="1"/>
        <v>359.39736190823976</v>
      </c>
    </row>
    <row r="31" spans="2:7" x14ac:dyDescent="0.2">
      <c r="B31" s="12">
        <v>2006</v>
      </c>
      <c r="C31" s="12">
        <v>6</v>
      </c>
      <c r="D31" s="21">
        <v>3712492</v>
      </c>
      <c r="E31" s="21">
        <f t="shared" si="0"/>
        <v>3404183.6</v>
      </c>
      <c r="F31">
        <v>9080504.5</v>
      </c>
      <c r="G31" s="50">
        <f t="shared" si="1"/>
        <v>374.88925863094943</v>
      </c>
    </row>
    <row r="32" spans="2:7" x14ac:dyDescent="0.2">
      <c r="B32" s="12">
        <v>2007</v>
      </c>
      <c r="C32" s="12">
        <v>6</v>
      </c>
      <c r="D32" s="21">
        <v>3838900</v>
      </c>
      <c r="E32" s="21">
        <f t="shared" si="0"/>
        <v>3520093.9</v>
      </c>
      <c r="F32">
        <v>9148092</v>
      </c>
      <c r="G32" s="50">
        <f t="shared" si="1"/>
        <v>384.78995401445457</v>
      </c>
    </row>
    <row r="33" spans="2:7" x14ac:dyDescent="0.2">
      <c r="B33" s="12">
        <v>2008</v>
      </c>
      <c r="C33" s="12">
        <v>6</v>
      </c>
      <c r="D33" s="21">
        <v>3817516</v>
      </c>
      <c r="E33" s="21">
        <f>ROUND(D33/D34*E34,1)</f>
        <v>3500485.8</v>
      </c>
      <c r="F33">
        <v>9219637</v>
      </c>
      <c r="G33" s="50">
        <f t="shared" si="1"/>
        <v>379.67718251814028</v>
      </c>
    </row>
    <row r="34" spans="2:7" x14ac:dyDescent="0.2">
      <c r="B34" s="12">
        <v>2009</v>
      </c>
      <c r="C34" s="12">
        <v>6</v>
      </c>
      <c r="D34" s="21">
        <v>3619591</v>
      </c>
      <c r="E34" s="21">
        <f>ROUND(D34/D35*E35,1)</f>
        <v>3318997.7</v>
      </c>
      <c r="F34">
        <v>9298514.5</v>
      </c>
      <c r="G34" s="50">
        <f t="shared" si="1"/>
        <v>356.93848732504534</v>
      </c>
    </row>
    <row r="35" spans="2:7" x14ac:dyDescent="0.2">
      <c r="B35" s="12">
        <v>2010</v>
      </c>
      <c r="C35" s="12">
        <v>6</v>
      </c>
      <c r="D35" s="21">
        <f>'Beräkning FP'!G8</f>
        <v>3838791</v>
      </c>
      <c r="E35" s="21">
        <f>'Beräkning FP'!AL9</f>
        <v>3519994</v>
      </c>
      <c r="F35">
        <v>9378126</v>
      </c>
      <c r="G35" s="50">
        <f t="shared" si="1"/>
        <v>375.34087300597156</v>
      </c>
    </row>
  </sheetData>
  <sortState ref="B3:D63">
    <sortCondition ref="C3:C63"/>
    <sortCondition ref="B3:B63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5</vt:i4>
      </vt:variant>
    </vt:vector>
  </HeadingPairs>
  <TitlesOfParts>
    <vt:vector size="5" baseType="lpstr">
      <vt:lpstr>LP</vt:lpstr>
      <vt:lpstr>FP</vt:lpstr>
      <vt:lpstr>Befolkning</vt:lpstr>
      <vt:lpstr>Beräkning FP</vt:lpstr>
      <vt:lpstr>Blad2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Karlsson Eddie NR/PRR-S</dc:creator>
  <cp:lastModifiedBy>Persson Linde Nathalie NR/PRR-S</cp:lastModifiedBy>
  <cp:lastPrinted>2017-09-11T07:51:11Z</cp:lastPrinted>
  <dcterms:created xsi:type="dcterms:W3CDTF">2013-04-08T12:55:08Z</dcterms:created>
  <dcterms:modified xsi:type="dcterms:W3CDTF">2018-02-26T14:38:05Z</dcterms:modified>
</cp:coreProperties>
</file>