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drawings/drawing8.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drawings/drawing9.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W:\nv0117\Publikation\2026-10-22\"/>
    </mc:Choice>
  </mc:AlternateContent>
  <xr:revisionPtr revIDLastSave="0" documentId="8_{A321290C-69FA-4634-ACF5-9E20129E5E69}" xr6:coauthVersionLast="47" xr6:coauthVersionMax="47" xr10:uidLastSave="{00000000-0000-0000-0000-000000000000}"/>
  <bookViews>
    <workbookView xWindow="28980" yWindow="870" windowWidth="23055" windowHeight="16215" xr2:uid="{058F96E0-2CE5-4ABF-A524-8E669ABC3F17}"/>
  </bookViews>
  <sheets>
    <sheet name="Diagram 1" sheetId="7" r:id="rId1"/>
    <sheet name="Diagram 2" sheetId="10" r:id="rId2"/>
    <sheet name="Diagram 3" sheetId="25" r:id="rId3"/>
    <sheet name="Diagram 4" sheetId="5" r:id="rId4"/>
    <sheet name="Diagram 5" sheetId="39" r:id="rId5"/>
    <sheet name="Diagram 6" sheetId="8" r:id="rId6"/>
    <sheet name="Diagram 7" sheetId="21" r:id="rId7"/>
    <sheet name="Diagram 8" sheetId="9" r:id="rId8"/>
    <sheet name="Diagram 9" sheetId="26" r:id="rId9"/>
    <sheet name="Tabell 1" sheetId="27" r:id="rId10"/>
    <sheet name="Tabell 2" sheetId="28" r:id="rId11"/>
    <sheet name="Tabell 3" sheetId="29" r:id="rId12"/>
    <sheet name="Tabell 4" sheetId="30" r:id="rId13"/>
    <sheet name="Tabell 5" sheetId="31" r:id="rId14"/>
    <sheet name="Tabell 6" sheetId="32" r:id="rId15"/>
    <sheet name="Tabell 7" sheetId="33" r:id="rId16"/>
    <sheet name="Tabell 8" sheetId="34" r:id="rId17"/>
    <sheet name="Tabell 9" sheetId="35" r:id="rId18"/>
    <sheet name="Tabell 10" sheetId="36" r:id="rId19"/>
    <sheet name="Tabell 12 (Bilaga)" sheetId="37" r:id="rId20"/>
    <sheet name="Tabell 13 (Bilaga)" sheetId="38" r:id="rId21"/>
    <sheet name="Deflator 2024" sheetId="2" r:id="rId22"/>
  </sheets>
  <definedNames>
    <definedName name="_xlnm._FilterDatabase" localSheetId="4" hidden="1">'Diagram 5'!$A$27:$H$40</definedName>
    <definedName name="_xlnm._FilterDatabase" localSheetId="8" hidden="1">'Diagram 9'!$A$27:$C$40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8" i="39" l="1"/>
  <c r="G28" i="39"/>
  <c r="H28" i="39"/>
  <c r="F29" i="39"/>
  <c r="G29" i="39"/>
  <c r="H29" i="39"/>
  <c r="F30" i="39"/>
  <c r="G30" i="39"/>
  <c r="H30" i="39"/>
  <c r="G31" i="39"/>
  <c r="F31" i="39"/>
  <c r="H31" i="39"/>
  <c r="G40" i="39"/>
  <c r="F40" i="39"/>
  <c r="H40" i="39"/>
  <c r="G35" i="39"/>
  <c r="F35" i="39"/>
  <c r="H35" i="39"/>
  <c r="G37" i="39"/>
  <c r="F37" i="39"/>
  <c r="H37" i="39"/>
  <c r="G36" i="39"/>
  <c r="F36" i="39"/>
  <c r="H36" i="39"/>
  <c r="G32" i="39"/>
  <c r="F32" i="39"/>
  <c r="H32" i="39"/>
  <c r="G39" i="39"/>
  <c r="F39" i="39"/>
  <c r="H39" i="39"/>
  <c r="G33" i="39"/>
  <c r="F33" i="39"/>
  <c r="H33" i="39"/>
  <c r="G34" i="39"/>
  <c r="F34" i="39"/>
  <c r="H34" i="39"/>
  <c r="F38" i="39"/>
  <c r="H38" i="39"/>
  <c r="G38" i="39"/>
  <c r="F38" i="21"/>
  <c r="G38" i="21"/>
  <c r="H38" i="21"/>
  <c r="I38" i="21"/>
  <c r="J38" i="21"/>
  <c r="K38" i="21"/>
  <c r="L38" i="21"/>
  <c r="M38" i="21"/>
  <c r="F39" i="21"/>
  <c r="G39" i="21"/>
  <c r="H39" i="21"/>
  <c r="I39" i="21"/>
  <c r="J39" i="21"/>
  <c r="K39" i="21"/>
  <c r="L39" i="21"/>
  <c r="M39" i="21"/>
  <c r="F40" i="21"/>
  <c r="G40" i="21"/>
  <c r="H40" i="21"/>
  <c r="I40" i="21"/>
  <c r="J40" i="21"/>
  <c r="K40" i="21"/>
  <c r="L40" i="21"/>
  <c r="M40" i="21"/>
  <c r="F41" i="21"/>
  <c r="G41" i="21"/>
  <c r="H41" i="21"/>
  <c r="I41" i="21"/>
  <c r="J41" i="21"/>
  <c r="K41" i="21"/>
  <c r="L41" i="21"/>
  <c r="M41" i="21"/>
  <c r="F42" i="21"/>
  <c r="G42" i="21"/>
  <c r="H42" i="21"/>
  <c r="I42" i="21"/>
  <c r="J42" i="21"/>
  <c r="K42" i="21"/>
  <c r="L42" i="21"/>
  <c r="M42" i="21"/>
  <c r="F43" i="21"/>
  <c r="G43" i="21"/>
  <c r="H43" i="21"/>
  <c r="I43" i="21"/>
  <c r="J43" i="21"/>
  <c r="K43" i="21"/>
  <c r="L43" i="21"/>
  <c r="M43" i="21"/>
  <c r="F44" i="21"/>
  <c r="G44" i="21"/>
  <c r="H44" i="21"/>
  <c r="I44" i="21"/>
  <c r="J44" i="21"/>
  <c r="K44" i="21"/>
  <c r="L44" i="21"/>
  <c r="M44" i="21"/>
  <c r="F45" i="21"/>
  <c r="G45" i="21"/>
  <c r="H45" i="21"/>
  <c r="I45" i="21"/>
  <c r="J45" i="21"/>
  <c r="K45" i="21"/>
  <c r="L45" i="21"/>
  <c r="M45" i="21"/>
  <c r="M37" i="21"/>
  <c r="L37" i="21"/>
  <c r="K37" i="21"/>
  <c r="J37" i="21"/>
  <c r="I37" i="21"/>
  <c r="H37" i="21"/>
  <c r="G37" i="21"/>
  <c r="F37" i="21"/>
  <c r="E37" i="21"/>
  <c r="E38" i="21"/>
  <c r="E39" i="21"/>
  <c r="E40" i="21"/>
  <c r="E41" i="21"/>
  <c r="E42" i="21"/>
  <c r="E43" i="21"/>
  <c r="E44" i="21"/>
  <c r="E45" i="21"/>
  <c r="D38" i="21"/>
  <c r="D39" i="21"/>
  <c r="D40" i="21"/>
  <c r="D41" i="21"/>
  <c r="D42" i="21"/>
  <c r="D43" i="21"/>
  <c r="D44" i="21"/>
  <c r="D45" i="21"/>
  <c r="D37" i="21"/>
  <c r="C38" i="21"/>
  <c r="C39" i="21"/>
  <c r="C40" i="21"/>
  <c r="C41" i="21"/>
  <c r="C42" i="21"/>
  <c r="C43" i="21"/>
  <c r="C44" i="21"/>
  <c r="C45" i="21"/>
  <c r="C37" i="21"/>
  <c r="B38" i="21"/>
  <c r="B39" i="21"/>
  <c r="B40" i="21"/>
  <c r="B41" i="21"/>
  <c r="B42" i="21"/>
  <c r="B43" i="21"/>
  <c r="B44" i="21"/>
  <c r="B45" i="21"/>
  <c r="B37" i="21"/>
  <c r="I30" i="10" l="1"/>
  <c r="I29" i="10"/>
  <c r="I31" i="10" s="1"/>
  <c r="J29" i="10" l="1"/>
  <c r="B29" i="10"/>
  <c r="D29" i="10"/>
  <c r="C29" i="10"/>
  <c r="E29" i="10"/>
  <c r="F29" i="10"/>
  <c r="F31" i="10" s="1"/>
  <c r="G29" i="10"/>
  <c r="G31" i="10" s="1"/>
  <c r="H29" i="10"/>
  <c r="H31" i="10" s="1"/>
  <c r="B30" i="10"/>
  <c r="C30" i="10"/>
  <c r="D30" i="10"/>
  <c r="E30" i="10"/>
  <c r="F30" i="10"/>
  <c r="G30" i="10"/>
  <c r="H30" i="10"/>
  <c r="J30" i="10"/>
  <c r="D28" i="5" l="1"/>
  <c r="E28" i="5"/>
  <c r="F28" i="5"/>
  <c r="G28" i="5"/>
  <c r="H28" i="5"/>
  <c r="I28" i="5"/>
  <c r="J28" i="5"/>
  <c r="C28" i="5" l="1"/>
  <c r="B28" i="5"/>
</calcChain>
</file>

<file path=xl/sharedStrings.xml><?xml version="1.0" encoding="utf-8"?>
<sst xmlns="http://schemas.openxmlformats.org/spreadsheetml/2006/main" count="439" uniqueCount="133">
  <si>
    <t>Civila samhället</t>
  </si>
  <si>
    <t>2016</t>
  </si>
  <si>
    <t>2017</t>
  </si>
  <si>
    <t>2018</t>
  </si>
  <si>
    <t>2019</t>
  </si>
  <si>
    <t>2020</t>
  </si>
  <si>
    <t>2021</t>
  </si>
  <si>
    <t>2022</t>
  </si>
  <si>
    <t>2023</t>
  </si>
  <si>
    <t>2024</t>
  </si>
  <si>
    <t>Rekreation och kultur</t>
  </si>
  <si>
    <t>Utbildning och forskning</t>
  </si>
  <si>
    <t>Hälsa</t>
  </si>
  <si>
    <t>Social trygghet</t>
  </si>
  <si>
    <t>Bostäder, social och samhällelig utveckling</t>
  </si>
  <si>
    <t>Opinionsbildning och politik</t>
  </si>
  <si>
    <t>Internationell verksamhet</t>
  </si>
  <si>
    <t>Religiös verksamhet</t>
  </si>
  <si>
    <t>Bransch-/yrkesorganisationer och fackföreningar</t>
  </si>
  <si>
    <t>Annan verksamhet</t>
  </si>
  <si>
    <t>Ersättningar till anställda</t>
  </si>
  <si>
    <t>Egentlig lön</t>
  </si>
  <si>
    <t>Sociala avgifter</t>
  </si>
  <si>
    <t>Andel</t>
  </si>
  <si>
    <t>Produktion</t>
  </si>
  <si>
    <t>BNP/Förädlingsvärde till baspris</t>
  </si>
  <si>
    <t>Driftsöverskott, brutto</t>
  </si>
  <si>
    <t>Kapitalinkomst, netto</t>
  </si>
  <si>
    <t>Löpande transfereringar, netto</t>
  </si>
  <si>
    <t>Disponibel inkomst, netto</t>
  </si>
  <si>
    <t>Konsumtionsutgift</t>
  </si>
  <si>
    <t>Fast bruttoinvestering</t>
  </si>
  <si>
    <t>Finansiellt sparande</t>
  </si>
  <si>
    <t>Varav betalning från offentlig sektor</t>
  </si>
  <si>
    <t xml:space="preserve">Varav dotterbolag </t>
  </si>
  <si>
    <t>Miljö- och djurskydd</t>
  </si>
  <si>
    <t>Utdelande stiftelser och insamlande verksamhet</t>
  </si>
  <si>
    <t>Totalt</t>
  </si>
  <si>
    <t>Kapitalutgifter</t>
  </si>
  <si>
    <t>Varav lämnade utdelningar</t>
  </si>
  <si>
    <t>Varav sociala förmåner, utgifter</t>
  </si>
  <si>
    <t>Utdelningar</t>
  </si>
  <si>
    <t>Övrig kapitalavkastning</t>
  </si>
  <si>
    <t>Transfereringsinkomster</t>
  </si>
  <si>
    <t>Transfereringsutgifter</t>
  </si>
  <si>
    <t>Transfereringsnetto</t>
  </si>
  <si>
    <t>Privat sektor</t>
  </si>
  <si>
    <t>Offentlig förvaltning</t>
  </si>
  <si>
    <t>Utlandet</t>
  </si>
  <si>
    <t>Skatter</t>
  </si>
  <si>
    <t>Sociala förmåner, utgifter</t>
  </si>
  <si>
    <t>Övrig produktion</t>
  </si>
  <si>
    <t>Ränteintäkter</t>
  </si>
  <si>
    <t>Differens</t>
  </si>
  <si>
    <t>Räntekostnader</t>
  </si>
  <si>
    <t>Covid-19-pandemin, 2020–2023</t>
  </si>
  <si>
    <t>Utdelande stiftelser och insamlande verksamheter</t>
  </si>
  <si>
    <t>Produktion i civila samhället</t>
  </si>
  <si>
    <t>Blåa celler innehåller formler</t>
  </si>
  <si>
    <t>Vita celler innehåller inmatade värden</t>
  </si>
  <si>
    <t>Källa: Nationalräkenskaperna och Civila samhället</t>
  </si>
  <si>
    <t>Förädlingsvärde</t>
  </si>
  <si>
    <t>Källa: Civila samhället</t>
  </si>
  <si>
    <t>Arbetsgivarens sociala avgifter</t>
  </si>
  <si>
    <t>Tabell 5. Ersättning till anställda i det civila samhället. Verksamhetsindelat enligt ICNPO, 2024.  Miljoner kronor.</t>
  </si>
  <si>
    <t xml:space="preserve">I begreppet egentlig lön ingår ersättning som utgår i pengar, s.k. kontanta löner, och ersättning som utgår i stället för pengar, s.k. naturaförmåner. I kontanta löner ingår exempelvis månadslön, bonusar, semesterlön, med mera. I naturaförmåner ingår exempelvis förmånsbil via arbetsgivaren, fri eller subventionerad bostad via arbetsgivaren, med mera. </t>
  </si>
  <si>
    <t xml:space="preserve">De ränteintäkter och räntekostnader som redovisas är justerade för FISIM (Financial Intermediation Services Indirectly Measured) i enlighet med det europeiska nationalräkenskapssystemet (ENS). Syftet är att skilja den rena kapitalavkastningen från värdet av de finansiella tjänster som banker och andra kreditinstitut tillhandahåller. De redovisade räntorna avser därmed den underliggande kapitalinkomsten respektive kapitalkostnaden efter att den del av räntan som utgör betalning för finansiella förmedlingstjänster har skilts ut. Bankernas förmedlingstjänster redovisas i stället som tjänsteproduktion i enlighet med ENS. </t>
  </si>
  <si>
    <t>Tabell 6. Kapitalinkomster i det civila samhället. Verksamhetsindelat enligt ICNPO, 2024. Miljoner kronor.</t>
  </si>
  <si>
    <t>Varav övrig kapitalavkastning</t>
  </si>
  <si>
    <t>Kapitalinkomster netto</t>
  </si>
  <si>
    <t>Varav räntekostnader</t>
  </si>
  <si>
    <t>Transfereringar kan förenklat beskrivas som en överföring av pengar (exempelvis bidrag, gåvor och medlemsavgifter) utan krav på motprestation.</t>
  </si>
  <si>
    <t xml:space="preserve">Tabell 8. Transfereringar i det civila samhället. Verksamhetsindelat enligt ICNPO, 2024. Miljoner kronor. </t>
  </si>
  <si>
    <t>Tabell 9. Transfereringsinkomster i det civila samhället. Verksamhetsindelat enligt ICNPO, 2024. Miljoner kronor.</t>
  </si>
  <si>
    <t>Varav till privat sektor</t>
  </si>
  <si>
    <t>Tabell 10. Transfereringsutgifter i det civila samhället. Verksamhetsindelat enligt ICNPO, 2024. Miljoner kronor.</t>
  </si>
  <si>
    <t>Antal organisationer</t>
  </si>
  <si>
    <t>Därav organisationer med ekonomisk aktivitet</t>
  </si>
  <si>
    <t>Antal helårspersoner</t>
  </si>
  <si>
    <t>Källa: Företagsdatabasen (FDB), Befolkningens arbetsmarknadsstatus (BAS), Företagens ekonomi, Organisationers ekonomi, Ekonomisk redogörelse för Svenska kyrkan</t>
  </si>
  <si>
    <t>År</t>
  </si>
  <si>
    <t>+2,6</t>
  </si>
  <si>
    <t>-2,5</t>
  </si>
  <si>
    <t>-2,8</t>
  </si>
  <si>
    <t>-4,8</t>
  </si>
  <si>
    <t>-0,9</t>
  </si>
  <si>
    <t>+1,2</t>
  </si>
  <si>
    <t>+1,0</t>
  </si>
  <si>
    <t>Tabell 7. Kapitalutgifter och kapitalinkomster netto i det civila samhället. Verksamhetsindelat enligt ICNPO, 2024. Miljoner kronor.</t>
  </si>
  <si>
    <t>Deflator</t>
  </si>
  <si>
    <t xml:space="preserve">Deflator för fastprisberäkning med basår 2024, 2016-2024. </t>
  </si>
  <si>
    <t>I begreppet egentlig lön ingår ersättning som utgår i pengar, s.k. kontanta löner, och ersättning som utgår i stället för pengar, s.k. naturaförmåner. I kontanta löner ingår exempelvis månadslön, bonusar, semesterlön, med mera. I naturaförmåner ingår exempelvis förmånsbil via arbetsgivaren, fri eller subventionerad bostad via arbetsgivaren, med mera.</t>
  </si>
  <si>
    <t>De ränteintäkter och räntekostnader som redovisas är justerade för FISIM (Financial Intermediation Services Indirectly Measured) i enlighet med det europeiska nationalräkenskapssystemet (ENS). Syftet är att skilja den rena kapitalavkastningen från värdet av de finansiella tjänster som banker och andra kreditinstitut tillhandahåller. De redovisade räntorna avser därmed den underliggande kapitalinkomsten respektive kapitalkostnaden efter att den del av räntan som utgör betalning för finansiella förmedlingstjänster har skilts ut. Bankernas förmedlingstjänster redovisas i stället som tjänsteproduktion i enlighet med ENS.</t>
  </si>
  <si>
    <t>Förädlingsvärde till basprisi riket</t>
  </si>
  <si>
    <t>Förädlingsvärde till basprisi civila samhället</t>
  </si>
  <si>
    <t>Totala kapitalinkomster</t>
  </si>
  <si>
    <t>Betalningar från offentlig sektor</t>
  </si>
  <si>
    <t>Betalningar från offentlig sektor avser både köp av tjänster och transfereringar (exempelvis i form av bidrag) från offentlig förvaltning. I denna post ingår enbart transfereringar som stannar i civila samhällets organisationer och inte förs vidare i flera led.</t>
  </si>
  <si>
    <t>Riket</t>
  </si>
  <si>
    <t xml:space="preserve">Diagram 1. Produktion och förädlingsvärde i det civila samhället. 2016–2024. Fasta priser i 2024 års prisnivå. Miljoner kronor. </t>
  </si>
  <si>
    <t>Diagram 2. Index över förädlingsvärdets utveckling i riket och det civila samhället. 2016–2024. Fasta priser i 2024 års prisnivå. Index, 2016 = 100.</t>
  </si>
  <si>
    <t>Diagram 3. Förädlingsvärde i det civila samhället. Verksamhetsindelat enligt ICNPO, 2023–2024. Fasta priser i 2024 års prisnivå. Miljoner kronor.</t>
  </si>
  <si>
    <t>Diagram 4. Produktion i det civila samhället fördelad på betalningar från offentlig sektor och övrig produktion. 2016–2024. Fasta priser i 2024 års prisnivå. Miljoner kronor.</t>
  </si>
  <si>
    <t>Tabell 4. Produktion och förädlingsvärde i det civila samhället. Verksamhetsindelat enligt ICNPO, 2024. Miljoner kronor.</t>
  </si>
  <si>
    <t>Tabell 12. Transfereringsinkomster från privat sektor och offentlig förvaltning. Verksamhetsindelat enligt ICNPO, 2022–2024. Fasta priser i 2024 års prisnivå. Miljoner kronor.</t>
  </si>
  <si>
    <t>Riket, årlig förändringstakt för förädlingsvärdet</t>
  </si>
  <si>
    <t>Civila samhället, årlig förändringstakt för förädlingsvärdet</t>
  </si>
  <si>
    <t>Förädlingsvärde till baspris</t>
  </si>
  <si>
    <t>Riket, Förädlingsvärde till baspris</t>
  </si>
  <si>
    <t>Civila samhället, Förädlingsvärde till baspris</t>
  </si>
  <si>
    <t>Tabell 1. Organisationer, sysselsättning och helårspersoner i civila samhället. Verksamhetsindelat enligt ICNPO, 2024. Antal.</t>
  </si>
  <si>
    <t>Egentlig lön per helårsperson</t>
  </si>
  <si>
    <t>Arbetsgivarens sociala avgifter per helårsperson</t>
  </si>
  <si>
    <t>Ersättning till anställda per helårsperson</t>
  </si>
  <si>
    <t>Ersättning till anställda</t>
  </si>
  <si>
    <t>I begreppet egentlig lön ingår ersättning som utgår i pengar, s.k. kontanta löner, och ersättning som utgår i stället för pengar, s.k. naturaförmåner. I kontanta löner ingår exempelvis månadslön, bonusar, semesterlön, med mera. I naturaförmåner ingår exempelvis förmånsbil via arbetsgivaren, fri eller subventionerad bostad via arbetsgivaren, med mera.
Helårspersoner innebär årsarbetskrafter. Två halvtidsanställda räknas som en helårsperson.</t>
  </si>
  <si>
    <t>Diagram 9. Transfereringsinkomster från offentlig förvaltning och privat sektor i det civila samhället. Verksamhetsindelat enligt ICNPO, 2024. Miljoner kronor.</t>
  </si>
  <si>
    <t xml:space="preserve">Diagram 8. Ränteintäkter och räntekostnader i det civila samhället. 2016–2024. Fasta priser i 2024 års prisnivå. Miljoner kronor. </t>
  </si>
  <si>
    <t xml:space="preserve">Diagram 7. Ränteintäkter, utdelningar och övrig kapitalavkastnings bidrag till de totala kapitalinkomsterna i det civila samhället för fyra verksamhetsområden. 2016–2024. Fasta priser i 2024 års prisnivå. Procent. </t>
  </si>
  <si>
    <t xml:space="preserve">Diagram 6. Ersättning till anställda i det civila samhället, fördelad på arbetsgivarens sociala avgifter och egentlig lön. 2016–2024. Fasta priser i 2024 års prisnivå. Miljoner kronor. </t>
  </si>
  <si>
    <t>Produktion kan förenklat beskrivas som organisationernas inkomster och kan exempelvis bestå av medlemsavgifter och bidrag. Förädlingsvärdet kan förenklat beskrivas som inkomster minus utgifter eller det överskott som skapas i verksamheten under ett år. En sektors/branschs förädlingsvärde motsvarar dess produktionsvärde minus dess insatsförbrukning.</t>
  </si>
  <si>
    <t xml:space="preserve">Basåret har valts med utgångpunkt i att civila samhällets population varit relativt stabil från 2016 och framåt. Indexeringen påverkar inte de underliggande tillväxttalen men påverkar hur den samlade utvecklingen över tid visualiseras. Valet av basår kan få stor betydelse för hur skillnaderna mellan riket och det civila samhället framstår i senare år, därför bör resultaten i figuren tolkas som en beskrivning av utvecklingen relativt år 2016 och inte som ett mått på absoluta nivåskillnader. 
Covid-19 pandemin definieras med start år 2020 då Världshälsoorganisationen (WHO) officiellt klassade utbrottet som en pandemi och med slut 2023 då WHO avslutade det internationella nödläget.
Observera att värdeaxeln är bruten. </t>
  </si>
  <si>
    <t>Antal sysselsatta*</t>
  </si>
  <si>
    <t>Antal helårspersoner**</t>
  </si>
  <si>
    <t>* I uppgiften om antal sysselsatta ingår alla individer över 15 år. Som sysselsatt definieras en person som har arbete, antingen som anställd eller företagare. Inkluderade i sysselsatta är även personer som är tillfälligt frånvarande. 
** Helårspersoner innebär årsarbetskrafter. Två halvtidsanställda räknas som en helårsperson.</t>
  </si>
  <si>
    <t>Tabell 2. Produktion, förädlingsvärde, inkomster, utgifter och sparande i riket och det civila samhället. 2023–2024. Fasta priser i 2024 års prisnivå. Miljoner kronor och procent.</t>
  </si>
  <si>
    <t>Produktion kan förenklat beskrivas som organisationernas inkomster och kan exempelvis bestå av medlemsavgifter och bidrag. Förädlingsvärdet kan förenklat beskrivas som inkomster minus utgifter eller det överskott som skapas i verksamheten under ett år. En sektors/branschs förädlingsvärde motsvarar dess produktionsvärde minus dess insatsförbrukning. Den del av disponibel inkomst brutto som inte konsumeras eller används som bruttoinvestering. Finansiellt sparande är de nettoresurser som det civila samhället ställer till förfogande för den övriga ekonomin (om det är positivt) eller mottar från den övriga ekonomin (om det är negativt).</t>
  </si>
  <si>
    <t>Tabell 3. Årlig förändringstakt för förädlingsvärdet i riket och det civila samhället. 2017–2024. Fasta priser i 2024 års prisnivå. Procent.</t>
  </si>
  <si>
    <t xml:space="preserve">Betalningar från offentlig sektor avser både köp av tjänster och transfereringar (exempelvis i form av bidrag) från offentlig förvaltning. I denna post ingår enbart transfereringar som stannar i civila samhällets organisationer och inte förs vidare i flera led.
I det civila samhället ingår även dotterbolag som ägs av enheter inom den avgränsade populationen för det civila samhället. Det kan exempelvis röra sig om aktiebolag med vinstutdelningsbegränsning (SVB). </t>
  </si>
  <si>
    <t xml:space="preserve">Transfereringar kan förenklat beskrivas som en överföring av pengar (exempelvis bidrag, gåvor och medlemsavgifter) utan krav på motprestation. </t>
  </si>
  <si>
    <t>Tabell 13. Transfereringsutgifter i det civila samhället, därav sociala förmåner och transfereringar till privat sektor. Verksamhetsindelat enligt ICNPO, 2022–2024. Fasta priser i 2024 års prisnivå. Miljoner kronor.</t>
  </si>
  <si>
    <t>Diagram 5. Ersättning till anställda per helårsperson i det civila samhället. Verksamhetsindelat enligt ICNPO, 2024. Tusental kronor.</t>
  </si>
  <si>
    <t>Civila samhället totalt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</si>
</sst>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_-;\-* #,##0.0_-;_-* &quot;-&quot;??_-;_-@_-"/>
    <numFmt numFmtId="166" formatCode="_-* #,##0_-;\-* #,##0_-;_-* &quot;-&quot;??_-;_-@_-"/>
    <numFmt numFmtId="167" formatCode="0.0"/>
    <numFmt numFmtId="168" formatCode="_-* #,##0.0\ _k_r_-;\-* #,##0.0\ _k_r_-;_-* &quot;-&quot;?\ _k_r_-;_-@_-"/>
  </numFmts>
  <fonts count="29">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Calibri"/>
      <family val="2"/>
    </font>
    <font>
      <i/>
      <sz val="11"/>
      <color theme="1"/>
      <name val="Aptos Narrow"/>
      <family val="2"/>
      <scheme val="minor"/>
    </font>
    <font>
      <b/>
      <sz val="11"/>
      <color rgb="FF000000"/>
      <name val="Calibri"/>
      <family val="2"/>
    </font>
    <font>
      <sz val="11"/>
      <color theme="1"/>
      <name val="Calibri"/>
      <family val="2"/>
    </font>
    <font>
      <b/>
      <sz val="11"/>
      <color theme="1"/>
      <name val="Calibri"/>
      <family val="2"/>
    </font>
    <font>
      <sz val="8"/>
      <name val="Aptos Narrow"/>
      <family val="2"/>
      <scheme val="minor"/>
    </font>
    <font>
      <b/>
      <sz val="10"/>
      <color theme="1"/>
      <name val="Roboto (Rubriker)"/>
    </font>
    <font>
      <sz val="10"/>
      <color theme="1"/>
      <name val="Roboto (Rubriker)"/>
    </font>
    <font>
      <sz val="10"/>
      <color rgb="FF0F0865"/>
      <name val="Inter"/>
    </font>
    <font>
      <sz val="11"/>
      <color rgb="FF0F0865"/>
      <name val="Aptos Narrow"/>
      <family val="2"/>
      <scheme val="minor"/>
    </font>
    <font>
      <b/>
      <sz val="10"/>
      <color theme="4"/>
      <name val="Aptos Narrow"/>
      <family val="2"/>
      <scheme val="minor"/>
    </font>
    <font>
      <sz val="10"/>
      <color rgb="FF0F0865"/>
      <name val="Arial"/>
      <family val="2"/>
    </font>
    <font>
      <b/>
      <sz val="10"/>
      <color rgb="FF0F0865"/>
      <name val="Arial"/>
      <family val="2"/>
    </font>
    <font>
      <sz val="8"/>
      <color theme="1"/>
      <name val="Inter"/>
    </font>
    <font>
      <sz val="8"/>
      <name val="Inter"/>
    </font>
    <font>
      <sz val="8"/>
      <color rgb="FF0F0865"/>
      <name val="Inter"/>
    </font>
    <font>
      <b/>
      <sz val="8"/>
      <color rgb="FF0F0865"/>
      <name val="Inter"/>
    </font>
    <font>
      <sz val="7"/>
      <color rgb="FF5F5F5F"/>
      <name val="Inter (Brödtext)"/>
    </font>
    <font>
      <b/>
      <sz val="8"/>
      <color rgb="FF000000"/>
      <name val="Inter"/>
    </font>
    <font>
      <b/>
      <sz val="8"/>
      <color theme="4"/>
      <name val="Inter"/>
    </font>
    <font>
      <b/>
      <sz val="8"/>
      <color theme="1"/>
      <name val="Inter"/>
    </font>
    <font>
      <sz val="7"/>
      <color rgb="FF0F0865"/>
      <name val="Inter (Brödtext)"/>
    </font>
    <font>
      <sz val="8"/>
      <color theme="1"/>
      <name val="Aptos Narrow"/>
      <family val="2"/>
      <scheme val="minor"/>
    </font>
    <font>
      <b/>
      <sz val="8"/>
      <color rgb="FF0F0865"/>
      <name val="Aptos Narrow"/>
      <family val="2"/>
      <scheme val="minor"/>
    </font>
    <font>
      <b/>
      <sz val="8"/>
      <color theme="4"/>
      <name val="Aptos Narrow"/>
      <family val="2"/>
      <scheme val="minor"/>
    </font>
    <font>
      <b/>
      <sz val="8"/>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B8E7FF"/>
        <bgColor indexed="64"/>
      </patternFill>
    </fill>
    <fill>
      <patternFill patternType="solid">
        <fgColor rgb="FFF0FAFF"/>
        <bgColor indexed="64"/>
      </patternFill>
    </fill>
  </fills>
  <borders count="22">
    <border>
      <left/>
      <right/>
      <top/>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rgb="FF0F0865"/>
      </left>
      <right style="thin">
        <color rgb="FF0F0865"/>
      </right>
      <top style="thin">
        <color rgb="FF0F0865"/>
      </top>
      <bottom style="thin">
        <color rgb="FF0F0865"/>
      </bottom>
      <diagonal/>
    </border>
    <border>
      <left/>
      <right style="thin">
        <color indexed="64"/>
      </right>
      <top style="thin">
        <color indexed="64"/>
      </top>
      <bottom style="thin">
        <color indexed="64"/>
      </bottom>
      <diagonal/>
    </border>
    <border>
      <left/>
      <right/>
      <top/>
      <bottom style="thin">
        <color rgb="FF0F0865"/>
      </bottom>
      <diagonal/>
    </border>
    <border>
      <left/>
      <right style="thin">
        <color rgb="FF0F0865"/>
      </right>
      <top/>
      <bottom style="thin">
        <color rgb="FF0F0865"/>
      </bottom>
      <diagonal/>
    </border>
    <border>
      <left/>
      <right style="thin">
        <color rgb="FF0F0865"/>
      </right>
      <top style="thin">
        <color rgb="FF0F0865"/>
      </top>
      <bottom style="thin">
        <color rgb="FF0F0865"/>
      </bottom>
      <diagonal/>
    </border>
    <border>
      <left style="thin">
        <color rgb="FF0F0865"/>
      </left>
      <right style="thin">
        <color rgb="FF0F0865"/>
      </right>
      <top/>
      <bottom style="thin">
        <color rgb="FF0F0865"/>
      </bottom>
      <diagonal/>
    </border>
    <border>
      <left/>
      <right/>
      <top style="thin">
        <color rgb="FF0F0865"/>
      </top>
      <bottom style="thin">
        <color rgb="FF0F0865"/>
      </bottom>
      <diagonal/>
    </border>
    <border>
      <left/>
      <right/>
      <top style="thin">
        <color theme="4"/>
      </top>
      <bottom style="thin">
        <color theme="4"/>
      </bottom>
      <diagonal/>
    </border>
    <border>
      <left style="thin">
        <color rgb="FF0F0865"/>
      </left>
      <right/>
      <top style="thin">
        <color rgb="FF0F0865"/>
      </top>
      <bottom style="thin">
        <color rgb="FF0F0865"/>
      </bottom>
      <diagonal/>
    </border>
    <border>
      <left/>
      <right style="thin">
        <color indexed="64"/>
      </right>
      <top style="thin">
        <color indexed="64"/>
      </top>
      <bottom style="thin">
        <color rgb="FF0F0865"/>
      </bottom>
      <diagonal/>
    </border>
    <border>
      <left style="thin">
        <color indexed="64"/>
      </left>
      <right/>
      <top style="thin">
        <color rgb="FF0F0865"/>
      </top>
      <bottom style="thin">
        <color rgb="FF0F0865"/>
      </bottom>
      <diagonal/>
    </border>
    <border>
      <left/>
      <right style="thin">
        <color rgb="FF0F0865"/>
      </right>
      <top style="thin">
        <color indexed="64"/>
      </top>
      <bottom style="thin">
        <color rgb="FF0F0865"/>
      </bottom>
      <diagonal/>
    </border>
    <border>
      <left style="thin">
        <color indexed="64"/>
      </left>
      <right style="thin">
        <color rgb="FF0F0865"/>
      </right>
      <top style="thin">
        <color rgb="FF0F0865"/>
      </top>
      <bottom style="thin">
        <color rgb="FF0F0865"/>
      </bottom>
      <diagonal/>
    </border>
    <border>
      <left style="thin">
        <color indexed="64"/>
      </left>
      <right style="thin">
        <color indexed="64"/>
      </right>
      <top style="thin">
        <color rgb="FF0F0865"/>
      </top>
      <bottom style="thin">
        <color rgb="FF0F0865"/>
      </bottom>
      <diagonal/>
    </border>
    <border>
      <left style="thin">
        <color indexed="64"/>
      </left>
      <right style="thin">
        <color indexed="64"/>
      </right>
      <top/>
      <bottom style="thin">
        <color rgb="FF0F0865"/>
      </bottom>
      <diagonal/>
    </border>
    <border>
      <left/>
      <right style="thin">
        <color indexed="64"/>
      </right>
      <top style="thin">
        <color rgb="FF0F0865"/>
      </top>
      <bottom style="thin">
        <color rgb="FF0F0865"/>
      </bottom>
      <diagonal/>
    </border>
    <border>
      <left style="thin">
        <color rgb="FF0F0865"/>
      </left>
      <right style="thin">
        <color indexed="64"/>
      </right>
      <top style="thin">
        <color rgb="FF0F0865"/>
      </top>
      <bottom style="thin">
        <color rgb="FF0F0865"/>
      </bottom>
      <diagonal/>
    </border>
    <border>
      <left style="thin">
        <color indexed="64"/>
      </left>
      <right/>
      <top style="thin">
        <color indexed="64"/>
      </top>
      <bottom style="thin">
        <color indexed="64"/>
      </bottom>
      <diagonal/>
    </border>
    <border>
      <left style="thin">
        <color rgb="FF0F0865"/>
      </left>
      <right/>
      <top/>
      <bottom style="thin">
        <color rgb="FF0F0865"/>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0" fontId="13" fillId="0" borderId="1" applyNumberFormat="0" applyFill="0" applyAlignment="0" applyProtection="0"/>
    <xf numFmtId="0" fontId="13" fillId="0" borderId="0" applyNumberFormat="0" applyFill="0" applyBorder="0" applyAlignment="0" applyProtection="0"/>
    <xf numFmtId="0" fontId="13" fillId="0" borderId="10" applyNumberFormat="0" applyFill="0" applyAlignment="0" applyProtection="0"/>
  </cellStyleXfs>
  <cellXfs count="133">
    <xf numFmtId="0" fontId="0" fillId="0" borderId="0" xfId="0"/>
    <xf numFmtId="2" fontId="0" fillId="0" borderId="0" xfId="0" applyNumberFormat="1"/>
    <xf numFmtId="0" fontId="2" fillId="0" borderId="0" xfId="0" applyFont="1"/>
    <xf numFmtId="1" fontId="0" fillId="0" borderId="0" xfId="0" applyNumberFormat="1"/>
    <xf numFmtId="164" fontId="0" fillId="0" borderId="0" xfId="1" applyNumberFormat="1" applyFont="1"/>
    <xf numFmtId="0" fontId="4" fillId="0" borderId="0" xfId="0" applyFont="1"/>
    <xf numFmtId="3" fontId="0" fillId="0" borderId="0" xfId="0" applyNumberFormat="1"/>
    <xf numFmtId="0" fontId="3" fillId="0" borderId="0" xfId="0" applyFont="1"/>
    <xf numFmtId="0" fontId="5" fillId="0" borderId="0" xfId="0" applyFont="1"/>
    <xf numFmtId="9" fontId="0" fillId="0" borderId="0" xfId="1" applyFont="1"/>
    <xf numFmtId="166" fontId="0" fillId="0" borderId="0" xfId="2" applyNumberFormat="1" applyFont="1"/>
    <xf numFmtId="0" fontId="9" fillId="0" borderId="0" xfId="0" applyFont="1"/>
    <xf numFmtId="0" fontId="10" fillId="0" borderId="0" xfId="0" applyFont="1" applyAlignment="1">
      <alignment vertical="center"/>
    </xf>
    <xf numFmtId="166" fontId="10" fillId="0" borderId="0" xfId="2" applyNumberFormat="1" applyFont="1" applyAlignment="1">
      <alignment vertical="center"/>
    </xf>
    <xf numFmtId="0" fontId="7" fillId="0" borderId="0" xfId="0" applyFont="1"/>
    <xf numFmtId="1" fontId="6" fillId="0" borderId="0" xfId="0" applyNumberFormat="1" applyFont="1"/>
    <xf numFmtId="166" fontId="0" fillId="0" borderId="0" xfId="0" applyNumberFormat="1"/>
    <xf numFmtId="167" fontId="0" fillId="0" borderId="0" xfId="1" applyNumberFormat="1" applyFont="1"/>
    <xf numFmtId="167" fontId="0" fillId="0" borderId="0" xfId="0" applyNumberFormat="1"/>
    <xf numFmtId="164" fontId="1" fillId="0" borderId="0" xfId="1" applyNumberFormat="1" applyFont="1"/>
    <xf numFmtId="0" fontId="11" fillId="0" borderId="0" xfId="0" applyFont="1"/>
    <xf numFmtId="0" fontId="12" fillId="0" borderId="0" xfId="0" applyFont="1"/>
    <xf numFmtId="0" fontId="16" fillId="0" borderId="0" xfId="0" applyFont="1"/>
    <xf numFmtId="166" fontId="15" fillId="0" borderId="0" xfId="2" applyNumberFormat="1" applyFont="1" applyFill="1" applyBorder="1"/>
    <xf numFmtId="0" fontId="16" fillId="0" borderId="0" xfId="0" applyFont="1" applyAlignment="1">
      <alignment wrapText="1"/>
    </xf>
    <xf numFmtId="0" fontId="17" fillId="0" borderId="0" xfId="0" applyFont="1" applyAlignment="1">
      <alignment vertical="center" wrapText="1"/>
    </xf>
    <xf numFmtId="166" fontId="14" fillId="0" borderId="0" xfId="2" applyNumberFormat="1" applyFont="1" applyFill="1" applyBorder="1"/>
    <xf numFmtId="0" fontId="19" fillId="0" borderId="0" xfId="0" applyFont="1" applyAlignment="1">
      <alignment vertical="center"/>
    </xf>
    <xf numFmtId="0" fontId="20" fillId="0" borderId="0" xfId="0" applyFont="1"/>
    <xf numFmtId="0" fontId="19" fillId="0" borderId="0" xfId="4" applyFont="1"/>
    <xf numFmtId="0" fontId="16" fillId="0" borderId="12" xfId="0" applyFont="1" applyBorder="1"/>
    <xf numFmtId="0" fontId="19" fillId="0" borderId="9" xfId="5" applyFont="1" applyFill="1" applyBorder="1"/>
    <xf numFmtId="0" fontId="19" fillId="0" borderId="3" xfId="0" applyFont="1" applyBorder="1"/>
    <xf numFmtId="0" fontId="19" fillId="0" borderId="9" xfId="5" applyFont="1" applyFill="1" applyBorder="1" applyAlignment="1">
      <alignment horizontal="center"/>
    </xf>
    <xf numFmtId="0" fontId="18" fillId="0" borderId="7" xfId="0" applyFont="1" applyBorder="1"/>
    <xf numFmtId="166" fontId="18" fillId="0" borderId="7" xfId="2" applyNumberFormat="1" applyFont="1" applyBorder="1"/>
    <xf numFmtId="166" fontId="18" fillId="0" borderId="9" xfId="2" applyNumberFormat="1" applyFont="1" applyBorder="1"/>
    <xf numFmtId="0" fontId="18" fillId="4" borderId="7" xfId="0" applyFont="1" applyFill="1" applyBorder="1"/>
    <xf numFmtId="166" fontId="18" fillId="4" borderId="3" xfId="2" applyNumberFormat="1" applyFont="1" applyFill="1" applyBorder="1"/>
    <xf numFmtId="166" fontId="18" fillId="4" borderId="11" xfId="2" applyNumberFormat="1" applyFont="1" applyFill="1" applyBorder="1"/>
    <xf numFmtId="166" fontId="18" fillId="0" borderId="3" xfId="2" applyNumberFormat="1" applyFont="1" applyFill="1" applyBorder="1"/>
    <xf numFmtId="166" fontId="18" fillId="0" borderId="11" xfId="2" applyNumberFormat="1" applyFont="1" applyFill="1" applyBorder="1"/>
    <xf numFmtId="1" fontId="18" fillId="0" borderId="11" xfId="2" applyNumberFormat="1" applyFont="1" applyFill="1" applyBorder="1"/>
    <xf numFmtId="0" fontId="19" fillId="0" borderId="7" xfId="0" applyFont="1" applyBorder="1"/>
    <xf numFmtId="166" fontId="19" fillId="0" borderId="3" xfId="2" applyNumberFormat="1" applyFont="1" applyFill="1" applyBorder="1"/>
    <xf numFmtId="166" fontId="19" fillId="0" borderId="11" xfId="2" applyNumberFormat="1" applyFont="1" applyFill="1" applyBorder="1"/>
    <xf numFmtId="0" fontId="19" fillId="0" borderId="3" xfId="4" applyFont="1" applyBorder="1"/>
    <xf numFmtId="0" fontId="18" fillId="0" borderId="3" xfId="0" applyFont="1" applyBorder="1"/>
    <xf numFmtId="0" fontId="19" fillId="0" borderId="3" xfId="5" applyFont="1" applyFill="1" applyBorder="1"/>
    <xf numFmtId="0" fontId="19" fillId="0" borderId="11" xfId="5" applyFont="1" applyFill="1" applyBorder="1" applyAlignment="1">
      <alignment horizontal="center"/>
    </xf>
    <xf numFmtId="166" fontId="18" fillId="0" borderId="3" xfId="2" applyNumberFormat="1" applyFont="1" applyBorder="1"/>
    <xf numFmtId="0" fontId="18" fillId="4" borderId="3" xfId="0" applyFont="1" applyFill="1" applyBorder="1"/>
    <xf numFmtId="165" fontId="18" fillId="0" borderId="7" xfId="2" applyNumberFormat="1" applyFont="1" applyBorder="1"/>
    <xf numFmtId="165" fontId="18" fillId="4" borderId="3" xfId="2" applyNumberFormat="1" applyFont="1" applyFill="1" applyBorder="1"/>
    <xf numFmtId="165" fontId="18" fillId="0" borderId="3" xfId="2" applyNumberFormat="1" applyFont="1" applyFill="1" applyBorder="1"/>
    <xf numFmtId="10" fontId="18" fillId="4" borderId="3" xfId="1" applyNumberFormat="1" applyFont="1" applyFill="1" applyBorder="1"/>
    <xf numFmtId="167" fontId="18" fillId="0" borderId="11" xfId="1" applyNumberFormat="1" applyFont="1" applyBorder="1"/>
    <xf numFmtId="167" fontId="18" fillId="4" borderId="11" xfId="1" applyNumberFormat="1" applyFont="1" applyFill="1" applyBorder="1"/>
    <xf numFmtId="167" fontId="18" fillId="0" borderId="11" xfId="1" applyNumberFormat="1" applyFont="1" applyFill="1" applyBorder="1"/>
    <xf numFmtId="167" fontId="18" fillId="0" borderId="3" xfId="1" applyNumberFormat="1" applyFont="1" applyBorder="1"/>
    <xf numFmtId="167" fontId="18" fillId="4" borderId="3" xfId="1" applyNumberFormat="1" applyFont="1" applyFill="1" applyBorder="1"/>
    <xf numFmtId="167" fontId="18" fillId="0" borderId="3" xfId="1" applyNumberFormat="1" applyFont="1" applyFill="1" applyBorder="1"/>
    <xf numFmtId="165" fontId="18" fillId="0" borderId="9" xfId="2" quotePrefix="1" applyNumberFormat="1" applyFont="1" applyBorder="1" applyAlignment="1">
      <alignment horizontal="right"/>
    </xf>
    <xf numFmtId="165" fontId="18" fillId="4" borderId="11" xfId="2" quotePrefix="1" applyNumberFormat="1" applyFont="1" applyFill="1" applyBorder="1" applyAlignment="1">
      <alignment horizontal="right"/>
    </xf>
    <xf numFmtId="165" fontId="18" fillId="0" borderId="11" xfId="2" quotePrefix="1" applyNumberFormat="1" applyFont="1" applyFill="1" applyBorder="1" applyAlignment="1">
      <alignment horizontal="right"/>
    </xf>
    <xf numFmtId="0" fontId="16" fillId="0" borderId="4" xfId="0" applyFont="1" applyBorder="1"/>
    <xf numFmtId="0" fontId="19" fillId="0" borderId="11" xfId="0" applyFont="1" applyBorder="1"/>
    <xf numFmtId="0" fontId="18" fillId="0" borderId="6" xfId="0" applyFont="1" applyBorder="1"/>
    <xf numFmtId="166" fontId="18" fillId="0" borderId="13" xfId="2" applyNumberFormat="1" applyFont="1" applyBorder="1"/>
    <xf numFmtId="0" fontId="18" fillId="0" borderId="14" xfId="0" applyFont="1" applyBorder="1"/>
    <xf numFmtId="0" fontId="19" fillId="0" borderId="9" xfId="0" applyFont="1" applyBorder="1"/>
    <xf numFmtId="0" fontId="19" fillId="0" borderId="13" xfId="5" applyFont="1" applyFill="1" applyBorder="1" applyAlignment="1">
      <alignment horizontal="center"/>
    </xf>
    <xf numFmtId="1" fontId="18" fillId="0" borderId="7" xfId="2" applyNumberFormat="1" applyFont="1" applyBorder="1"/>
    <xf numFmtId="1" fontId="18" fillId="4" borderId="3" xfId="2" applyNumberFormat="1" applyFont="1" applyFill="1" applyBorder="1"/>
    <xf numFmtId="1" fontId="18" fillId="4" borderId="11" xfId="2" applyNumberFormat="1" applyFont="1" applyFill="1" applyBorder="1"/>
    <xf numFmtId="0" fontId="19" fillId="0" borderId="13" xfId="5" applyFont="1" applyFill="1" applyBorder="1" applyAlignment="1">
      <alignment horizontal="left"/>
    </xf>
    <xf numFmtId="1" fontId="18" fillId="0" borderId="3" xfId="2" applyNumberFormat="1" applyFont="1" applyFill="1" applyBorder="1"/>
    <xf numFmtId="0" fontId="19" fillId="0" borderId="16" xfId="0" applyFont="1" applyBorder="1"/>
    <xf numFmtId="0" fontId="19" fillId="0" borderId="9" xfId="5" applyFont="1" applyFill="1" applyBorder="1" applyAlignment="1">
      <alignment horizontal="left"/>
    </xf>
    <xf numFmtId="1" fontId="18" fillId="0" borderId="9" xfId="2" applyNumberFormat="1" applyFont="1" applyBorder="1"/>
    <xf numFmtId="0" fontId="19" fillId="0" borderId="2" xfId="4" applyFont="1" applyBorder="1"/>
    <xf numFmtId="0" fontId="16" fillId="0" borderId="2" xfId="0" applyFont="1" applyBorder="1"/>
    <xf numFmtId="0" fontId="19" fillId="0" borderId="5" xfId="5" applyFont="1" applyFill="1" applyBorder="1"/>
    <xf numFmtId="0" fontId="19" fillId="0" borderId="8" xfId="0" applyFont="1" applyBorder="1"/>
    <xf numFmtId="0" fontId="19" fillId="0" borderId="5" xfId="0" applyFont="1" applyBorder="1"/>
    <xf numFmtId="0" fontId="19" fillId="0" borderId="17" xfId="0" applyFont="1" applyBorder="1"/>
    <xf numFmtId="0" fontId="19" fillId="0" borderId="5" xfId="5" applyFont="1" applyFill="1" applyBorder="1" applyAlignment="1">
      <alignment horizontal="left"/>
    </xf>
    <xf numFmtId="1" fontId="18" fillId="0" borderId="19" xfId="2" applyNumberFormat="1" applyFont="1" applyBorder="1"/>
    <xf numFmtId="166" fontId="18" fillId="0" borderId="18" xfId="2" applyNumberFormat="1" applyFont="1" applyBorder="1"/>
    <xf numFmtId="166" fontId="18" fillId="0" borderId="16" xfId="2" applyNumberFormat="1" applyFont="1" applyBorder="1"/>
    <xf numFmtId="1" fontId="18" fillId="0" borderId="16" xfId="2" applyNumberFormat="1" applyFont="1" applyBorder="1"/>
    <xf numFmtId="0" fontId="19" fillId="0" borderId="2" xfId="5" applyFont="1" applyFill="1" applyBorder="1" applyAlignment="1">
      <alignment horizontal="center"/>
    </xf>
    <xf numFmtId="166" fontId="19" fillId="4" borderId="8" xfId="2" applyNumberFormat="1" applyFont="1" applyFill="1" applyBorder="1"/>
    <xf numFmtId="43" fontId="18" fillId="4" borderId="8" xfId="2" applyFont="1" applyFill="1" applyBorder="1"/>
    <xf numFmtId="0" fontId="19" fillId="0" borderId="0" xfId="0" applyFont="1"/>
    <xf numFmtId="0" fontId="18" fillId="0" borderId="0" xfId="0" applyFont="1"/>
    <xf numFmtId="1" fontId="18" fillId="0" borderId="3" xfId="0" applyNumberFormat="1" applyFont="1" applyBorder="1"/>
    <xf numFmtId="0" fontId="21" fillId="0" borderId="0" xfId="0" applyFont="1"/>
    <xf numFmtId="0" fontId="19" fillId="3" borderId="3" xfId="3" applyFont="1" applyFill="1" applyBorder="1"/>
    <xf numFmtId="0" fontId="22" fillId="0" borderId="8" xfId="3" applyFont="1" applyBorder="1"/>
    <xf numFmtId="0" fontId="23" fillId="0" borderId="0" xfId="0" applyFont="1"/>
    <xf numFmtId="0" fontId="16" fillId="0" borderId="9" xfId="0" applyFont="1" applyBorder="1"/>
    <xf numFmtId="0" fontId="24" fillId="0" borderId="0" xfId="0" applyFont="1"/>
    <xf numFmtId="0" fontId="25" fillId="0" borderId="0" xfId="0" applyFont="1"/>
    <xf numFmtId="0" fontId="26" fillId="3" borderId="3" xfId="3" applyFont="1" applyFill="1" applyBorder="1"/>
    <xf numFmtId="0" fontId="27" fillId="0" borderId="8" xfId="3" applyFont="1" applyBorder="1"/>
    <xf numFmtId="166" fontId="18" fillId="3" borderId="3" xfId="2" applyNumberFormat="1" applyFont="1" applyFill="1" applyBorder="1"/>
    <xf numFmtId="166" fontId="25" fillId="0" borderId="0" xfId="2" applyNumberFormat="1" applyFont="1"/>
    <xf numFmtId="0" fontId="28" fillId="0" borderId="0" xfId="0" applyFont="1"/>
    <xf numFmtId="9" fontId="18" fillId="3" borderId="3" xfId="1" applyFont="1" applyFill="1" applyBorder="1"/>
    <xf numFmtId="168" fontId="0" fillId="0" borderId="0" xfId="0" applyNumberFormat="1"/>
    <xf numFmtId="9" fontId="18" fillId="0" borderId="0" xfId="0" applyNumberFormat="1" applyFont="1"/>
    <xf numFmtId="0" fontId="19" fillId="0" borderId="9" xfId="5" applyFont="1" applyFill="1" applyBorder="1" applyAlignment="1">
      <alignment horizontal="left" wrapText="1"/>
    </xf>
    <xf numFmtId="0" fontId="19" fillId="0" borderId="15" xfId="5" applyFont="1" applyFill="1" applyBorder="1" applyAlignment="1">
      <alignment horizontal="left" wrapText="1"/>
    </xf>
    <xf numFmtId="0" fontId="19" fillId="0" borderId="3" xfId="0" applyFont="1" applyBorder="1" applyAlignment="1">
      <alignment horizontal="left" wrapText="1"/>
    </xf>
    <xf numFmtId="0" fontId="19" fillId="0" borderId="11" xfId="0" applyFont="1" applyBorder="1" applyAlignment="1">
      <alignment horizontal="left" wrapText="1"/>
    </xf>
    <xf numFmtId="0" fontId="19" fillId="0" borderId="20" xfId="5" applyFont="1" applyFill="1" applyBorder="1" applyAlignment="1">
      <alignment horizontal="center"/>
    </xf>
    <xf numFmtId="43" fontId="18" fillId="4" borderId="21" xfId="2" applyFont="1" applyFill="1" applyBorder="1"/>
    <xf numFmtId="0" fontId="19" fillId="0" borderId="0" xfId="0" applyFont="1"/>
    <xf numFmtId="0" fontId="25" fillId="0" borderId="0" xfId="0" applyFont="1"/>
    <xf numFmtId="0" fontId="0" fillId="0" borderId="0" xfId="0"/>
    <xf numFmtId="0" fontId="19" fillId="2" borderId="0" xfId="0" applyFont="1" applyFill="1"/>
    <xf numFmtId="0" fontId="19" fillId="0" borderId="3" xfId="5" applyFont="1" applyFill="1" applyBorder="1" applyAlignment="1">
      <alignment horizontal="left"/>
    </xf>
    <xf numFmtId="0" fontId="18" fillId="0" borderId="3" xfId="0" applyFont="1" applyBorder="1" applyAlignment="1">
      <alignment horizontal="left"/>
    </xf>
    <xf numFmtId="0" fontId="18" fillId="0" borderId="11" xfId="0" applyFont="1" applyBorder="1" applyAlignment="1">
      <alignment horizontal="left"/>
    </xf>
    <xf numFmtId="0" fontId="19" fillId="0" borderId="4" xfId="5" applyFont="1" applyFill="1" applyBorder="1" applyAlignment="1">
      <alignment horizontal="left"/>
    </xf>
    <xf numFmtId="0" fontId="16" fillId="0" borderId="2" xfId="0" applyFont="1" applyBorder="1" applyAlignment="1">
      <alignment horizontal="left"/>
    </xf>
    <xf numFmtId="0" fontId="19" fillId="0" borderId="2" xfId="5" applyFont="1" applyFill="1" applyBorder="1" applyAlignment="1">
      <alignment horizontal="left"/>
    </xf>
    <xf numFmtId="0" fontId="16" fillId="0" borderId="20" xfId="0" applyFont="1" applyBorder="1" applyAlignment="1">
      <alignment horizontal="left"/>
    </xf>
    <xf numFmtId="0" fontId="19" fillId="0" borderId="9" xfId="5" applyFont="1" applyFill="1" applyBorder="1" applyAlignment="1">
      <alignment horizontal="left"/>
    </xf>
    <xf numFmtId="0" fontId="16" fillId="0" borderId="9" xfId="0" applyFont="1" applyBorder="1" applyAlignment="1">
      <alignment horizontal="left"/>
    </xf>
    <xf numFmtId="0" fontId="19" fillId="0" borderId="13" xfId="5" applyFont="1" applyFill="1" applyBorder="1" applyAlignment="1">
      <alignment horizontal="left"/>
    </xf>
    <xf numFmtId="0" fontId="16" fillId="0" borderId="18" xfId="0" applyFont="1" applyBorder="1" applyAlignment="1">
      <alignment horizontal="left"/>
    </xf>
  </cellXfs>
  <cellStyles count="6">
    <cellStyle name="Diagramrubrik" xfId="4" xr:uid="{FC21B181-74D9-4920-8475-7F3DBC3CD8BE}"/>
    <cellStyle name="Normal" xfId="0" builtinId="0"/>
    <cellStyle name="Procent" xfId="1" builtinId="5"/>
    <cellStyle name="Tabellrubrik Hela" xfId="5" xr:uid="{1A2A245A-F412-4FB8-AB87-7216E57421EB}"/>
    <cellStyle name="Tabellrubrik mitten" xfId="3" xr:uid="{8ADEC998-793B-466D-B8BF-6BA7D0625925}"/>
    <cellStyle name="Tusental" xfId="2" builtinId="3"/>
  </cellStyles>
  <dxfs count="0"/>
  <tableStyles count="0" defaultTableStyle="TableStyleMedium2" defaultPivotStyle="PivotStyleLight16"/>
  <colors>
    <mruColors>
      <color rgb="FFDB490F"/>
      <color rgb="FFF3A88A"/>
      <color rgb="FF1E00BE"/>
      <color rgb="FF477EFF"/>
      <color rgb="FF0F0865"/>
      <color rgb="FFDBDAE3"/>
      <color rgb="FFB8E7FF"/>
      <color rgb="FF156082"/>
      <color rgb="FF99D6FF"/>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6526221130436687E-2"/>
          <c:y val="5.0352467270896276E-2"/>
          <c:w val="0.94815344460772488"/>
          <c:h val="0.75462536909448819"/>
        </c:manualLayout>
      </c:layout>
      <c:barChart>
        <c:barDir val="col"/>
        <c:grouping val="clustered"/>
        <c:varyColors val="0"/>
        <c:ser>
          <c:idx val="0"/>
          <c:order val="0"/>
          <c:tx>
            <c:strRef>
              <c:f>'Diagram 1'!$A$27</c:f>
              <c:strCache>
                <c:ptCount val="1"/>
                <c:pt idx="0">
                  <c:v>Produktion i civila samhället</c:v>
                </c:pt>
              </c:strCache>
            </c:strRef>
          </c:tx>
          <c:spPr>
            <a:solidFill>
              <a:srgbClr val="1E00BE"/>
            </a:solidFill>
            <a:ln w="6350">
              <a:solidFill>
                <a:srgbClr val="0F0865"/>
              </a:solidFill>
            </a:ln>
            <a:effectLst/>
          </c:spPr>
          <c:invertIfNegative val="0"/>
          <c:cat>
            <c:numRef>
              <c:f>'Diagram 1'!$B$26:$J$26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'Diagram 1'!$B$27:$J$27</c:f>
              <c:numCache>
                <c:formatCode>_-* #\ ##0_-;\-* #\ ##0_-;_-* "-"??_-;_-@_-</c:formatCode>
                <c:ptCount val="9"/>
                <c:pt idx="0">
                  <c:v>309726.88629979215</c:v>
                </c:pt>
                <c:pt idx="1">
                  <c:v>318038.76146918332</c:v>
                </c:pt>
                <c:pt idx="2">
                  <c:v>329619.33160262695</c:v>
                </c:pt>
                <c:pt idx="3">
                  <c:v>332020.92549852259</c:v>
                </c:pt>
                <c:pt idx="4">
                  <c:v>316033.71939348447</c:v>
                </c:pt>
                <c:pt idx="5">
                  <c:v>310763.94197569811</c:v>
                </c:pt>
                <c:pt idx="6">
                  <c:v>321912.15143149695</c:v>
                </c:pt>
                <c:pt idx="7">
                  <c:v>326741.08495161968</c:v>
                </c:pt>
                <c:pt idx="8">
                  <c:v>332564</c:v>
                </c:pt>
              </c:numCache>
            </c:numRef>
          </c:val>
          <c:extLst>
            <c:ext xmlns:c16="http://schemas.microsoft.com/office/drawing/2014/chart" uri="{C3380CC4-5D6E-409C-BE32-E72D297353CC}">
              <c16:uniqueId val="{00000000-E3CE-4871-A674-3F726A5A42DA}"/>
            </c:ext>
          </c:extLst>
        </c:ser>
        <c:ser>
          <c:idx val="1"/>
          <c:order val="1"/>
          <c:tx>
            <c:strRef>
              <c:f>'Diagram 1'!$A$28</c:f>
              <c:strCache>
                <c:ptCount val="1"/>
                <c:pt idx="0">
                  <c:v>Förädlingsvärde till baspris</c:v>
                </c:pt>
              </c:strCache>
            </c:strRef>
          </c:tx>
          <c:spPr>
            <a:solidFill>
              <a:srgbClr val="1A85FF"/>
            </a:solidFill>
            <a:ln w="6350">
              <a:solidFill>
                <a:srgbClr val="0F0242"/>
              </a:solidFill>
            </a:ln>
            <a:effectLst/>
          </c:spPr>
          <c:invertIfNegative val="0"/>
          <c:cat>
            <c:numRef>
              <c:f>'Diagram 1'!$B$26:$J$26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'Diagram 1'!$B$28:$J$28</c:f>
              <c:numCache>
                <c:formatCode>_-* #\ ##0_-;\-* #\ ##0_-;_-* "-"??_-;_-@_-</c:formatCode>
                <c:ptCount val="9"/>
                <c:pt idx="0">
                  <c:v>177650.88061330916</c:v>
                </c:pt>
                <c:pt idx="1">
                  <c:v>185626.06686079499</c:v>
                </c:pt>
                <c:pt idx="2">
                  <c:v>191021.45100850108</c:v>
                </c:pt>
                <c:pt idx="3">
                  <c:v>191855.41327437083</c:v>
                </c:pt>
                <c:pt idx="4">
                  <c:v>182708.82738829241</c:v>
                </c:pt>
                <c:pt idx="5">
                  <c:v>183347.58706231046</c:v>
                </c:pt>
                <c:pt idx="6">
                  <c:v>184102.32374409816</c:v>
                </c:pt>
                <c:pt idx="7">
                  <c:v>186908.83716792776</c:v>
                </c:pt>
                <c:pt idx="8">
                  <c:v>193561</c:v>
                </c:pt>
              </c:numCache>
            </c:numRef>
          </c:val>
          <c:extLst>
            <c:ext xmlns:c16="http://schemas.microsoft.com/office/drawing/2014/chart" uri="{C3380CC4-5D6E-409C-BE32-E72D297353CC}">
              <c16:uniqueId val="{00000002-E3CE-4871-A674-3F726A5A42DA}"/>
            </c:ext>
          </c:extLst>
        </c:ser>
        <c:dLbls>
          <c:showLegendKey val="0"/>
          <c:showVal val="0"/>
          <c:showCatName val="0"/>
          <c:showSerName val="0"/>
          <c:showPercent val="0"/>
          <c:showBubbleSize val="0"/>
        </c:dLbls>
        <c:gapWidth val="75"/>
        <c:overlap val="-20"/>
        <c:axId val="533070608"/>
        <c:axId val="533070936"/>
      </c:barChart>
      <c:catAx>
        <c:axId val="533070608"/>
        <c:scaling>
          <c:orientation val="minMax"/>
        </c:scaling>
        <c:delete val="0"/>
        <c:axPos val="b"/>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scaling>
        <c:delete val="0"/>
        <c:axPos val="l"/>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w="9525">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7233018226482129E-2"/>
          <c:y val="5.2366565961732128E-2"/>
          <c:w val="0.95744664751167963"/>
          <c:h val="0.62012768144380825"/>
        </c:manualLayout>
      </c:layout>
      <c:areaChart>
        <c:grouping val="standard"/>
        <c:varyColors val="0"/>
        <c:ser>
          <c:idx val="2"/>
          <c:order val="2"/>
          <c:tx>
            <c:strRef>
              <c:f>'Diagram 2'!$A$31</c:f>
              <c:strCache>
                <c:ptCount val="1"/>
                <c:pt idx="0">
                  <c:v>Covid-19-pandemin, 2020–2023</c:v>
                </c:pt>
              </c:strCache>
            </c:strRef>
          </c:tx>
          <c:spPr>
            <a:solidFill>
              <a:srgbClr val="1E00BE">
                <a:alpha val="10000"/>
              </a:srgbClr>
            </a:solidFill>
            <a:ln w="19050">
              <a:noFill/>
            </a:ln>
            <a:effectLst>
              <a:outerShdw blurRad="50800" dist="50800" dir="5400000" algn="ctr" rotWithShape="0">
                <a:sysClr val="window" lastClr="FFFFFF">
                  <a:lumMod val="95000"/>
                </a:sysClr>
              </a:outerShdw>
            </a:effectLst>
          </c:spPr>
          <c:cat>
            <c:multiLvlStrRef>
              <c:f>'Diagram 2'!#REF!</c:f>
            </c:multiLvlStrRef>
          </c:cat>
          <c:val>
            <c:numRef>
              <c:f>'Diagram 2'!$B$31:$J$31</c:f>
              <c:numCache>
                <c:formatCode>_-* #\ ##0_-;\-* #\ ##0_-;_-* "-"??_-;_-@_-</c:formatCode>
                <c:ptCount val="9"/>
                <c:pt idx="4">
                  <c:v>104.58526356658666</c:v>
                </c:pt>
                <c:pt idx="5">
                  <c:v>110.01792330641624</c:v>
                </c:pt>
                <c:pt idx="6">
                  <c:v>111.45891102622552</c:v>
                </c:pt>
                <c:pt idx="7">
                  <c:v>112.04779304878191</c:v>
                </c:pt>
              </c:numCache>
            </c:numRef>
          </c:val>
          <c:extLst>
            <c:ext xmlns:c16="http://schemas.microsoft.com/office/drawing/2014/chart" uri="{C3380CC4-5D6E-409C-BE32-E72D297353CC}">
              <c16:uniqueId val="{00000002-A729-4B73-9448-053727FC5191}"/>
            </c:ext>
          </c:extLst>
        </c:ser>
        <c:dLbls>
          <c:showLegendKey val="0"/>
          <c:showVal val="0"/>
          <c:showCatName val="0"/>
          <c:showSerName val="0"/>
          <c:showPercent val="0"/>
          <c:showBubbleSize val="0"/>
        </c:dLbls>
        <c:axId val="533070608"/>
        <c:axId val="533070936"/>
      </c:areaChart>
      <c:lineChart>
        <c:grouping val="standard"/>
        <c:varyColors val="0"/>
        <c:ser>
          <c:idx val="0"/>
          <c:order val="0"/>
          <c:tx>
            <c:strRef>
              <c:f>'Diagram 2'!$A$29</c:f>
              <c:strCache>
                <c:ptCount val="1"/>
                <c:pt idx="0">
                  <c:v>Riket, Förädlingsvärde till baspris</c:v>
                </c:pt>
              </c:strCache>
            </c:strRef>
          </c:tx>
          <c:spPr>
            <a:ln w="19050" cap="rnd">
              <a:solidFill>
                <a:srgbClr val="1E00BE"/>
              </a:solidFill>
              <a:round/>
            </a:ln>
            <a:effectLst/>
          </c:spPr>
          <c:marker>
            <c:symbol val="none"/>
          </c:marker>
          <c:cat>
            <c:strRef>
              <c:f>'Diagram 2'!$B$26:$J$26</c:f>
              <c:strCache>
                <c:ptCount val="9"/>
                <c:pt idx="0">
                  <c:v>2016</c:v>
                </c:pt>
                <c:pt idx="1">
                  <c:v>2017</c:v>
                </c:pt>
                <c:pt idx="2">
                  <c:v>2018</c:v>
                </c:pt>
                <c:pt idx="3">
                  <c:v>2019</c:v>
                </c:pt>
                <c:pt idx="4">
                  <c:v>2020</c:v>
                </c:pt>
                <c:pt idx="5">
                  <c:v>2021</c:v>
                </c:pt>
                <c:pt idx="6">
                  <c:v>2022</c:v>
                </c:pt>
                <c:pt idx="7">
                  <c:v>2023</c:v>
                </c:pt>
                <c:pt idx="8">
                  <c:v>2024</c:v>
                </c:pt>
              </c:strCache>
            </c:strRef>
          </c:cat>
          <c:val>
            <c:numRef>
              <c:f>'Diagram 2'!$B$29:$J$29</c:f>
              <c:numCache>
                <c:formatCode>_-* #\ ##0_-;\-* #\ ##0_-;_-* "-"??_-;_-@_-</c:formatCode>
                <c:ptCount val="9"/>
                <c:pt idx="0">
                  <c:v>100</c:v>
                </c:pt>
                <c:pt idx="1">
                  <c:v>101.89232447919008</c:v>
                </c:pt>
                <c:pt idx="2">
                  <c:v>103.65474013476457</c:v>
                </c:pt>
                <c:pt idx="3">
                  <c:v>106.66070460163697</c:v>
                </c:pt>
                <c:pt idx="4">
                  <c:v>104.58526356658666</c:v>
                </c:pt>
                <c:pt idx="5">
                  <c:v>110.01792330641624</c:v>
                </c:pt>
                <c:pt idx="6">
                  <c:v>111.45891102622552</c:v>
                </c:pt>
                <c:pt idx="7">
                  <c:v>112.04779304878191</c:v>
                </c:pt>
                <c:pt idx="8">
                  <c:v>114.67832979545152</c:v>
                </c:pt>
              </c:numCache>
            </c:numRef>
          </c:val>
          <c:smooth val="0"/>
          <c:extLst>
            <c:ext xmlns:c16="http://schemas.microsoft.com/office/drawing/2014/chart" uri="{C3380CC4-5D6E-409C-BE32-E72D297353CC}">
              <c16:uniqueId val="{00000000-A729-4B73-9448-053727FC5191}"/>
            </c:ext>
          </c:extLst>
        </c:ser>
        <c:ser>
          <c:idx val="1"/>
          <c:order val="1"/>
          <c:tx>
            <c:strRef>
              <c:f>'Diagram 2'!$A$30</c:f>
              <c:strCache>
                <c:ptCount val="1"/>
                <c:pt idx="0">
                  <c:v>Civila samhället, Förädlingsvärde till baspris</c:v>
                </c:pt>
              </c:strCache>
            </c:strRef>
          </c:tx>
          <c:spPr>
            <a:ln w="19050" cap="rnd">
              <a:solidFill>
                <a:srgbClr val="1A85FF"/>
              </a:solidFill>
              <a:round/>
            </a:ln>
            <a:effectLst/>
          </c:spPr>
          <c:marker>
            <c:symbol val="none"/>
          </c:marker>
          <c:cat>
            <c:strRef>
              <c:f>'Diagram 2'!$B$26:$J$26</c:f>
              <c:strCache>
                <c:ptCount val="9"/>
                <c:pt idx="0">
                  <c:v>2016</c:v>
                </c:pt>
                <c:pt idx="1">
                  <c:v>2017</c:v>
                </c:pt>
                <c:pt idx="2">
                  <c:v>2018</c:v>
                </c:pt>
                <c:pt idx="3">
                  <c:v>2019</c:v>
                </c:pt>
                <c:pt idx="4">
                  <c:v>2020</c:v>
                </c:pt>
                <c:pt idx="5">
                  <c:v>2021</c:v>
                </c:pt>
                <c:pt idx="6">
                  <c:v>2022</c:v>
                </c:pt>
                <c:pt idx="7">
                  <c:v>2023</c:v>
                </c:pt>
                <c:pt idx="8">
                  <c:v>2024</c:v>
                </c:pt>
              </c:strCache>
            </c:strRef>
          </c:cat>
          <c:val>
            <c:numRef>
              <c:f>'Diagram 2'!$B$30:$J$30</c:f>
              <c:numCache>
                <c:formatCode>_-* #\ ##0_-;\-* #\ ##0_-;_-* "-"??_-;_-@_-</c:formatCode>
                <c:ptCount val="9"/>
                <c:pt idx="0">
                  <c:v>100</c:v>
                </c:pt>
                <c:pt idx="1">
                  <c:v>104.48924667299866</c:v>
                </c:pt>
                <c:pt idx="2">
                  <c:v>107.52631810719558</c:v>
                </c:pt>
                <c:pt idx="3">
                  <c:v>107.99575696558495</c:v>
                </c:pt>
                <c:pt idx="4">
                  <c:v>102.84712733059442</c:v>
                </c:pt>
                <c:pt idx="5">
                  <c:v>103.2066862991809</c:v>
                </c:pt>
                <c:pt idx="6">
                  <c:v>103.63152893389352</c:v>
                </c:pt>
                <c:pt idx="7">
                  <c:v>105.21132038448503</c:v>
                </c:pt>
                <c:pt idx="8">
                  <c:v>108.95583479899669</c:v>
                </c:pt>
              </c:numCache>
            </c:numRef>
          </c:val>
          <c:smooth val="0"/>
          <c:extLst>
            <c:ext xmlns:c16="http://schemas.microsoft.com/office/drawing/2014/chart" uri="{C3380CC4-5D6E-409C-BE32-E72D297353CC}">
              <c16:uniqueId val="{00000001-A729-4B73-9448-053727FC5191}"/>
            </c:ext>
          </c:extLst>
        </c:ser>
        <c:dLbls>
          <c:showLegendKey val="0"/>
          <c:showVal val="0"/>
          <c:showCatName val="0"/>
          <c:showSerName val="0"/>
          <c:showPercent val="0"/>
          <c:showBubbleSize val="0"/>
        </c:dLbls>
        <c:marker val="1"/>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in val="80"/>
        </c:scaling>
        <c:delete val="0"/>
        <c:axPos val="l"/>
        <c:majorGridlines>
          <c:spPr>
            <a:ln w="9525" cap="flat" cmpd="sng" algn="ctr">
              <a:solidFill>
                <a:srgbClr val="DBDAE3">
                  <a:alpha val="84000"/>
                </a:srgbClr>
              </a:solidFill>
              <a:round/>
            </a:ln>
            <a:effectLst/>
          </c:spPr>
        </c:majorGridlines>
        <c:numFmt formatCode="General" sourceLinked="0"/>
        <c:majorTickMark val="out"/>
        <c:minorTickMark val="none"/>
        <c:tickLblPos val="nextTo"/>
        <c:spPr>
          <a:noFill/>
          <a:ln w="9525">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10"/>
      </c:valAx>
      <c:spPr>
        <a:noFill/>
        <a:ln>
          <a:noFill/>
        </a:ln>
        <a:effectLst>
          <a:outerShdw blurRad="50800" dist="50800" dir="5400000" algn="ctr" rotWithShape="0">
            <a:sysClr val="window" lastClr="FFFFFF">
              <a:lumMod val="95000"/>
            </a:sysClr>
          </a:outerShdw>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0896871449340576E-2"/>
          <c:y val="4.4310171198388724E-2"/>
          <c:w val="0.96004035940039512"/>
          <c:h val="0.79981294914554901"/>
        </c:manualLayout>
      </c:layout>
      <c:barChart>
        <c:barDir val="bar"/>
        <c:grouping val="clustered"/>
        <c:varyColors val="0"/>
        <c:ser>
          <c:idx val="0"/>
          <c:order val="0"/>
          <c:tx>
            <c:strRef>
              <c:f>'Diagram 3'!$B$30</c:f>
              <c:strCache>
                <c:ptCount val="1"/>
                <c:pt idx="0">
                  <c:v>2023</c:v>
                </c:pt>
              </c:strCache>
            </c:strRef>
          </c:tx>
          <c:spPr>
            <a:solidFill>
              <a:srgbClr val="477EFF"/>
            </a:solidFill>
            <a:ln>
              <a:noFill/>
            </a:ln>
            <a:effectLst/>
          </c:spPr>
          <c:invertIfNegative val="0"/>
          <c:cat>
            <c:strRef>
              <c:extLst>
                <c:ext xmlns:c15="http://schemas.microsoft.com/office/drawing/2012/chart" uri="{02D57815-91ED-43cb-92C2-25804820EDAC}">
                  <c15:fullRef>
                    <c15:sqref>'Diagram 3'!$A$31:$A$43</c15:sqref>
                  </c15:fullRef>
                </c:ext>
              </c:extLst>
              <c:f>'Diagram 3'!$A$31:$A$42</c:f>
              <c:strCache>
                <c:ptCount val="12"/>
                <c:pt idx="0">
                  <c:v>Miljö- och djurskydd</c:v>
                </c:pt>
                <c:pt idx="1">
                  <c:v>Internationell verksamhet</c:v>
                </c:pt>
                <c:pt idx="2">
                  <c:v>Hälsa</c:v>
                </c:pt>
                <c:pt idx="3">
                  <c:v>Utdelande stiftelser och insamlande verksamhet</c:v>
                </c:pt>
                <c:pt idx="4">
                  <c:v>Opinionsbildning och politik</c:v>
                </c:pt>
                <c:pt idx="5">
                  <c:v>Bransch-/yrkesorganisationer och fackföreningar</c:v>
                </c:pt>
                <c:pt idx="6">
                  <c:v>Social trygghet</c:v>
                </c:pt>
                <c:pt idx="7">
                  <c:v>Annan verksamhet</c:v>
                </c:pt>
                <c:pt idx="8">
                  <c:v>Rekreation och kultur</c:v>
                </c:pt>
                <c:pt idx="9">
                  <c:v>Utbildning och forskning</c:v>
                </c:pt>
                <c:pt idx="10">
                  <c:v>Religiös verksamhet</c:v>
                </c:pt>
                <c:pt idx="11">
                  <c:v>Bostäder, social och samhällelig utveckling</c:v>
                </c:pt>
              </c:strCache>
            </c:strRef>
          </c:cat>
          <c:val>
            <c:numRef>
              <c:extLst>
                <c:ext xmlns:c15="http://schemas.microsoft.com/office/drawing/2012/chart" uri="{02D57815-91ED-43cb-92C2-25804820EDAC}">
                  <c15:fullRef>
                    <c15:sqref>'Diagram 3'!$B$31:$B$43</c15:sqref>
                  </c15:fullRef>
                </c:ext>
              </c:extLst>
              <c:f>'Diagram 3'!$B$31:$B$42</c:f>
              <c:numCache>
                <c:formatCode>_-* #\ ##0_-;\-* #\ ##0_-;_-* "-"??_-;_-@_-</c:formatCode>
                <c:ptCount val="12"/>
                <c:pt idx="0">
                  <c:v>815.47730141984482</c:v>
                </c:pt>
                <c:pt idx="1">
                  <c:v>2082.397900851432</c:v>
                </c:pt>
                <c:pt idx="2">
                  <c:v>2776.5305344685762</c:v>
                </c:pt>
                <c:pt idx="3">
                  <c:v>4007.4590714163114</c:v>
                </c:pt>
                <c:pt idx="4">
                  <c:v>9377.4747940070174</c:v>
                </c:pt>
                <c:pt idx="5">
                  <c:v>12918.06539777565</c:v>
                </c:pt>
                <c:pt idx="6">
                  <c:v>13935.098249105065</c:v>
                </c:pt>
                <c:pt idx="7">
                  <c:v>15360.383923465601</c:v>
                </c:pt>
                <c:pt idx="8">
                  <c:v>17128.108363743926</c:v>
                </c:pt>
                <c:pt idx="9">
                  <c:v>19021.29085039454</c:v>
                </c:pt>
                <c:pt idx="10">
                  <c:v>19584.823714427421</c:v>
                </c:pt>
                <c:pt idx="11">
                  <c:v>69900.69872221</c:v>
                </c:pt>
              </c:numCache>
            </c:numRef>
          </c:val>
          <c:extLst>
            <c:ext xmlns:c16="http://schemas.microsoft.com/office/drawing/2014/chart" uri="{C3380CC4-5D6E-409C-BE32-E72D297353CC}">
              <c16:uniqueId val="{00000000-45A2-4175-9620-A50397566917}"/>
            </c:ext>
          </c:extLst>
        </c:ser>
        <c:ser>
          <c:idx val="1"/>
          <c:order val="1"/>
          <c:tx>
            <c:strRef>
              <c:f>'Diagram 3'!$C$30</c:f>
              <c:strCache>
                <c:ptCount val="1"/>
                <c:pt idx="0">
                  <c:v>2024</c:v>
                </c:pt>
              </c:strCache>
            </c:strRef>
          </c:tx>
          <c:spPr>
            <a:solidFill>
              <a:srgbClr val="1E00BE"/>
            </a:solidFill>
            <a:ln>
              <a:noFill/>
            </a:ln>
            <a:effectLst/>
          </c:spPr>
          <c:invertIfNegative val="0"/>
          <c:cat>
            <c:strRef>
              <c:extLst>
                <c:ext xmlns:c15="http://schemas.microsoft.com/office/drawing/2012/chart" uri="{02D57815-91ED-43cb-92C2-25804820EDAC}">
                  <c15:fullRef>
                    <c15:sqref>'Diagram 3'!$A$31:$A$43</c15:sqref>
                  </c15:fullRef>
                </c:ext>
              </c:extLst>
              <c:f>'Diagram 3'!$A$31:$A$42</c:f>
              <c:strCache>
                <c:ptCount val="12"/>
                <c:pt idx="0">
                  <c:v>Miljö- och djurskydd</c:v>
                </c:pt>
                <c:pt idx="1">
                  <c:v>Internationell verksamhet</c:v>
                </c:pt>
                <c:pt idx="2">
                  <c:v>Hälsa</c:v>
                </c:pt>
                <c:pt idx="3">
                  <c:v>Utdelande stiftelser och insamlande verksamhet</c:v>
                </c:pt>
                <c:pt idx="4">
                  <c:v>Opinionsbildning och politik</c:v>
                </c:pt>
                <c:pt idx="5">
                  <c:v>Bransch-/yrkesorganisationer och fackföreningar</c:v>
                </c:pt>
                <c:pt idx="6">
                  <c:v>Social trygghet</c:v>
                </c:pt>
                <c:pt idx="7">
                  <c:v>Annan verksamhet</c:v>
                </c:pt>
                <c:pt idx="8">
                  <c:v>Rekreation och kultur</c:v>
                </c:pt>
                <c:pt idx="9">
                  <c:v>Utbildning och forskning</c:v>
                </c:pt>
                <c:pt idx="10">
                  <c:v>Religiös verksamhet</c:v>
                </c:pt>
                <c:pt idx="11">
                  <c:v>Bostäder, social och samhällelig utveckling</c:v>
                </c:pt>
              </c:strCache>
            </c:strRef>
          </c:cat>
          <c:val>
            <c:numRef>
              <c:extLst>
                <c:ext xmlns:c15="http://schemas.microsoft.com/office/drawing/2012/chart" uri="{02D57815-91ED-43cb-92C2-25804820EDAC}">
                  <c15:fullRef>
                    <c15:sqref>'Diagram 3'!$C$31:$C$43</c15:sqref>
                  </c15:fullRef>
                </c:ext>
              </c:extLst>
              <c:f>'Diagram 3'!$C$31:$C$42</c:f>
              <c:numCache>
                <c:formatCode>_-* #\ ##0_-;\-* #\ ##0_-;_-* "-"??_-;_-@_-</c:formatCode>
                <c:ptCount val="12"/>
                <c:pt idx="0">
                  <c:v>894</c:v>
                </c:pt>
                <c:pt idx="1">
                  <c:v>2215</c:v>
                </c:pt>
                <c:pt idx="2">
                  <c:v>2886</c:v>
                </c:pt>
                <c:pt idx="3">
                  <c:v>4108</c:v>
                </c:pt>
                <c:pt idx="4">
                  <c:v>9090</c:v>
                </c:pt>
                <c:pt idx="5">
                  <c:v>12783</c:v>
                </c:pt>
                <c:pt idx="6">
                  <c:v>14647</c:v>
                </c:pt>
                <c:pt idx="7">
                  <c:v>16758</c:v>
                </c:pt>
                <c:pt idx="8">
                  <c:v>17730</c:v>
                </c:pt>
                <c:pt idx="9">
                  <c:v>19204</c:v>
                </c:pt>
                <c:pt idx="10">
                  <c:v>20019</c:v>
                </c:pt>
                <c:pt idx="11">
                  <c:v>73227</c:v>
                </c:pt>
              </c:numCache>
            </c:numRef>
          </c:val>
          <c:extLst>
            <c:ext xmlns:c16="http://schemas.microsoft.com/office/drawing/2014/chart" uri="{C3380CC4-5D6E-409C-BE32-E72D297353CC}">
              <c16:uniqueId val="{00000001-45A2-4175-9620-A50397566917}"/>
            </c:ext>
          </c:extLst>
        </c:ser>
        <c:dLbls>
          <c:showLegendKey val="0"/>
          <c:showVal val="0"/>
          <c:showCatName val="0"/>
          <c:showSerName val="0"/>
          <c:showPercent val="0"/>
          <c:showBubbleSize val="0"/>
        </c:dLbls>
        <c:gapWidth val="75"/>
        <c:overlap val="-20"/>
        <c:axId val="533070608"/>
        <c:axId val="533070936"/>
      </c:barChart>
      <c:catAx>
        <c:axId val="533070608"/>
        <c:scaling>
          <c:orientation val="minMax"/>
        </c:scaling>
        <c:delete val="0"/>
        <c:axPos val="l"/>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noMultiLvlLbl val="0"/>
      </c:catAx>
      <c:valAx>
        <c:axId val="533070936"/>
        <c:scaling>
          <c:orientation val="minMax"/>
        </c:scaling>
        <c:delete val="0"/>
        <c:axPos val="b"/>
        <c:majorGridlines>
          <c:spPr>
            <a:ln w="9525" cap="flat" cmpd="sng" algn="ctr">
              <a:solidFill>
                <a:srgbClr val="DBDAE3">
                  <a:alpha val="83922"/>
                </a:srgbClr>
              </a:solidFill>
              <a:round/>
            </a:ln>
            <a:effectLst/>
          </c:spPr>
        </c:majorGridlines>
        <c:numFmt formatCode="#,##0" sourceLinked="0"/>
        <c:majorTickMark val="out"/>
        <c:minorTickMark val="none"/>
        <c:tickLblPos val="nextTo"/>
        <c:spPr>
          <a:noFill/>
          <a:ln w="9525">
            <a:solidFill>
              <a:srgbClr val="0F0242"/>
            </a:solidFill>
          </a:ln>
          <a:effectLst/>
        </c:spPr>
        <c:txPr>
          <a:bodyPr rot="-60000000" spcFirstLastPara="1" vertOverflow="ellipsis" vert="horz" wrap="square" anchor="ctr" anchorCtr="1"/>
          <a:lstStyle/>
          <a:p>
            <a:pPr>
              <a:defRPr sz="1050" b="0" i="0" u="none" strike="noStrike" kern="1200" baseline="0">
                <a:solidFill>
                  <a:srgbClr val="0F0242"/>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6526221130436687E-2"/>
          <c:y val="5.0352467270896276E-2"/>
          <c:w val="0.94815344460772488"/>
          <c:h val="0.71981216225537581"/>
        </c:manualLayout>
      </c:layout>
      <c:barChart>
        <c:barDir val="col"/>
        <c:grouping val="stacked"/>
        <c:varyColors val="0"/>
        <c:ser>
          <c:idx val="0"/>
          <c:order val="0"/>
          <c:tx>
            <c:strRef>
              <c:f>'Diagram 4'!$A$27</c:f>
              <c:strCache>
                <c:ptCount val="1"/>
                <c:pt idx="0">
                  <c:v>Betalningar från offentlig sektor</c:v>
                </c:pt>
              </c:strCache>
            </c:strRef>
          </c:tx>
          <c:spPr>
            <a:solidFill>
              <a:srgbClr val="477EFF"/>
            </a:solidFill>
            <a:ln w="6350">
              <a:solidFill>
                <a:srgbClr val="0F0242"/>
              </a:solidFill>
            </a:ln>
            <a:effectLst/>
          </c:spPr>
          <c:invertIfNegative val="0"/>
          <c:cat>
            <c:numRef>
              <c:f>'Diagram 4'!$B$25:$J$25</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'Diagram 4'!$B$27:$J$27</c:f>
              <c:numCache>
                <c:formatCode>_-* #\ ##0_-;\-* #\ ##0_-;_-* "-"??_-;_-@_-</c:formatCode>
                <c:ptCount val="9"/>
                <c:pt idx="0">
                  <c:v>42947.225483566595</c:v>
                </c:pt>
                <c:pt idx="1">
                  <c:v>47290.066916968506</c:v>
                </c:pt>
                <c:pt idx="2">
                  <c:v>49042.441052650283</c:v>
                </c:pt>
                <c:pt idx="3">
                  <c:v>48232.003276774201</c:v>
                </c:pt>
                <c:pt idx="4">
                  <c:v>49709.866749177861</c:v>
                </c:pt>
                <c:pt idx="5">
                  <c:v>48602.590610284242</c:v>
                </c:pt>
                <c:pt idx="6">
                  <c:v>48782.615510742631</c:v>
                </c:pt>
                <c:pt idx="7">
                  <c:v>45108.337738690403</c:v>
                </c:pt>
                <c:pt idx="8">
                  <c:v>43393</c:v>
                </c:pt>
              </c:numCache>
            </c:numRef>
          </c:val>
          <c:extLst>
            <c:ext xmlns:c16="http://schemas.microsoft.com/office/drawing/2014/chart" uri="{C3380CC4-5D6E-409C-BE32-E72D297353CC}">
              <c16:uniqueId val="{00000000-E3CE-4871-A674-3F726A5A42DA}"/>
            </c:ext>
          </c:extLst>
        </c:ser>
        <c:ser>
          <c:idx val="1"/>
          <c:order val="1"/>
          <c:tx>
            <c:strRef>
              <c:f>'Diagram 4'!$A$28</c:f>
              <c:strCache>
                <c:ptCount val="1"/>
                <c:pt idx="0">
                  <c:v>Övrig produktion</c:v>
                </c:pt>
              </c:strCache>
            </c:strRef>
          </c:tx>
          <c:spPr>
            <a:solidFill>
              <a:srgbClr val="1E00BE"/>
            </a:solidFill>
            <a:ln w="6350">
              <a:solidFill>
                <a:srgbClr val="0F0242"/>
              </a:solidFill>
            </a:ln>
            <a:effectLst/>
          </c:spPr>
          <c:invertIfNegative val="0"/>
          <c:cat>
            <c:numRef>
              <c:f>'Diagram 4'!$B$25:$J$25</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'Diagram 4'!$B$28:$J$28</c:f>
              <c:numCache>
                <c:formatCode>_-* #\ ##0_-;\-* #\ ##0_-;_-* "-"??_-;_-@_-</c:formatCode>
                <c:ptCount val="9"/>
                <c:pt idx="0">
                  <c:v>266779.66081622563</c:v>
                </c:pt>
                <c:pt idx="1">
                  <c:v>270748.69455221482</c:v>
                </c:pt>
                <c:pt idx="2">
                  <c:v>280576.89054997673</c:v>
                </c:pt>
                <c:pt idx="3">
                  <c:v>283788.92222174839</c:v>
                </c:pt>
                <c:pt idx="4">
                  <c:v>266323.85264430667</c:v>
                </c:pt>
                <c:pt idx="5">
                  <c:v>262161.35136541387</c:v>
                </c:pt>
                <c:pt idx="6">
                  <c:v>273129.53592075431</c:v>
                </c:pt>
                <c:pt idx="7">
                  <c:v>281632.7472129293</c:v>
                </c:pt>
                <c:pt idx="8">
                  <c:v>289171</c:v>
                </c:pt>
              </c:numCache>
            </c:numRef>
          </c:val>
          <c:extLst>
            <c:ext xmlns:c16="http://schemas.microsoft.com/office/drawing/2014/chart" uri="{C3380CC4-5D6E-409C-BE32-E72D297353CC}">
              <c16:uniqueId val="{00000002-E3CE-4871-A674-3F726A5A42DA}"/>
            </c:ext>
          </c:extLst>
        </c:ser>
        <c:dLbls>
          <c:showLegendKey val="0"/>
          <c:showVal val="0"/>
          <c:showCatName val="0"/>
          <c:showSerName val="0"/>
          <c:showPercent val="0"/>
          <c:showBubbleSize val="0"/>
        </c:dLbls>
        <c:gapWidth val="75"/>
        <c:overlap val="100"/>
        <c:axId val="533070608"/>
        <c:axId val="533070936"/>
      </c:barChart>
      <c:catAx>
        <c:axId val="533070608"/>
        <c:scaling>
          <c:orientation val="minMax"/>
        </c:scaling>
        <c:delete val="0"/>
        <c:axPos val="b"/>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scaling>
        <c:delete val="0"/>
        <c:axPos val="l"/>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w="9525">
            <a:solidFill>
              <a:srgbClr val="0F0242"/>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0896871449340576E-2"/>
          <c:y val="4.4310171198388724E-2"/>
          <c:w val="0.96004035940039512"/>
          <c:h val="0.77920737761890579"/>
        </c:manualLayout>
      </c:layout>
      <c:barChart>
        <c:barDir val="bar"/>
        <c:grouping val="stacked"/>
        <c:varyColors val="0"/>
        <c:ser>
          <c:idx val="4"/>
          <c:order val="4"/>
          <c:tx>
            <c:strRef>
              <c:f>'Diagram 5'!$F$27</c:f>
              <c:strCache>
                <c:ptCount val="1"/>
                <c:pt idx="0">
                  <c:v>Arbetsgivarens sociala avgifter per helårsperson</c:v>
                </c:pt>
              </c:strCache>
            </c:strRef>
          </c:tx>
          <c:spPr>
            <a:solidFill>
              <a:srgbClr val="477EFF"/>
            </a:solidFill>
            <a:ln w="6350">
              <a:solidFill>
                <a:srgbClr val="0F0242"/>
              </a:solidFill>
            </a:ln>
            <a:effectLst/>
          </c:spPr>
          <c:invertIfNegative val="0"/>
          <c:dPt>
            <c:idx val="6"/>
            <c:invertIfNegative val="0"/>
            <c:bubble3D val="0"/>
            <c:spPr>
              <a:solidFill>
                <a:srgbClr val="F3A88A"/>
              </a:solidFill>
              <a:ln w="6350">
                <a:solidFill>
                  <a:srgbClr val="0F0242"/>
                </a:solidFill>
              </a:ln>
              <a:effectLst/>
            </c:spPr>
            <c:extLst>
              <c:ext xmlns:c16="http://schemas.microsoft.com/office/drawing/2014/chart" uri="{C3380CC4-5D6E-409C-BE32-E72D297353CC}">
                <c16:uniqueId val="{00000006-2D53-430C-BB56-AE40AFAC4653}"/>
              </c:ext>
            </c:extLst>
          </c:dPt>
          <c:dPt>
            <c:idx val="10"/>
            <c:invertIfNegative val="0"/>
            <c:bubble3D val="0"/>
            <c:spPr>
              <a:solidFill>
                <a:srgbClr val="477EFF"/>
              </a:solidFill>
              <a:ln w="6350">
                <a:solidFill>
                  <a:srgbClr val="0F0242"/>
                </a:solidFill>
              </a:ln>
              <a:effectLst/>
            </c:spPr>
            <c:extLst>
              <c:ext xmlns:c16="http://schemas.microsoft.com/office/drawing/2014/chart" uri="{C3380CC4-5D6E-409C-BE32-E72D297353CC}">
                <c16:uniqueId val="{00000001-0C00-4726-8B47-275971845C08}"/>
              </c:ext>
            </c:extLst>
          </c:dPt>
          <c:cat>
            <c:strRef>
              <c:f>'Diagram 5'!$A$28:$A$40</c:f>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f>'Diagram 5'!$F$28:$F$40</c:f>
              <c:numCache>
                <c:formatCode>_-* #\ ##0_-;\-* #\ ##0_-;_-* "-"??_-;_-@_-</c:formatCode>
                <c:ptCount val="13"/>
                <c:pt idx="0">
                  <c:v>73.05936073059361</c:v>
                </c:pt>
                <c:pt idx="1">
                  <c:v>71.571818391031329</c:v>
                </c:pt>
                <c:pt idx="2">
                  <c:v>74.553443499856726</c:v>
                </c:pt>
                <c:pt idx="3">
                  <c:v>85.145888594164461</c:v>
                </c:pt>
                <c:pt idx="4">
                  <c:v>109.02970297029702</c:v>
                </c:pt>
                <c:pt idx="5">
                  <c:v>82.698585418933618</c:v>
                </c:pt>
                <c:pt idx="6">
                  <c:v>97.487374868237026</c:v>
                </c:pt>
                <c:pt idx="7">
                  <c:v>93.772369362920543</c:v>
                </c:pt>
                <c:pt idx="8">
                  <c:v>109.35779816513761</c:v>
                </c:pt>
                <c:pt idx="9">
                  <c:v>101.18475824527698</c:v>
                </c:pt>
                <c:pt idx="10">
                  <c:v>121.86069528640357</c:v>
                </c:pt>
                <c:pt idx="11">
                  <c:v>161.52516152516154</c:v>
                </c:pt>
                <c:pt idx="12">
                  <c:v>115.7638622102702</c:v>
                </c:pt>
              </c:numCache>
            </c:numRef>
          </c:val>
          <c:extLst>
            <c:ext xmlns:c16="http://schemas.microsoft.com/office/drawing/2014/chart" uri="{C3380CC4-5D6E-409C-BE32-E72D297353CC}">
              <c16:uniqueId val="{00000005-70F1-48F4-BD06-EF3B9BD4D355}"/>
            </c:ext>
          </c:extLst>
        </c:ser>
        <c:ser>
          <c:idx val="5"/>
          <c:order val="5"/>
          <c:tx>
            <c:strRef>
              <c:f>'Diagram 5'!$G$27</c:f>
              <c:strCache>
                <c:ptCount val="1"/>
                <c:pt idx="0">
                  <c:v>Egentlig lön per helårsperson</c:v>
                </c:pt>
              </c:strCache>
            </c:strRef>
          </c:tx>
          <c:spPr>
            <a:solidFill>
              <a:srgbClr val="1E00BE"/>
            </a:solidFill>
            <a:ln w="6350">
              <a:solidFill>
                <a:srgbClr val="0F0242"/>
              </a:solidFill>
            </a:ln>
            <a:effectLst/>
          </c:spPr>
          <c:invertIfNegative val="0"/>
          <c:dPt>
            <c:idx val="6"/>
            <c:invertIfNegative val="0"/>
            <c:bubble3D val="0"/>
            <c:spPr>
              <a:solidFill>
                <a:srgbClr val="DB490F"/>
              </a:solidFill>
              <a:ln w="6350">
                <a:solidFill>
                  <a:srgbClr val="0F0242"/>
                </a:solidFill>
              </a:ln>
              <a:effectLst/>
            </c:spPr>
            <c:extLst>
              <c:ext xmlns:c16="http://schemas.microsoft.com/office/drawing/2014/chart" uri="{C3380CC4-5D6E-409C-BE32-E72D297353CC}">
                <c16:uniqueId val="{00000007-2D53-430C-BB56-AE40AFAC4653}"/>
              </c:ext>
            </c:extLst>
          </c:dPt>
          <c:dPt>
            <c:idx val="10"/>
            <c:invertIfNegative val="0"/>
            <c:bubble3D val="0"/>
            <c:spPr>
              <a:solidFill>
                <a:srgbClr val="1E00BE"/>
              </a:solidFill>
              <a:ln w="6350">
                <a:solidFill>
                  <a:srgbClr val="0F0242"/>
                </a:solidFill>
              </a:ln>
              <a:effectLst/>
            </c:spPr>
            <c:extLst>
              <c:ext xmlns:c16="http://schemas.microsoft.com/office/drawing/2014/chart" uri="{C3380CC4-5D6E-409C-BE32-E72D297353CC}">
                <c16:uniqueId val="{00000003-0C00-4726-8B47-275971845C08}"/>
              </c:ext>
            </c:extLst>
          </c:dPt>
          <c:cat>
            <c:strRef>
              <c:f>'Diagram 5'!$A$28:$A$40</c:f>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f>'Diagram 5'!$G$28:$G$40</c:f>
              <c:numCache>
                <c:formatCode>_-* #\ ##0_-;\-* #\ ##0_-;_-* "-"??_-;_-@_-</c:formatCode>
                <c:ptCount val="13"/>
                <c:pt idx="0">
                  <c:v>419.33028919330292</c:v>
                </c:pt>
                <c:pt idx="1">
                  <c:v>442.12118223361938</c:v>
                </c:pt>
                <c:pt idx="2">
                  <c:v>443.11777629190942</c:v>
                </c:pt>
                <c:pt idx="3">
                  <c:v>486.47214854111405</c:v>
                </c:pt>
                <c:pt idx="4">
                  <c:v>489.86138613861385</c:v>
                </c:pt>
                <c:pt idx="5">
                  <c:v>545.00233172703247</c:v>
                </c:pt>
                <c:pt idx="6">
                  <c:v>537.99251793009842</c:v>
                </c:pt>
                <c:pt idx="7">
                  <c:v>550.77206258308615</c:v>
                </c:pt>
                <c:pt idx="8">
                  <c:v>551.55963302752298</c:v>
                </c:pt>
                <c:pt idx="9">
                  <c:v>605.18731988472621</c:v>
                </c:pt>
                <c:pt idx="10">
                  <c:v>714.46245205987873</c:v>
                </c:pt>
                <c:pt idx="11">
                  <c:v>683.50168350168349</c:v>
                </c:pt>
                <c:pt idx="12">
                  <c:v>736.84210526315792</c:v>
                </c:pt>
              </c:numCache>
            </c:numRef>
          </c:val>
          <c:extLst>
            <c:ext xmlns:c16="http://schemas.microsoft.com/office/drawing/2014/chart" uri="{C3380CC4-5D6E-409C-BE32-E72D297353CC}">
              <c16:uniqueId val="{00000006-70F1-48F4-BD06-EF3B9BD4D355}"/>
            </c:ext>
          </c:extLst>
        </c:ser>
        <c:dLbls>
          <c:showLegendKey val="0"/>
          <c:showVal val="0"/>
          <c:showCatName val="0"/>
          <c:showSerName val="0"/>
          <c:showPercent val="0"/>
          <c:showBubbleSize val="0"/>
        </c:dLbls>
        <c:gapWidth val="75"/>
        <c:overlap val="100"/>
        <c:axId val="533070608"/>
        <c:axId val="533070936"/>
        <c:extLst>
          <c:ext xmlns:c15="http://schemas.microsoft.com/office/drawing/2012/chart" uri="{02D57815-91ED-43cb-92C2-25804820EDAC}">
            <c15:filteredBarSeries>
              <c15:ser>
                <c:idx val="0"/>
                <c:order val="0"/>
                <c:tx>
                  <c:strRef>
                    <c:extLst>
                      <c:ext uri="{02D57815-91ED-43cb-92C2-25804820EDAC}">
                        <c15:formulaRef>
                          <c15:sqref>'Diagram 5'!$B$27</c15:sqref>
                        </c15:formulaRef>
                      </c:ext>
                    </c:extLst>
                    <c:strCache>
                      <c:ptCount val="1"/>
                      <c:pt idx="0">
                        <c:v>Antal helårspersoner</c:v>
                      </c:pt>
                    </c:strCache>
                  </c:strRef>
                </c:tx>
                <c:spPr>
                  <a:solidFill>
                    <a:srgbClr val="1E00BE"/>
                  </a:solidFill>
                  <a:ln w="6350">
                    <a:solidFill>
                      <a:srgbClr val="0F0242"/>
                    </a:solidFill>
                  </a:ln>
                  <a:effectLst/>
                </c:spPr>
                <c:invertIfNegative val="0"/>
                <c:cat>
                  <c:strRef>
                    <c:extLst>
                      <c:ext uri="{02D57815-91ED-43cb-92C2-25804820EDAC}">
                        <c15:formulaRef>
                          <c15:sqref>'Diagram 5'!$A$28:$A$40</c15:sqref>
                        </c15:formulaRef>
                      </c:ext>
                    </c:extLst>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extLst>
                      <c:ext uri="{02D57815-91ED-43cb-92C2-25804820EDAC}">
                        <c15:formulaRef>
                          <c15:sqref>'Diagram 5'!$B$28:$B$40</c15:sqref>
                        </c15:formulaRef>
                      </c:ext>
                    </c:extLst>
                    <c:numCache>
                      <c:formatCode>_-* #\ ##0_-;\-* #\ ##0_-;_-* "-"??_-;_-@_-</c:formatCode>
                      <c:ptCount val="13"/>
                      <c:pt idx="0">
                        <c:v>1314</c:v>
                      </c:pt>
                      <c:pt idx="1">
                        <c:v>30417</c:v>
                      </c:pt>
                      <c:pt idx="2">
                        <c:v>20938</c:v>
                      </c:pt>
                      <c:pt idx="3">
                        <c:v>3770</c:v>
                      </c:pt>
                      <c:pt idx="4">
                        <c:v>25250</c:v>
                      </c:pt>
                      <c:pt idx="5">
                        <c:v>12866</c:v>
                      </c:pt>
                      <c:pt idx="6">
                        <c:v>145147</c:v>
                      </c:pt>
                      <c:pt idx="7">
                        <c:v>9779</c:v>
                      </c:pt>
                      <c:pt idx="8">
                        <c:v>2725</c:v>
                      </c:pt>
                      <c:pt idx="9">
                        <c:v>3123</c:v>
                      </c:pt>
                      <c:pt idx="10">
                        <c:v>16166</c:v>
                      </c:pt>
                      <c:pt idx="11">
                        <c:v>10989</c:v>
                      </c:pt>
                      <c:pt idx="12">
                        <c:v>7809</c:v>
                      </c:pt>
                    </c:numCache>
                  </c:numRef>
                </c:val>
                <c:extLst>
                  <c:ext xmlns:c16="http://schemas.microsoft.com/office/drawing/2014/chart" uri="{C3380CC4-5D6E-409C-BE32-E72D297353CC}">
                    <c16:uniqueId val="{00000000-70F1-48F4-BD06-EF3B9BD4D355}"/>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'Diagram 5'!$C$27</c15:sqref>
                        </c15:formulaRef>
                      </c:ext>
                    </c:extLst>
                    <c:strCache>
                      <c:ptCount val="1"/>
                      <c:pt idx="0">
                        <c:v>Arbetsgivarens sociala avgifter</c:v>
                      </c:pt>
                    </c:strCache>
                  </c:strRef>
                </c:tx>
                <c:spPr>
                  <a:solidFill>
                    <a:srgbClr val="1A85FF"/>
                  </a:solidFill>
                  <a:ln w="6350">
                    <a:solidFill>
                      <a:srgbClr val="0F0242"/>
                    </a:solidFill>
                  </a:ln>
                  <a:effectLst/>
                </c:spPr>
                <c:invertIfNegative val="0"/>
                <c:cat>
                  <c:strRef>
                    <c:extLst xmlns:c15="http://schemas.microsoft.com/office/drawing/2012/chart">
                      <c:ext xmlns:c15="http://schemas.microsoft.com/office/drawing/2012/chart" uri="{02D57815-91ED-43cb-92C2-25804820EDAC}">
                        <c15:formulaRef>
                          <c15:sqref>'Diagram 5'!$A$28:$A$40</c15:sqref>
                        </c15:formulaRef>
                      </c:ext>
                    </c:extLst>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extLst xmlns:c15="http://schemas.microsoft.com/office/drawing/2012/chart">
                      <c:ext xmlns:c15="http://schemas.microsoft.com/office/drawing/2012/chart" uri="{02D57815-91ED-43cb-92C2-25804820EDAC}">
                        <c15:formulaRef>
                          <c15:sqref>'Diagram 5'!$C$28:$C$40</c15:sqref>
                        </c15:formulaRef>
                      </c:ext>
                    </c:extLst>
                    <c:numCache>
                      <c:formatCode>_-* #\ ##0_-;\-* #\ ##0_-;_-* "-"??_-;_-@_-</c:formatCode>
                      <c:ptCount val="13"/>
                      <c:pt idx="0">
                        <c:v>96000</c:v>
                      </c:pt>
                      <c:pt idx="1">
                        <c:v>2177000</c:v>
                      </c:pt>
                      <c:pt idx="2">
                        <c:v>1561000</c:v>
                      </c:pt>
                      <c:pt idx="3">
                        <c:v>321000</c:v>
                      </c:pt>
                      <c:pt idx="4">
                        <c:v>2753000</c:v>
                      </c:pt>
                      <c:pt idx="5">
                        <c:v>1064000</c:v>
                      </c:pt>
                      <c:pt idx="6">
                        <c:v>14150000</c:v>
                      </c:pt>
                      <c:pt idx="7">
                        <c:v>917000</c:v>
                      </c:pt>
                      <c:pt idx="8">
                        <c:v>298000</c:v>
                      </c:pt>
                      <c:pt idx="9">
                        <c:v>316000</c:v>
                      </c:pt>
                      <c:pt idx="10">
                        <c:v>1970000</c:v>
                      </c:pt>
                      <c:pt idx="11">
                        <c:v>1775000</c:v>
                      </c:pt>
                      <c:pt idx="12">
                        <c:v>904000</c:v>
                      </c:pt>
                    </c:numCache>
                  </c:numRef>
                </c:val>
                <c:extLst xmlns:c15="http://schemas.microsoft.com/office/drawing/2012/chart">
                  <c:ext xmlns:c16="http://schemas.microsoft.com/office/drawing/2014/chart" uri="{C3380CC4-5D6E-409C-BE32-E72D297353CC}">
                    <c16:uniqueId val="{00000002-70F1-48F4-BD06-EF3B9BD4D355}"/>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'Diagram 5'!$D$27</c15:sqref>
                        </c15:formulaRef>
                      </c:ext>
                    </c:extLst>
                    <c:strCache>
                      <c:ptCount val="1"/>
                      <c:pt idx="0">
                        <c:v>Egentlig lön</c:v>
                      </c:pt>
                    </c:strCache>
                  </c:strRef>
                </c:tx>
                <c:spPr>
                  <a:solidFill>
                    <a:srgbClr val="9D24A8"/>
                  </a:solidFill>
                  <a:ln w="6350">
                    <a:solidFill>
                      <a:srgbClr val="0F0242"/>
                    </a:solidFill>
                  </a:ln>
                  <a:effectLst/>
                </c:spPr>
                <c:invertIfNegative val="0"/>
                <c:cat>
                  <c:strRef>
                    <c:extLst xmlns:c15="http://schemas.microsoft.com/office/drawing/2012/chart">
                      <c:ext xmlns:c15="http://schemas.microsoft.com/office/drawing/2012/chart" uri="{02D57815-91ED-43cb-92C2-25804820EDAC}">
                        <c15:formulaRef>
                          <c15:sqref>'Diagram 5'!$A$28:$A$40</c15:sqref>
                        </c15:formulaRef>
                      </c:ext>
                    </c:extLst>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extLst xmlns:c15="http://schemas.microsoft.com/office/drawing/2012/chart">
                      <c:ext xmlns:c15="http://schemas.microsoft.com/office/drawing/2012/chart" uri="{02D57815-91ED-43cb-92C2-25804820EDAC}">
                        <c15:formulaRef>
                          <c15:sqref>'Diagram 5'!$D$28:$D$40</c15:sqref>
                        </c15:formulaRef>
                      </c:ext>
                    </c:extLst>
                    <c:numCache>
                      <c:formatCode>_-* #\ ##0_-;\-* #\ ##0_-;_-* "-"??_-;_-@_-</c:formatCode>
                      <c:ptCount val="13"/>
                      <c:pt idx="0">
                        <c:v>551000</c:v>
                      </c:pt>
                      <c:pt idx="1">
                        <c:v>13448000</c:v>
                      </c:pt>
                      <c:pt idx="2">
                        <c:v>9278000</c:v>
                      </c:pt>
                      <c:pt idx="3">
                        <c:v>1834000</c:v>
                      </c:pt>
                      <c:pt idx="4">
                        <c:v>12369000</c:v>
                      </c:pt>
                      <c:pt idx="5">
                        <c:v>7012000</c:v>
                      </c:pt>
                      <c:pt idx="6">
                        <c:v>78088000</c:v>
                      </c:pt>
                      <c:pt idx="7">
                        <c:v>5386000</c:v>
                      </c:pt>
                      <c:pt idx="8">
                        <c:v>1503000</c:v>
                      </c:pt>
                      <c:pt idx="9">
                        <c:v>1890000</c:v>
                      </c:pt>
                      <c:pt idx="10">
                        <c:v>11550000</c:v>
                      </c:pt>
                      <c:pt idx="11">
                        <c:v>7511000</c:v>
                      </c:pt>
                      <c:pt idx="12">
                        <c:v>5754000</c:v>
                      </c:pt>
                    </c:numCache>
                  </c:numRef>
                </c:val>
                <c:extLst xmlns:c15="http://schemas.microsoft.com/office/drawing/2012/chart">
                  <c:ext xmlns:c16="http://schemas.microsoft.com/office/drawing/2014/chart" uri="{C3380CC4-5D6E-409C-BE32-E72D297353CC}">
                    <c16:uniqueId val="{00000003-70F1-48F4-BD06-EF3B9BD4D355}"/>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'Diagram 5'!$E$27</c15:sqref>
                        </c15:formulaRef>
                      </c:ext>
                    </c:extLst>
                    <c:strCache>
                      <c:ptCount val="1"/>
                      <c:pt idx="0">
                        <c:v>Ersättning till anställda</c:v>
                      </c:pt>
                    </c:strCache>
                  </c:strRef>
                </c:tx>
                <c:spPr>
                  <a:solidFill>
                    <a:srgbClr val="E073E8"/>
                  </a:solidFill>
                  <a:ln w="6350">
                    <a:solidFill>
                      <a:srgbClr val="0F0242"/>
                    </a:solidFill>
                  </a:ln>
                  <a:effectLst/>
                </c:spPr>
                <c:invertIfNegative val="0"/>
                <c:cat>
                  <c:strRef>
                    <c:extLst xmlns:c15="http://schemas.microsoft.com/office/drawing/2012/chart">
                      <c:ext xmlns:c15="http://schemas.microsoft.com/office/drawing/2012/chart" uri="{02D57815-91ED-43cb-92C2-25804820EDAC}">
                        <c15:formulaRef>
                          <c15:sqref>'Diagram 5'!$A$28:$A$40</c15:sqref>
                        </c15:formulaRef>
                      </c:ext>
                    </c:extLst>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extLst xmlns:c15="http://schemas.microsoft.com/office/drawing/2012/chart">
                      <c:ext xmlns:c15="http://schemas.microsoft.com/office/drawing/2012/chart" uri="{02D57815-91ED-43cb-92C2-25804820EDAC}">
                        <c15:formulaRef>
                          <c15:sqref>'Diagram 5'!$E$28:$E$40</c15:sqref>
                        </c15:formulaRef>
                      </c:ext>
                    </c:extLst>
                    <c:numCache>
                      <c:formatCode>_-* #\ ##0_-;\-* #\ ##0_-;_-* "-"??_-;_-@_-</c:formatCode>
                      <c:ptCount val="13"/>
                      <c:pt idx="0">
                        <c:v>647000</c:v>
                      </c:pt>
                      <c:pt idx="1">
                        <c:v>15625000</c:v>
                      </c:pt>
                      <c:pt idx="2">
                        <c:v>10839000</c:v>
                      </c:pt>
                      <c:pt idx="3">
                        <c:v>2155000</c:v>
                      </c:pt>
                      <c:pt idx="4">
                        <c:v>15122000</c:v>
                      </c:pt>
                      <c:pt idx="5">
                        <c:v>8076000</c:v>
                      </c:pt>
                      <c:pt idx="6">
                        <c:v>92238000</c:v>
                      </c:pt>
                      <c:pt idx="7">
                        <c:v>6303000</c:v>
                      </c:pt>
                      <c:pt idx="8">
                        <c:v>1801000</c:v>
                      </c:pt>
                      <c:pt idx="9">
                        <c:v>2206000</c:v>
                      </c:pt>
                      <c:pt idx="10">
                        <c:v>13520000</c:v>
                      </c:pt>
                      <c:pt idx="11">
                        <c:v>9286000</c:v>
                      </c:pt>
                      <c:pt idx="12">
                        <c:v>6658000</c:v>
                      </c:pt>
                    </c:numCache>
                  </c:numRef>
                </c:val>
                <c:extLst xmlns:c15="http://schemas.microsoft.com/office/drawing/2012/chart">
                  <c:ext xmlns:c16="http://schemas.microsoft.com/office/drawing/2014/chart" uri="{C3380CC4-5D6E-409C-BE32-E72D297353CC}">
                    <c16:uniqueId val="{00000004-70F1-48F4-BD06-EF3B9BD4D355}"/>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'Diagram 5'!$H$27</c15:sqref>
                        </c15:formulaRef>
                      </c:ext>
                    </c:extLst>
                    <c:strCache>
                      <c:ptCount val="1"/>
                      <c:pt idx="0">
                        <c:v>Ersättning till anställda per helårsperson</c:v>
                      </c:pt>
                    </c:strCache>
                  </c:strRef>
                </c:tx>
                <c:spPr>
                  <a:solidFill>
                    <a:srgbClr val="B83400"/>
                  </a:solidFill>
                  <a:ln w="6350">
                    <a:solidFill>
                      <a:srgbClr val="0F0242"/>
                    </a:solidFill>
                  </a:ln>
                  <a:effectLst/>
                </c:spPr>
                <c:invertIfNegative val="0"/>
                <c:dPt>
                  <c:idx val="10"/>
                  <c:invertIfNegative val="0"/>
                  <c:bubble3D val="0"/>
                  <c:spPr>
                    <a:solidFill>
                      <a:srgbClr val="B83400"/>
                    </a:solidFill>
                    <a:ln w="6350">
                      <a:solidFill>
                        <a:srgbClr val="0F0242"/>
                      </a:solidFill>
                    </a:ln>
                    <a:effectLst/>
                  </c:spPr>
                  <c:extLst xmlns:c15="http://schemas.microsoft.com/office/drawing/2012/chart">
                    <c:ext xmlns:c16="http://schemas.microsoft.com/office/drawing/2014/chart" uri="{C3380CC4-5D6E-409C-BE32-E72D297353CC}">
                      <c16:uniqueId val="{00000005-0C00-4726-8B47-275971845C08}"/>
                    </c:ext>
                  </c:extLst>
                </c:dPt>
                <c:cat>
                  <c:strRef>
                    <c:extLst xmlns:c15="http://schemas.microsoft.com/office/drawing/2012/chart">
                      <c:ext xmlns:c15="http://schemas.microsoft.com/office/drawing/2012/chart" uri="{02D57815-91ED-43cb-92C2-25804820EDAC}">
                        <c15:formulaRef>
                          <c15:sqref>'Diagram 5'!$A$28:$A$40</c15:sqref>
                        </c15:formulaRef>
                      </c:ext>
                    </c:extLst>
                    <c:strCache>
                      <c:ptCount val="13"/>
                      <c:pt idx="0">
                        <c:v>Miljö- och djurskydd</c:v>
                      </c:pt>
                      <c:pt idx="1">
                        <c:v>Utbildning och forskning</c:v>
                      </c:pt>
                      <c:pt idx="2">
                        <c:v>Social trygghet</c:v>
                      </c:pt>
                      <c:pt idx="3">
                        <c:v>Hälsa</c:v>
                      </c:pt>
                      <c:pt idx="4">
                        <c:v>Religiös verksamhet</c:v>
                      </c:pt>
                      <c:pt idx="5">
                        <c:v>Annan verksamhet</c:v>
                      </c:pt>
                      <c:pt idx="6">
                        <c:v>Civila samhället totalt</c:v>
                      </c:pt>
                      <c:pt idx="7">
                        <c:v>Opinionsbildning och politik</c:v>
                      </c:pt>
                      <c:pt idx="8">
                        <c:v>Internationell verksamhet</c:v>
                      </c:pt>
                      <c:pt idx="9">
                        <c:v>Utdelande stiftelser och insamlande verksamhet</c:v>
                      </c:pt>
                      <c:pt idx="10">
                        <c:v>Rekreation och kultur</c:v>
                      </c:pt>
                      <c:pt idx="11">
                        <c:v>Bransch-/yrkesorganisationer och fackföreningar</c:v>
                      </c:pt>
                      <c:pt idx="12">
                        <c:v>Bostäder, social och samhällelig utveckling</c:v>
                      </c:pt>
                    </c:strCache>
                  </c:strRef>
                </c:cat>
                <c:val>
                  <c:numRef>
                    <c:extLst xmlns:c15="http://schemas.microsoft.com/office/drawing/2012/chart">
                      <c:ext xmlns:c15="http://schemas.microsoft.com/office/drawing/2012/chart" uri="{02D57815-91ED-43cb-92C2-25804820EDAC}">
                        <c15:formulaRef>
                          <c15:sqref>'Diagram 5'!$H$28:$H$40</c15:sqref>
                        </c15:formulaRef>
                      </c:ext>
                    </c:extLst>
                    <c:numCache>
                      <c:formatCode>_-* #\ ##0_-;\-* #\ ##0_-;_-* "-"??_-;_-@_-</c:formatCode>
                      <c:ptCount val="13"/>
                      <c:pt idx="0">
                        <c:v>492.38964992389651</c:v>
                      </c:pt>
                      <c:pt idx="1">
                        <c:v>513.69300062465072</c:v>
                      </c:pt>
                      <c:pt idx="2">
                        <c:v>517.67121979176613</c:v>
                      </c:pt>
                      <c:pt idx="3">
                        <c:v>571.61803713527854</c:v>
                      </c:pt>
                      <c:pt idx="4">
                        <c:v>598.89108910891093</c:v>
                      </c:pt>
                      <c:pt idx="5">
                        <c:v>627.70091714596606</c:v>
                      </c:pt>
                      <c:pt idx="6">
                        <c:v>635.47989279833553</c:v>
                      </c:pt>
                      <c:pt idx="7">
                        <c:v>644.54443194600674</c:v>
                      </c:pt>
                      <c:pt idx="8">
                        <c:v>660.9174311926605</c:v>
                      </c:pt>
                      <c:pt idx="9">
                        <c:v>706.37207813000316</c:v>
                      </c:pt>
                      <c:pt idx="10">
                        <c:v>836.32314734628233</c:v>
                      </c:pt>
                      <c:pt idx="11">
                        <c:v>845.02684502684508</c:v>
                      </c:pt>
                      <c:pt idx="12">
                        <c:v>852.60596747342811</c:v>
                      </c:pt>
                    </c:numCache>
                  </c:numRef>
                </c:val>
                <c:extLst xmlns:c15="http://schemas.microsoft.com/office/drawing/2012/chart">
                  <c:ext xmlns:c16="http://schemas.microsoft.com/office/drawing/2014/chart" uri="{C3380CC4-5D6E-409C-BE32-E72D297353CC}">
                    <c16:uniqueId val="{00000007-70F1-48F4-BD06-EF3B9BD4D355}"/>
                  </c:ext>
                </c:extLst>
              </c15:ser>
            </c15:filteredBarSeries>
          </c:ext>
        </c:extLst>
      </c:barChart>
      <c:catAx>
        <c:axId val="533070608"/>
        <c:scaling>
          <c:orientation val="minMax"/>
        </c:scaling>
        <c:delete val="0"/>
        <c:axPos val="l"/>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noMultiLvlLbl val="0"/>
      </c:catAx>
      <c:valAx>
        <c:axId val="533070936"/>
        <c:scaling>
          <c:orientation val="minMax"/>
          <c:max val="900"/>
          <c:min val="0"/>
        </c:scaling>
        <c:delete val="0"/>
        <c:axPos val="b"/>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w="9525">
            <a:solidFill>
              <a:srgbClr val="0F0242"/>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1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6526221130436687E-2"/>
          <c:y val="5.0352467270896276E-2"/>
          <c:w val="0.94815344460772488"/>
          <c:h val="0.74548877971450145"/>
        </c:manualLayout>
      </c:layout>
      <c:barChart>
        <c:barDir val="col"/>
        <c:grouping val="stacked"/>
        <c:varyColors val="0"/>
        <c:ser>
          <c:idx val="1"/>
          <c:order val="1"/>
          <c:tx>
            <c:strRef>
              <c:f>'Diagram 6'!$C$28</c:f>
              <c:strCache>
                <c:ptCount val="1"/>
                <c:pt idx="0">
                  <c:v>Arbetsgivarens sociala avgifter</c:v>
                </c:pt>
              </c:strCache>
            </c:strRef>
          </c:tx>
          <c:spPr>
            <a:solidFill>
              <a:srgbClr val="477EFF"/>
            </a:solidFill>
            <a:ln w="6350">
              <a:solidFill>
                <a:srgbClr val="0F0242"/>
              </a:solidFill>
            </a:ln>
            <a:effectLst/>
          </c:spPr>
          <c:invertIfNegative val="0"/>
          <c:cat>
            <c:strRef>
              <c:f>'Diagram 6'!$A$29:$A$37</c:f>
              <c:strCache>
                <c:ptCount val="9"/>
                <c:pt idx="0">
                  <c:v>2016</c:v>
                </c:pt>
                <c:pt idx="1">
                  <c:v>2017</c:v>
                </c:pt>
                <c:pt idx="2">
                  <c:v>2018</c:v>
                </c:pt>
                <c:pt idx="3">
                  <c:v>2019</c:v>
                </c:pt>
                <c:pt idx="4">
                  <c:v>2020</c:v>
                </c:pt>
                <c:pt idx="5">
                  <c:v>2021</c:v>
                </c:pt>
                <c:pt idx="6">
                  <c:v>2022</c:v>
                </c:pt>
                <c:pt idx="7">
                  <c:v>2023</c:v>
                </c:pt>
                <c:pt idx="8">
                  <c:v>2024</c:v>
                </c:pt>
              </c:strCache>
            </c:strRef>
          </c:cat>
          <c:val>
            <c:numRef>
              <c:f>'Diagram 6'!$C$29:$C$37</c:f>
              <c:numCache>
                <c:formatCode>0</c:formatCode>
                <c:ptCount val="9"/>
                <c:pt idx="0">
                  <c:v>12890.649266784974</c:v>
                </c:pt>
                <c:pt idx="1">
                  <c:v>12842.070891025958</c:v>
                </c:pt>
                <c:pt idx="2">
                  <c:v>13203.21129410396</c:v>
                </c:pt>
                <c:pt idx="3">
                  <c:v>12701.078109230588</c:v>
                </c:pt>
                <c:pt idx="4">
                  <c:v>11696.787824797013</c:v>
                </c:pt>
                <c:pt idx="5">
                  <c:v>11807.063489741646</c:v>
                </c:pt>
                <c:pt idx="6">
                  <c:v>12713.975289393735</c:v>
                </c:pt>
                <c:pt idx="7">
                  <c:v>13249.192372627087</c:v>
                </c:pt>
                <c:pt idx="8">
                  <c:v>14148</c:v>
                </c:pt>
              </c:numCache>
            </c:numRef>
          </c:val>
          <c:extLst>
            <c:ext xmlns:c16="http://schemas.microsoft.com/office/drawing/2014/chart" uri="{C3380CC4-5D6E-409C-BE32-E72D297353CC}">
              <c16:uniqueId val="{00000002-E3CE-4871-A674-3F726A5A42DA}"/>
            </c:ext>
          </c:extLst>
        </c:ser>
        <c:ser>
          <c:idx val="2"/>
          <c:order val="2"/>
          <c:tx>
            <c:strRef>
              <c:f>'Diagram 6'!$D$28</c:f>
              <c:strCache>
                <c:ptCount val="1"/>
                <c:pt idx="0">
                  <c:v>Egentlig lön</c:v>
                </c:pt>
              </c:strCache>
            </c:strRef>
          </c:tx>
          <c:spPr>
            <a:solidFill>
              <a:srgbClr val="1E00BE"/>
            </a:solidFill>
            <a:ln w="6350">
              <a:solidFill>
                <a:srgbClr val="0F0242"/>
              </a:solidFill>
            </a:ln>
            <a:effectLst/>
          </c:spPr>
          <c:invertIfNegative val="0"/>
          <c:cat>
            <c:strRef>
              <c:f>'Diagram 6'!$A$29:$A$37</c:f>
              <c:strCache>
                <c:ptCount val="9"/>
                <c:pt idx="0">
                  <c:v>2016</c:v>
                </c:pt>
                <c:pt idx="1">
                  <c:v>2017</c:v>
                </c:pt>
                <c:pt idx="2">
                  <c:v>2018</c:v>
                </c:pt>
                <c:pt idx="3">
                  <c:v>2019</c:v>
                </c:pt>
                <c:pt idx="4">
                  <c:v>2020</c:v>
                </c:pt>
                <c:pt idx="5">
                  <c:v>2021</c:v>
                </c:pt>
                <c:pt idx="6">
                  <c:v>2022</c:v>
                </c:pt>
                <c:pt idx="7">
                  <c:v>2023</c:v>
                </c:pt>
                <c:pt idx="8">
                  <c:v>2024</c:v>
                </c:pt>
              </c:strCache>
            </c:strRef>
          </c:cat>
          <c:val>
            <c:numRef>
              <c:f>'Diagram 6'!$D$29:$D$37</c:f>
              <c:numCache>
                <c:formatCode>0</c:formatCode>
                <c:ptCount val="9"/>
                <c:pt idx="0">
                  <c:v>79189.861465140842</c:v>
                </c:pt>
                <c:pt idx="1">
                  <c:v>81631.54235884409</c:v>
                </c:pt>
                <c:pt idx="2">
                  <c:v>84014.144198648777</c:v>
                </c:pt>
                <c:pt idx="3">
                  <c:v>82496.0782481848</c:v>
                </c:pt>
                <c:pt idx="4">
                  <c:v>78171.378840035642</c:v>
                </c:pt>
                <c:pt idx="5">
                  <c:v>77684.061883590432</c:v>
                </c:pt>
                <c:pt idx="6">
                  <c:v>79203.865064683196</c:v>
                </c:pt>
                <c:pt idx="7">
                  <c:v>77991.714368579909</c:v>
                </c:pt>
                <c:pt idx="8">
                  <c:v>78088</c:v>
                </c:pt>
              </c:numCache>
            </c:numRef>
          </c:val>
          <c:extLst>
            <c:ext xmlns:c16="http://schemas.microsoft.com/office/drawing/2014/chart" uri="{C3380CC4-5D6E-409C-BE32-E72D297353CC}">
              <c16:uniqueId val="{00000003-E3CE-4871-A674-3F726A5A42DA}"/>
            </c:ext>
          </c:extLst>
        </c:ser>
        <c:dLbls>
          <c:showLegendKey val="0"/>
          <c:showVal val="0"/>
          <c:showCatName val="0"/>
          <c:showSerName val="0"/>
          <c:showPercent val="0"/>
          <c:showBubbleSize val="0"/>
        </c:dLbls>
        <c:gapWidth val="75"/>
        <c:overlap val="100"/>
        <c:axId val="533070608"/>
        <c:axId val="533070936"/>
        <c:extLst>
          <c:ext xmlns:c15="http://schemas.microsoft.com/office/drawing/2012/chart" uri="{02D57815-91ED-43cb-92C2-25804820EDAC}">
            <c15:filteredBarSeries>
              <c15:ser>
                <c:idx val="0"/>
                <c:order val="0"/>
                <c:tx>
                  <c:strRef>
                    <c:extLst>
                      <c:ext uri="{02D57815-91ED-43cb-92C2-25804820EDAC}">
                        <c15:formulaRef>
                          <c15:sqref>'Diagram 6'!$B$28</c15:sqref>
                        </c15:formulaRef>
                      </c:ext>
                    </c:extLst>
                    <c:strCache>
                      <c:ptCount val="1"/>
                      <c:pt idx="0">
                        <c:v>Ersättningar till anställda</c:v>
                      </c:pt>
                    </c:strCache>
                  </c:strRef>
                </c:tx>
                <c:spPr>
                  <a:solidFill>
                    <a:srgbClr val="1E00BE"/>
                  </a:solidFill>
                  <a:ln w="6350">
                    <a:solidFill>
                      <a:srgbClr val="0F0242"/>
                    </a:solidFill>
                  </a:ln>
                  <a:effectLst/>
                </c:spPr>
                <c:invertIfNegative val="0"/>
                <c:cat>
                  <c:strRef>
                    <c:extLst>
                      <c:ext uri="{02D57815-91ED-43cb-92C2-25804820EDAC}">
                        <c15:formulaRef>
                          <c15:sqref>'Diagram 6'!$A$29:$A$37</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c:ext uri="{02D57815-91ED-43cb-92C2-25804820EDAC}">
                        <c15:formulaRef>
                          <c15:sqref>'Diagram 6'!$B$29:$B$37</c15:sqref>
                        </c15:formulaRef>
                      </c:ext>
                    </c:extLst>
                    <c:numCache>
                      <c:formatCode>_-* #\ ##0_-;\-* #\ ##0_-;_-* "-"??_-;_-@_-</c:formatCode>
                      <c:ptCount val="9"/>
                      <c:pt idx="0">
                        <c:v>92080.51073192581</c:v>
                      </c:pt>
                      <c:pt idx="1">
                        <c:v>94473.613249870046</c:v>
                      </c:pt>
                      <c:pt idx="2">
                        <c:v>97217.355492752729</c:v>
                      </c:pt>
                      <c:pt idx="3">
                        <c:v>95197.156357415399</c:v>
                      </c:pt>
                      <c:pt idx="4">
                        <c:v>89868.16666483265</c:v>
                      </c:pt>
                      <c:pt idx="5">
                        <c:v>89491.125373332077</c:v>
                      </c:pt>
                      <c:pt idx="6">
                        <c:v>91847.098324132516</c:v>
                      </c:pt>
                      <c:pt idx="7">
                        <c:v>91240.906741207</c:v>
                      </c:pt>
                      <c:pt idx="8">
                        <c:v>92238</c:v>
                      </c:pt>
                    </c:numCache>
                  </c:numRef>
                </c:val>
                <c:extLst>
                  <c:ext xmlns:c16="http://schemas.microsoft.com/office/drawing/2014/chart" uri="{C3380CC4-5D6E-409C-BE32-E72D297353CC}">
                    <c16:uniqueId val="{00000000-E3CE-4871-A674-3F726A5A42DA}"/>
                  </c:ext>
                </c:extLst>
              </c15:ser>
            </c15:filteredBarSeries>
          </c:ext>
        </c:extLst>
      </c:barChart>
      <c:catAx>
        <c:axId val="533070608"/>
        <c:scaling>
          <c:orientation val="minMax"/>
        </c:scaling>
        <c:delete val="0"/>
        <c:axPos val="b"/>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ax val="100000"/>
        </c:scaling>
        <c:delete val="0"/>
        <c:axPos val="l"/>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w="9525">
            <a:solidFill>
              <a:srgbClr val="0F0242"/>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r>
              <a:rPr lang="sv-SE" sz="1050">
                <a:solidFill>
                  <a:srgbClr val="0F0865"/>
                </a:solidFill>
                <a:latin typeface="Inter" panose="02000503000000020004" pitchFamily="2" charset="0"/>
                <a:ea typeface="Inter" panose="02000503000000020004" pitchFamily="2" charset="0"/>
              </a:rPr>
              <a:t>Social trygghet</a:t>
            </a:r>
            <a:endParaRPr lang="sv-SE" sz="1050" b="0" i="0" u="none" strike="noStrike" baseline="0">
              <a:solidFill>
                <a:srgbClr val="0F0865"/>
              </a:solidFill>
              <a:latin typeface="Inter" panose="02000503000000020004" pitchFamily="2" charset="0"/>
              <a:ea typeface="Inter" panose="02000503000000020004" pitchFamily="2" charset="0"/>
            </a:endParaRPr>
          </a:p>
        </c:rich>
      </c:tx>
      <c:layout>
        <c:manualLayout>
          <c:xMode val="edge"/>
          <c:yMode val="edge"/>
          <c:x val="4.799808623078796E-3"/>
          <c:y val="5.9169957316097324E-3"/>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title>
    <c:autoTitleDeleted val="0"/>
    <c:plotArea>
      <c:layout>
        <c:manualLayout>
          <c:layoutTarget val="inner"/>
          <c:xMode val="edge"/>
          <c:yMode val="edge"/>
          <c:x val="2.7233018226482129E-2"/>
          <c:y val="0.15847500457791613"/>
          <c:w val="0.95744664751167963"/>
          <c:h val="0.43040322285295735"/>
        </c:manualLayout>
      </c:layout>
      <c:lineChart>
        <c:grouping val="standard"/>
        <c:varyColors val="0"/>
        <c:ser>
          <c:idx val="0"/>
          <c:order val="0"/>
          <c:tx>
            <c:strRef>
              <c:f>'Diagram 7'!$B$36</c:f>
              <c:strCache>
                <c:ptCount val="1"/>
                <c:pt idx="0">
                  <c:v>Ränteintäkter</c:v>
                </c:pt>
              </c:strCache>
            </c:strRef>
          </c:tx>
          <c:spPr>
            <a:ln w="19050" cap="rnd">
              <a:solidFill>
                <a:srgbClr val="1E00BE"/>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7'!$B$37:$B$45</c:f>
              <c:numCache>
                <c:formatCode>0%</c:formatCode>
                <c:ptCount val="9"/>
                <c:pt idx="0">
                  <c:v>4.8662158188768012E-2</c:v>
                </c:pt>
                <c:pt idx="1">
                  <c:v>5.6131121003642245E-2</c:v>
                </c:pt>
                <c:pt idx="2">
                  <c:v>4.6706017509804694E-2</c:v>
                </c:pt>
                <c:pt idx="3">
                  <c:v>3.2388389068069942E-2</c:v>
                </c:pt>
                <c:pt idx="4">
                  <c:v>3.484413000221092E-2</c:v>
                </c:pt>
                <c:pt idx="5">
                  <c:v>2.8346105200505917E-2</c:v>
                </c:pt>
                <c:pt idx="6">
                  <c:v>5.7610089781958099E-2</c:v>
                </c:pt>
                <c:pt idx="7">
                  <c:v>6.0479204117313889E-2</c:v>
                </c:pt>
                <c:pt idx="8">
                  <c:v>6.1796657628440284E-2</c:v>
                </c:pt>
              </c:numCache>
            </c:numRef>
          </c:val>
          <c:smooth val="0"/>
          <c:extLst>
            <c:ext xmlns:c16="http://schemas.microsoft.com/office/drawing/2014/chart" uri="{C3380CC4-5D6E-409C-BE32-E72D297353CC}">
              <c16:uniqueId val="{00000000-A729-4B73-9448-053727FC5191}"/>
            </c:ext>
          </c:extLst>
        </c:ser>
        <c:ser>
          <c:idx val="1"/>
          <c:order val="1"/>
          <c:tx>
            <c:strRef>
              <c:f>'Diagram 7'!$C$36</c:f>
              <c:strCache>
                <c:ptCount val="1"/>
                <c:pt idx="0">
                  <c:v>Utdelningar</c:v>
                </c:pt>
              </c:strCache>
            </c:strRef>
          </c:tx>
          <c:spPr>
            <a:ln w="19050" cap="rnd">
              <a:solidFill>
                <a:srgbClr val="477EFF"/>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7'!$C$37:$C$45</c:f>
              <c:numCache>
                <c:formatCode>0%</c:formatCode>
                <c:ptCount val="9"/>
                <c:pt idx="0">
                  <c:v>9.8096148191708324E-2</c:v>
                </c:pt>
                <c:pt idx="1">
                  <c:v>0.11902063941723999</c:v>
                </c:pt>
                <c:pt idx="2">
                  <c:v>0.14443608128986252</c:v>
                </c:pt>
                <c:pt idx="3">
                  <c:v>0.12968935664573078</c:v>
                </c:pt>
                <c:pt idx="4">
                  <c:v>7.481759893875746E-2</c:v>
                </c:pt>
                <c:pt idx="5">
                  <c:v>8.2434342682836101E-2</c:v>
                </c:pt>
                <c:pt idx="6">
                  <c:v>0.10837964942283025</c:v>
                </c:pt>
                <c:pt idx="7">
                  <c:v>6.3064837843827715E-2</c:v>
                </c:pt>
                <c:pt idx="8">
                  <c:v>9.4546936750137339E-2</c:v>
                </c:pt>
              </c:numCache>
            </c:numRef>
          </c:val>
          <c:smooth val="0"/>
          <c:extLst>
            <c:ext xmlns:c16="http://schemas.microsoft.com/office/drawing/2014/chart" uri="{C3380CC4-5D6E-409C-BE32-E72D297353CC}">
              <c16:uniqueId val="{00000001-A729-4B73-9448-053727FC5191}"/>
            </c:ext>
          </c:extLst>
        </c:ser>
        <c:ser>
          <c:idx val="2"/>
          <c:order val="2"/>
          <c:tx>
            <c:strRef>
              <c:f>'Diagram 7'!$D$36</c:f>
              <c:strCache>
                <c:ptCount val="1"/>
                <c:pt idx="0">
                  <c:v>Övrig kapitalavkastning</c:v>
                </c:pt>
              </c:strCache>
            </c:strRef>
          </c:tx>
          <c:spPr>
            <a:ln w="19050" cap="rnd">
              <a:solidFill>
                <a:srgbClr val="A6CBFF"/>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7'!$D$37:$D$45</c:f>
              <c:numCache>
                <c:formatCode>0%</c:formatCode>
                <c:ptCount val="9"/>
                <c:pt idx="0">
                  <c:v>2.1721552484563363E-2</c:v>
                </c:pt>
                <c:pt idx="1">
                  <c:v>2.6993120194253338E-2</c:v>
                </c:pt>
                <c:pt idx="2">
                  <c:v>3.4583845026343936E-2</c:v>
                </c:pt>
                <c:pt idx="3">
                  <c:v>2.7601425903921235E-2</c:v>
                </c:pt>
                <c:pt idx="4">
                  <c:v>2.1888127349104575E-2</c:v>
                </c:pt>
                <c:pt idx="5">
                  <c:v>1.7930213525779334E-2</c:v>
                </c:pt>
                <c:pt idx="6">
                  <c:v>3.3632606527005837E-2</c:v>
                </c:pt>
                <c:pt idx="7">
                  <c:v>7.2520869757935424E-2</c:v>
                </c:pt>
                <c:pt idx="8">
                  <c:v>6.3657468942173071E-2</c:v>
                </c:pt>
              </c:numCache>
            </c:numRef>
          </c:val>
          <c:smooth val="0"/>
          <c:extLst>
            <c:ext xmlns:c16="http://schemas.microsoft.com/office/drawing/2014/chart" uri="{C3380CC4-5D6E-409C-BE32-E72D297353CC}">
              <c16:uniqueId val="{00000002-A729-4B73-9448-053727FC5191}"/>
            </c:ext>
          </c:extLst>
        </c:ser>
        <c:dLbls>
          <c:showLegendKey val="0"/>
          <c:showVal val="0"/>
          <c:showCatName val="0"/>
          <c:showSerName val="0"/>
          <c:showPercent val="0"/>
          <c:showBubbleSize val="0"/>
        </c:dLbls>
        <c:smooth val="0"/>
        <c:axId val="533070608"/>
        <c:axId val="533070936"/>
        <c:extLst>
          <c:ext xmlns:c15="http://schemas.microsoft.com/office/drawing/2012/chart" uri="{02D57815-91ED-43cb-92C2-25804820EDAC}">
            <c15:filteredLineSeries>
              <c15:ser>
                <c:idx val="3"/>
                <c:order val="3"/>
                <c:tx>
                  <c:strRef>
                    <c:extLst>
                      <c:ext uri="{02D57815-91ED-43cb-92C2-25804820EDAC}">
                        <c15:formulaRef>
                          <c15:sqref>'Diagram 7'!$E$36</c15:sqref>
                        </c15:formulaRef>
                      </c:ext>
                    </c:extLst>
                    <c:strCache>
                      <c:ptCount val="1"/>
                      <c:pt idx="0">
                        <c:v>Ränteintäkter</c:v>
                      </c:pt>
                    </c:strCache>
                  </c:strRef>
                </c:tx>
                <c:spPr>
                  <a:ln w="19050" cap="rnd">
                    <a:solidFill>
                      <a:srgbClr val="E073E8"/>
                    </a:solidFill>
                    <a:prstDash val="solid"/>
                    <a:round/>
                  </a:ln>
                  <a:effectLst/>
                </c:spPr>
                <c:marker>
                  <c:symbol val="none"/>
                </c:marker>
                <c:cat>
                  <c:strRef>
                    <c:extLst>
                      <c:ex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c:ext uri="{02D57815-91ED-43cb-92C2-25804820EDAC}">
                        <c15:formulaRef>
                          <c15:sqref>'Diagram 7'!$E$37:$E$45</c15:sqref>
                        </c15:formulaRef>
                      </c:ext>
                    </c:extLst>
                    <c:numCache>
                      <c:formatCode>0%</c:formatCode>
                      <c:ptCount val="9"/>
                      <c:pt idx="0">
                        <c:v>2.8668038812114084E-2</c:v>
                      </c:pt>
                      <c:pt idx="1">
                        <c:v>6.7057871307163092E-2</c:v>
                      </c:pt>
                      <c:pt idx="2">
                        <c:v>6.8731925682367384E-2</c:v>
                      </c:pt>
                      <c:pt idx="3">
                        <c:v>4.0264810728229503E-2</c:v>
                      </c:pt>
                      <c:pt idx="4">
                        <c:v>6.3586115410126029E-2</c:v>
                      </c:pt>
                      <c:pt idx="5">
                        <c:v>6.3760136894576297E-2</c:v>
                      </c:pt>
                      <c:pt idx="6">
                        <c:v>0.13139518312669232</c:v>
                      </c:pt>
                      <c:pt idx="7">
                        <c:v>0.12413504395577335</c:v>
                      </c:pt>
                      <c:pt idx="8">
                        <c:v>6.6670211069169011E-2</c:v>
                      </c:pt>
                    </c:numCache>
                  </c:numRef>
                </c:val>
                <c:smooth val="0"/>
                <c:extLst>
                  <c:ext xmlns:c16="http://schemas.microsoft.com/office/drawing/2014/chart" uri="{C3380CC4-5D6E-409C-BE32-E72D297353CC}">
                    <c16:uniqueId val="{00000003-A729-4B73-9448-053727FC519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'Diagram 7'!$F$36</c15:sqref>
                        </c15:formulaRef>
                      </c:ext>
                    </c:extLst>
                    <c:strCache>
                      <c:ptCount val="1"/>
                      <c:pt idx="0">
                        <c:v>Utdelningar</c:v>
                      </c:pt>
                    </c:strCache>
                  </c:strRef>
                </c:tx>
                <c:spPr>
                  <a:ln w="19050" cap="rnd">
                    <a:solidFill>
                      <a:srgbClr val="008F55"/>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7'!$F$37:$F$45</c15:sqref>
                        </c15:formulaRef>
                      </c:ext>
                    </c:extLst>
                    <c:numCache>
                      <c:formatCode>0%</c:formatCode>
                      <c:ptCount val="9"/>
                      <c:pt idx="0">
                        <c:v>3.3262275801234933E-2</c:v>
                      </c:pt>
                      <c:pt idx="1">
                        <c:v>3.047349251315257E-2</c:v>
                      </c:pt>
                      <c:pt idx="2">
                        <c:v>2.3570890940062591E-2</c:v>
                      </c:pt>
                      <c:pt idx="3">
                        <c:v>2.46477677813614E-2</c:v>
                      </c:pt>
                      <c:pt idx="4">
                        <c:v>2.9361043555162503E-2</c:v>
                      </c:pt>
                      <c:pt idx="5">
                        <c:v>3.7832006547131911E-2</c:v>
                      </c:pt>
                      <c:pt idx="6">
                        <c:v>5.0555793073963233E-2</c:v>
                      </c:pt>
                      <c:pt idx="7">
                        <c:v>2.1916323967593392E-2</c:v>
                      </c:pt>
                      <c:pt idx="8">
                        <c:v>2.67779609052404E-2</c:v>
                      </c:pt>
                    </c:numCache>
                  </c:numRef>
                </c:val>
                <c:smooth val="0"/>
                <c:extLst xmlns:c15="http://schemas.microsoft.com/office/drawing/2012/chart">
                  <c:ext xmlns:c16="http://schemas.microsoft.com/office/drawing/2014/chart" uri="{C3380CC4-5D6E-409C-BE32-E72D297353CC}">
                    <c16:uniqueId val="{00000004-A729-4B73-9448-053727FC519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'Diagram 7'!$G$36</c15:sqref>
                        </c15:formulaRef>
                      </c:ext>
                    </c:extLst>
                    <c:strCache>
                      <c:ptCount val="1"/>
                      <c:pt idx="0">
                        <c:v>Övrig kapitalavkastning</c:v>
                      </c:pt>
                    </c:strCache>
                  </c:strRef>
                </c:tx>
                <c:spPr>
                  <a:ln w="19050" cap="rnd">
                    <a:solidFill>
                      <a:srgbClr val="21CA7B"/>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7'!$G$37:$G$45</c15:sqref>
                        </c15:formulaRef>
                      </c:ext>
                    </c:extLst>
                    <c:numCache>
                      <c:formatCode>0%</c:formatCode>
                      <c:ptCount val="9"/>
                      <c:pt idx="0">
                        <c:v>5.8806233460746843E-3</c:v>
                      </c:pt>
                      <c:pt idx="1">
                        <c:v>4.4111695669769328E-3</c:v>
                      </c:pt>
                      <c:pt idx="2">
                        <c:v>4.3972586459612561E-3</c:v>
                      </c:pt>
                      <c:pt idx="3">
                        <c:v>4.8548633508742152E-3</c:v>
                      </c:pt>
                      <c:pt idx="4">
                        <c:v>7.738226840592527E-3</c:v>
                      </c:pt>
                      <c:pt idx="5">
                        <c:v>4.6127520273789155E-3</c:v>
                      </c:pt>
                      <c:pt idx="6">
                        <c:v>7.6243408864186965E-3</c:v>
                      </c:pt>
                      <c:pt idx="7">
                        <c:v>2.8811347238296928E-3</c:v>
                      </c:pt>
                      <c:pt idx="8">
                        <c:v>6.7520867669732575E-3</c:v>
                      </c:pt>
                    </c:numCache>
                  </c:numRef>
                </c:val>
                <c:smooth val="0"/>
                <c:extLst xmlns:c15="http://schemas.microsoft.com/office/drawing/2012/chart">
                  <c:ext xmlns:c16="http://schemas.microsoft.com/office/drawing/2014/chart" uri="{C3380CC4-5D6E-409C-BE32-E72D297353CC}">
                    <c16:uniqueId val="{00000005-A729-4B73-9448-053727FC5191}"/>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'Diagram 7'!$H$36</c15:sqref>
                        </c15:formulaRef>
                      </c:ext>
                    </c:extLst>
                    <c:strCache>
                      <c:ptCount val="1"/>
                      <c:pt idx="0">
                        <c:v>Ränteintäkter</c:v>
                      </c:pt>
                    </c:strCache>
                  </c:strRef>
                </c:tx>
                <c:spPr>
                  <a:ln w="19050" cap="rnd">
                    <a:solidFill>
                      <a:srgbClr val="B83400"/>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7'!$H$37:$H$45</c15:sqref>
                        </c15:formulaRef>
                      </c:ext>
                    </c:extLst>
                    <c:numCache>
                      <c:formatCode>0%</c:formatCode>
                      <c:ptCount val="9"/>
                      <c:pt idx="0">
                        <c:v>2.7749191414289918E-2</c:v>
                      </c:pt>
                      <c:pt idx="1">
                        <c:v>4.1278834479967622E-2</c:v>
                      </c:pt>
                      <c:pt idx="2">
                        <c:v>3.3712316285702967E-2</c:v>
                      </c:pt>
                      <c:pt idx="3">
                        <c:v>3.9891359701239179E-2</c:v>
                      </c:pt>
                      <c:pt idx="4">
                        <c:v>5.2708379394207382E-2</c:v>
                      </c:pt>
                      <c:pt idx="5">
                        <c:v>3.4112045234729563E-2</c:v>
                      </c:pt>
                      <c:pt idx="6">
                        <c:v>4.5924184124269629E-2</c:v>
                      </c:pt>
                      <c:pt idx="7">
                        <c:v>7.7175010465660318E-2</c:v>
                      </c:pt>
                      <c:pt idx="8">
                        <c:v>3.9803640101369914E-2</c:v>
                      </c:pt>
                    </c:numCache>
                  </c:numRef>
                </c:val>
                <c:smooth val="0"/>
                <c:extLst xmlns:c15="http://schemas.microsoft.com/office/drawing/2012/chart">
                  <c:ext xmlns:c16="http://schemas.microsoft.com/office/drawing/2014/chart" uri="{C3380CC4-5D6E-409C-BE32-E72D297353CC}">
                    <c16:uniqueId val="{00000006-A729-4B73-9448-053727FC519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'Diagram 7'!$I$36</c15:sqref>
                        </c15:formulaRef>
                      </c:ext>
                    </c:extLst>
                    <c:strCache>
                      <c:ptCount val="1"/>
                      <c:pt idx="0">
                        <c:v>Utdelningar</c:v>
                      </c:pt>
                    </c:strCache>
                  </c:strRef>
                </c:tx>
                <c:spPr>
                  <a:ln w="19050" cap="rnd">
                    <a:solidFill>
                      <a:srgbClr val="F66228"/>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7'!$I$37:$I$45</c15:sqref>
                        </c15:formulaRef>
                      </c:ext>
                    </c:extLst>
                    <c:numCache>
                      <c:formatCode>0%</c:formatCode>
                      <c:ptCount val="9"/>
                      <c:pt idx="0">
                        <c:v>0.19652308144663333</c:v>
                      </c:pt>
                      <c:pt idx="1">
                        <c:v>0.19688385269121811</c:v>
                      </c:pt>
                      <c:pt idx="2">
                        <c:v>0.24062116230242045</c:v>
                      </c:pt>
                      <c:pt idx="3">
                        <c:v>0.18696316414870143</c:v>
                      </c:pt>
                      <c:pt idx="4">
                        <c:v>0.25049745743975238</c:v>
                      </c:pt>
                      <c:pt idx="5">
                        <c:v>0.22542965553158248</c:v>
                      </c:pt>
                      <c:pt idx="6">
                        <c:v>0.21412284452045033</c:v>
                      </c:pt>
                      <c:pt idx="7">
                        <c:v>0.15984141446477382</c:v>
                      </c:pt>
                      <c:pt idx="8">
                        <c:v>0.10161801974232194</c:v>
                      </c:pt>
                    </c:numCache>
                  </c:numRef>
                </c:val>
                <c:smooth val="0"/>
                <c:extLst xmlns:c15="http://schemas.microsoft.com/office/drawing/2012/chart">
                  <c:ext xmlns:c16="http://schemas.microsoft.com/office/drawing/2014/chart" uri="{C3380CC4-5D6E-409C-BE32-E72D297353CC}">
                    <c16:uniqueId val="{00000007-A729-4B73-9448-053727FC5191}"/>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'Diagram 7'!$J$36</c15:sqref>
                        </c15:formulaRef>
                      </c:ext>
                    </c:extLst>
                    <c:strCache>
                      <c:ptCount val="1"/>
                      <c:pt idx="0">
                        <c:v>Övrig kapitalavkastning</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7'!$J$37:$J$45</c15:sqref>
                        </c15:formulaRef>
                      </c:ext>
                    </c:extLst>
                    <c:numCache>
                      <c:formatCode>0%</c:formatCode>
                      <c:ptCount val="9"/>
                      <c:pt idx="0">
                        <c:v>3.38503381358424E-2</c:v>
                      </c:pt>
                      <c:pt idx="1">
                        <c:v>3.9376770538243629E-2</c:v>
                      </c:pt>
                      <c:pt idx="2">
                        <c:v>3.6485362278651505E-2</c:v>
                      </c:pt>
                      <c:pt idx="3">
                        <c:v>4.2301816329994905E-2</c:v>
                      </c:pt>
                      <c:pt idx="4">
                        <c:v>8.3219102365686484E-2</c:v>
                      </c:pt>
                      <c:pt idx="5">
                        <c:v>6.5880514842645635E-2</c:v>
                      </c:pt>
                      <c:pt idx="6">
                        <c:v>7.8915490950548658E-2</c:v>
                      </c:pt>
                      <c:pt idx="7">
                        <c:v>6.7891354133320203E-2</c:v>
                      </c:pt>
                      <c:pt idx="8">
                        <c:v>3.9768196076346428E-2</c:v>
                      </c:pt>
                    </c:numCache>
                  </c:numRef>
                </c:val>
                <c:smooth val="0"/>
                <c:extLst xmlns:c15="http://schemas.microsoft.com/office/drawing/2012/chart">
                  <c:ext xmlns:c16="http://schemas.microsoft.com/office/drawing/2014/chart" uri="{C3380CC4-5D6E-409C-BE32-E72D297353CC}">
                    <c16:uniqueId val="{00000009-AC79-415C-A417-49A8991FDAA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'Diagram 7'!$K$36</c15:sqref>
                        </c15:formulaRef>
                      </c:ext>
                    </c:extLst>
                    <c:strCache>
                      <c:ptCount val="1"/>
                      <c:pt idx="0">
                        <c:v>Ränteintäkter</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7'!$K$37:$K$45</c15:sqref>
                        </c15:formulaRef>
                      </c:ext>
                    </c:extLst>
                    <c:numCache>
                      <c:formatCode>0%</c:formatCode>
                      <c:ptCount val="9"/>
                      <c:pt idx="0">
                        <c:v>6.182005292561011E-2</c:v>
                      </c:pt>
                      <c:pt idx="1">
                        <c:v>6.7664912990692036E-2</c:v>
                      </c:pt>
                      <c:pt idx="2">
                        <c:v>7.2257655587687666E-2</c:v>
                      </c:pt>
                      <c:pt idx="3">
                        <c:v>8.1174673230351393E-2</c:v>
                      </c:pt>
                      <c:pt idx="4">
                        <c:v>6.0711916869334512E-2</c:v>
                      </c:pt>
                      <c:pt idx="5">
                        <c:v>5.7882598020980586E-2</c:v>
                      </c:pt>
                      <c:pt idx="6">
                        <c:v>8.5506626763574164E-2</c:v>
                      </c:pt>
                      <c:pt idx="7">
                        <c:v>8.8133172449457009E-2</c:v>
                      </c:pt>
                      <c:pt idx="8">
                        <c:v>0.15116876672514931</c:v>
                      </c:pt>
                    </c:numCache>
                  </c:numRef>
                </c:val>
                <c:smooth val="0"/>
                <c:extLst xmlns:c15="http://schemas.microsoft.com/office/drawing/2012/chart">
                  <c:ext xmlns:c16="http://schemas.microsoft.com/office/drawing/2014/chart" uri="{C3380CC4-5D6E-409C-BE32-E72D297353CC}">
                    <c16:uniqueId val="{0000000A-AC79-415C-A417-49A8991FDAA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'Diagram 7'!$L$36</c15:sqref>
                        </c15:formulaRef>
                      </c:ext>
                    </c:extLst>
                    <c:strCache>
                      <c:ptCount val="1"/>
                      <c:pt idx="0">
                        <c:v>Utdelningar</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7'!$L$37:$L$45</c15:sqref>
                        </c15:formulaRef>
                      </c:ext>
                    </c:extLst>
                    <c:numCache>
                      <c:formatCode>0%</c:formatCode>
                      <c:ptCount val="9"/>
                      <c:pt idx="0">
                        <c:v>0.10934284034107616</c:v>
                      </c:pt>
                      <c:pt idx="1">
                        <c:v>0.10384459732901659</c:v>
                      </c:pt>
                      <c:pt idx="2">
                        <c:v>6.3621598066790797E-2</c:v>
                      </c:pt>
                      <c:pt idx="3">
                        <c:v>0.10561874045153624</c:v>
                      </c:pt>
                      <c:pt idx="4">
                        <c:v>0.10179084678310855</c:v>
                      </c:pt>
                      <c:pt idx="5">
                        <c:v>0.12841306450412915</c:v>
                      </c:pt>
                      <c:pt idx="6">
                        <c:v>2.9749180561493515E-2</c:v>
                      </c:pt>
                      <c:pt idx="7">
                        <c:v>4.801891206382821E-2</c:v>
                      </c:pt>
                      <c:pt idx="8">
                        <c:v>5.2758431247452463E-2</c:v>
                      </c:pt>
                    </c:numCache>
                  </c:numRef>
                </c:val>
                <c:smooth val="0"/>
                <c:extLst xmlns:c15="http://schemas.microsoft.com/office/drawing/2012/chart">
                  <c:ext xmlns:c16="http://schemas.microsoft.com/office/drawing/2014/chart" uri="{C3380CC4-5D6E-409C-BE32-E72D297353CC}">
                    <c16:uniqueId val="{0000000B-AC79-415C-A417-49A8991FDAA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'Diagram 7'!$M$36</c15:sqref>
                        </c15:formulaRef>
                      </c:ext>
                    </c:extLst>
                    <c:strCache>
                      <c:ptCount val="1"/>
                      <c:pt idx="0">
                        <c:v>Övrig kapitalavkastning</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7'!$M$37:$M$45</c15:sqref>
                        </c15:formulaRef>
                      </c:ext>
                    </c:extLst>
                    <c:numCache>
                      <c:formatCode>0%</c:formatCode>
                      <c:ptCount val="9"/>
                      <c:pt idx="0">
                        <c:v>1.4334019406057042E-2</c:v>
                      </c:pt>
                      <c:pt idx="1">
                        <c:v>1.537838931606637E-2</c:v>
                      </c:pt>
                      <c:pt idx="2">
                        <c:v>1.59252069880759E-2</c:v>
                      </c:pt>
                      <c:pt idx="3">
                        <c:v>1.7008996774741131E-2</c:v>
                      </c:pt>
                      <c:pt idx="4">
                        <c:v>2.538138403714349E-2</c:v>
                      </c:pt>
                      <c:pt idx="5">
                        <c:v>1.5623837512089876E-2</c:v>
                      </c:pt>
                      <c:pt idx="6">
                        <c:v>1.2220322074960809E-2</c:v>
                      </c:pt>
                      <c:pt idx="7">
                        <c:v>1.1253662981112562E-2</c:v>
                      </c:pt>
                      <c:pt idx="8">
                        <c:v>1.0757261594626685E-2</c:v>
                      </c:pt>
                    </c:numCache>
                  </c:numRef>
                </c:val>
                <c:smooth val="0"/>
                <c:extLst xmlns:c15="http://schemas.microsoft.com/office/drawing/2012/chart">
                  <c:ext xmlns:c16="http://schemas.microsoft.com/office/drawing/2014/chart" uri="{C3380CC4-5D6E-409C-BE32-E72D297353CC}">
                    <c16:uniqueId val="{0000000C-AC79-415C-A417-49A8991FDAA4}"/>
                  </c:ext>
                </c:extLst>
              </c15:ser>
            </c15:filteredLineSeries>
          </c:ext>
        </c:extLst>
      </c:line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ax val="0.30000000000000004"/>
        </c:scaling>
        <c:delete val="0"/>
        <c:axPos val="l"/>
        <c:majorGridlines>
          <c:spPr>
            <a:ln w="9525" cap="flat" cmpd="sng" algn="ctr">
              <a:solidFill>
                <a:srgbClr val="DBDAE3">
                  <a:alpha val="84000"/>
                </a:srgbClr>
              </a:solidFill>
              <a:round/>
            </a:ln>
            <a:effectLst/>
          </c:spPr>
        </c:majorGridlines>
        <c:numFmt formatCode="0%" sourceLinked="1"/>
        <c:majorTickMark val="out"/>
        <c:minorTickMark val="none"/>
        <c:tickLblPos val="nextTo"/>
        <c:spPr>
          <a:noFill/>
          <a:ln>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r>
              <a:rPr lang="sv-SE" sz="1050">
                <a:solidFill>
                  <a:srgbClr val="0F0865"/>
                </a:solidFill>
                <a:latin typeface="Inter" panose="02000503000000020004" pitchFamily="2" charset="0"/>
                <a:ea typeface="Inter" panose="02000503000000020004" pitchFamily="2" charset="0"/>
              </a:rPr>
              <a:t>Bostäder, social och samhällelig utveckling</a:t>
            </a:r>
          </a:p>
        </c:rich>
      </c:tx>
      <c:layout>
        <c:manualLayout>
          <c:xMode val="edge"/>
          <c:yMode val="edge"/>
          <c:x val="4.799808623078796E-3"/>
          <c:y val="5.9169957316097324E-3"/>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title>
    <c:autoTitleDeleted val="0"/>
    <c:plotArea>
      <c:layout>
        <c:manualLayout>
          <c:layoutTarget val="inner"/>
          <c:xMode val="edge"/>
          <c:yMode val="edge"/>
          <c:x val="0.14559826388888891"/>
          <c:y val="0.18643495625190371"/>
          <c:w val="0.95744664751167963"/>
          <c:h val="0.38823663521407448"/>
        </c:manualLayout>
      </c:layout>
      <c:lineChart>
        <c:grouping val="standard"/>
        <c:varyColors val="0"/>
        <c:ser>
          <c:idx val="3"/>
          <c:order val="3"/>
          <c:tx>
            <c:strRef>
              <c:f>'Diagram 7'!$E$36</c:f>
              <c:strCache>
                <c:ptCount val="1"/>
                <c:pt idx="0">
                  <c:v>Ränteintäkter</c:v>
                </c:pt>
              </c:strCache>
              <c:extLst xmlns:c15="http://schemas.microsoft.com/office/drawing/2012/chart"/>
            </c:strRef>
          </c:tx>
          <c:spPr>
            <a:ln w="19050" cap="rnd">
              <a:solidFill>
                <a:srgbClr val="1E00BE"/>
              </a:solidFill>
              <a:prstDash val="solid"/>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7'!$E$37:$E$45</c:f>
              <c:numCache>
                <c:formatCode>0%</c:formatCode>
                <c:ptCount val="9"/>
                <c:pt idx="0">
                  <c:v>2.8668038812114084E-2</c:v>
                </c:pt>
                <c:pt idx="1">
                  <c:v>6.7057871307163092E-2</c:v>
                </c:pt>
                <c:pt idx="2">
                  <c:v>6.8731925682367384E-2</c:v>
                </c:pt>
                <c:pt idx="3">
                  <c:v>4.0264810728229503E-2</c:v>
                </c:pt>
                <c:pt idx="4">
                  <c:v>6.3586115410126029E-2</c:v>
                </c:pt>
                <c:pt idx="5">
                  <c:v>6.3760136894576297E-2</c:v>
                </c:pt>
                <c:pt idx="6">
                  <c:v>0.13139518312669232</c:v>
                </c:pt>
                <c:pt idx="7">
                  <c:v>0.12413504395577335</c:v>
                </c:pt>
                <c:pt idx="8">
                  <c:v>6.6670211069169011E-2</c:v>
                </c:pt>
              </c:numCache>
            </c:numRef>
          </c:val>
          <c:smooth val="0"/>
          <c:extLst xmlns:c15="http://schemas.microsoft.com/office/drawing/2012/chart">
            <c:ext xmlns:c16="http://schemas.microsoft.com/office/drawing/2014/chart" uri="{C3380CC4-5D6E-409C-BE32-E72D297353CC}">
              <c16:uniqueId val="{00000003-B5FE-4976-860D-E97BCEB22F35}"/>
            </c:ext>
          </c:extLst>
        </c:ser>
        <c:ser>
          <c:idx val="4"/>
          <c:order val="4"/>
          <c:tx>
            <c:strRef>
              <c:f>'Diagram 7'!$F$36</c:f>
              <c:strCache>
                <c:ptCount val="1"/>
                <c:pt idx="0">
                  <c:v>Utdelningar</c:v>
                </c:pt>
              </c:strCache>
              <c:extLst xmlns:c15="http://schemas.microsoft.com/office/drawing/2012/chart"/>
            </c:strRef>
          </c:tx>
          <c:spPr>
            <a:ln w="19050" cap="rnd">
              <a:solidFill>
                <a:srgbClr val="477EFF"/>
              </a:solidFill>
              <a:prstDash val="solid"/>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7'!$F$37:$F$45</c:f>
              <c:numCache>
                <c:formatCode>0%</c:formatCode>
                <c:ptCount val="9"/>
                <c:pt idx="0">
                  <c:v>3.3262275801234933E-2</c:v>
                </c:pt>
                <c:pt idx="1">
                  <c:v>3.047349251315257E-2</c:v>
                </c:pt>
                <c:pt idx="2">
                  <c:v>2.3570890940062591E-2</c:v>
                </c:pt>
                <c:pt idx="3">
                  <c:v>2.46477677813614E-2</c:v>
                </c:pt>
                <c:pt idx="4">
                  <c:v>2.9361043555162503E-2</c:v>
                </c:pt>
                <c:pt idx="5">
                  <c:v>3.7832006547131911E-2</c:v>
                </c:pt>
                <c:pt idx="6">
                  <c:v>5.0555793073963233E-2</c:v>
                </c:pt>
                <c:pt idx="7">
                  <c:v>2.1916323967593392E-2</c:v>
                </c:pt>
                <c:pt idx="8">
                  <c:v>2.67779609052404E-2</c:v>
                </c:pt>
              </c:numCache>
            </c:numRef>
          </c:val>
          <c:smooth val="0"/>
          <c:extLst xmlns:c15="http://schemas.microsoft.com/office/drawing/2012/chart">
            <c:ext xmlns:c16="http://schemas.microsoft.com/office/drawing/2014/chart" uri="{C3380CC4-5D6E-409C-BE32-E72D297353CC}">
              <c16:uniqueId val="{00000004-B5FE-4976-860D-E97BCEB22F35}"/>
            </c:ext>
          </c:extLst>
        </c:ser>
        <c:ser>
          <c:idx val="5"/>
          <c:order val="5"/>
          <c:tx>
            <c:strRef>
              <c:f>'Diagram 7'!$G$36</c:f>
              <c:strCache>
                <c:ptCount val="1"/>
                <c:pt idx="0">
                  <c:v>Övrig kapitalavkastning</c:v>
                </c:pt>
              </c:strCache>
              <c:extLst xmlns:c15="http://schemas.microsoft.com/office/drawing/2012/chart"/>
            </c:strRef>
          </c:tx>
          <c:spPr>
            <a:ln w="19050" cap="rnd">
              <a:solidFill>
                <a:srgbClr val="A6CBFF"/>
              </a:solidFill>
              <a:prstDash val="solid"/>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7'!$G$37:$G$45</c:f>
              <c:numCache>
                <c:formatCode>0%</c:formatCode>
                <c:ptCount val="9"/>
                <c:pt idx="0">
                  <c:v>5.8806233460746843E-3</c:v>
                </c:pt>
                <c:pt idx="1">
                  <c:v>4.4111695669769328E-3</c:v>
                </c:pt>
                <c:pt idx="2">
                  <c:v>4.3972586459612561E-3</c:v>
                </c:pt>
                <c:pt idx="3">
                  <c:v>4.8548633508742152E-3</c:v>
                </c:pt>
                <c:pt idx="4">
                  <c:v>7.738226840592527E-3</c:v>
                </c:pt>
                <c:pt idx="5">
                  <c:v>4.6127520273789155E-3</c:v>
                </c:pt>
                <c:pt idx="6">
                  <c:v>7.6243408864186965E-3</c:v>
                </c:pt>
                <c:pt idx="7">
                  <c:v>2.8811347238296928E-3</c:v>
                </c:pt>
                <c:pt idx="8">
                  <c:v>6.7520867669732575E-3</c:v>
                </c:pt>
              </c:numCache>
            </c:numRef>
          </c:val>
          <c:smooth val="0"/>
          <c:extLst xmlns:c15="http://schemas.microsoft.com/office/drawing/2012/chart">
            <c:ext xmlns:c16="http://schemas.microsoft.com/office/drawing/2014/chart" uri="{C3380CC4-5D6E-409C-BE32-E72D297353CC}">
              <c16:uniqueId val="{00000005-B5FE-4976-860D-E97BCEB22F35}"/>
            </c:ext>
          </c:extLst>
        </c:ser>
        <c:dLbls>
          <c:showLegendKey val="0"/>
          <c:showVal val="0"/>
          <c:showCatName val="0"/>
          <c:showSerName val="0"/>
          <c:showPercent val="0"/>
          <c:showBubbleSize val="0"/>
        </c:dLbls>
        <c:smooth val="0"/>
        <c:axId val="533070608"/>
        <c:axId val="533070936"/>
        <c:extLst>
          <c:ext xmlns:c15="http://schemas.microsoft.com/office/drawing/2012/chart" uri="{02D57815-91ED-43cb-92C2-25804820EDAC}">
            <c15:filteredLineSeries>
              <c15:ser>
                <c:idx val="0"/>
                <c:order val="0"/>
                <c:tx>
                  <c:strRef>
                    <c:extLst>
                      <c:ext uri="{02D57815-91ED-43cb-92C2-25804820EDAC}">
                        <c15:formulaRef>
                          <c15:sqref>'Diagram 7'!$B$36</c15:sqref>
                        </c15:formulaRef>
                      </c:ext>
                    </c:extLst>
                    <c:strCache>
                      <c:ptCount val="1"/>
                      <c:pt idx="0">
                        <c:v>Ränteintäkter</c:v>
                      </c:pt>
                    </c:strCache>
                  </c:strRef>
                </c:tx>
                <c:spPr>
                  <a:ln w="19050" cap="rnd">
                    <a:solidFill>
                      <a:srgbClr val="1E00BE"/>
                    </a:solidFill>
                    <a:round/>
                  </a:ln>
                  <a:effectLst/>
                </c:spPr>
                <c:marker>
                  <c:symbol val="none"/>
                </c:marker>
                <c:cat>
                  <c:strRef>
                    <c:extLst>
                      <c:ex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c:ext uri="{02D57815-91ED-43cb-92C2-25804820EDAC}">
                        <c15:formulaRef>
                          <c15:sqref>'Diagram 7'!$B$37:$B$45</c15:sqref>
                        </c15:formulaRef>
                      </c:ext>
                    </c:extLst>
                    <c:numCache>
                      <c:formatCode>0%</c:formatCode>
                      <c:ptCount val="9"/>
                      <c:pt idx="0">
                        <c:v>4.8662158188768012E-2</c:v>
                      </c:pt>
                      <c:pt idx="1">
                        <c:v>5.6131121003642245E-2</c:v>
                      </c:pt>
                      <c:pt idx="2">
                        <c:v>4.6706017509804694E-2</c:v>
                      </c:pt>
                      <c:pt idx="3">
                        <c:v>3.2388389068069942E-2</c:v>
                      </c:pt>
                      <c:pt idx="4">
                        <c:v>3.484413000221092E-2</c:v>
                      </c:pt>
                      <c:pt idx="5">
                        <c:v>2.8346105200505917E-2</c:v>
                      </c:pt>
                      <c:pt idx="6">
                        <c:v>5.7610089781958099E-2</c:v>
                      </c:pt>
                      <c:pt idx="7">
                        <c:v>6.0479204117313889E-2</c:v>
                      </c:pt>
                      <c:pt idx="8">
                        <c:v>6.1796657628440284E-2</c:v>
                      </c:pt>
                    </c:numCache>
                  </c:numRef>
                </c:val>
                <c:smooth val="0"/>
                <c:extLst>
                  <c:ext xmlns:c16="http://schemas.microsoft.com/office/drawing/2014/chart" uri="{C3380CC4-5D6E-409C-BE32-E72D297353CC}">
                    <c16:uniqueId val="{00000000-B5FE-4976-860D-E97BCEB22F35}"/>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'Diagram 7'!$C$36</c15:sqref>
                        </c15:formulaRef>
                      </c:ext>
                    </c:extLst>
                    <c:strCache>
                      <c:ptCount val="1"/>
                      <c:pt idx="0">
                        <c:v>Utdelningar</c:v>
                      </c:pt>
                    </c:strCache>
                  </c:strRef>
                </c:tx>
                <c:spPr>
                  <a:ln w="19050" cap="rnd">
                    <a:solidFill>
                      <a:srgbClr val="1A85FF"/>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7'!$C$37:$C$45</c15:sqref>
                        </c15:formulaRef>
                      </c:ext>
                    </c:extLst>
                    <c:numCache>
                      <c:formatCode>0%</c:formatCode>
                      <c:ptCount val="9"/>
                      <c:pt idx="0">
                        <c:v>9.8096148191708324E-2</c:v>
                      </c:pt>
                      <c:pt idx="1">
                        <c:v>0.11902063941723999</c:v>
                      </c:pt>
                      <c:pt idx="2">
                        <c:v>0.14443608128986252</c:v>
                      </c:pt>
                      <c:pt idx="3">
                        <c:v>0.12968935664573078</c:v>
                      </c:pt>
                      <c:pt idx="4">
                        <c:v>7.481759893875746E-2</c:v>
                      </c:pt>
                      <c:pt idx="5">
                        <c:v>8.2434342682836101E-2</c:v>
                      </c:pt>
                      <c:pt idx="6">
                        <c:v>0.10837964942283025</c:v>
                      </c:pt>
                      <c:pt idx="7">
                        <c:v>6.3064837843827715E-2</c:v>
                      </c:pt>
                      <c:pt idx="8">
                        <c:v>9.4546936750137339E-2</c:v>
                      </c:pt>
                    </c:numCache>
                  </c:numRef>
                </c:val>
                <c:smooth val="0"/>
                <c:extLst xmlns:c15="http://schemas.microsoft.com/office/drawing/2012/chart">
                  <c:ext xmlns:c16="http://schemas.microsoft.com/office/drawing/2014/chart" uri="{C3380CC4-5D6E-409C-BE32-E72D297353CC}">
                    <c16:uniqueId val="{00000001-B5FE-4976-860D-E97BCEB22F35}"/>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'Diagram 7'!$D$36</c15:sqref>
                        </c15:formulaRef>
                      </c:ext>
                    </c:extLst>
                    <c:strCache>
                      <c:ptCount val="1"/>
                      <c:pt idx="0">
                        <c:v>Övrig kapitalavkastning</c:v>
                      </c:pt>
                    </c:strCache>
                  </c:strRef>
                </c:tx>
                <c:spPr>
                  <a:ln w="19050" cap="rnd">
                    <a:solidFill>
                      <a:srgbClr val="9D24A8"/>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7'!$D$37:$D$45</c15:sqref>
                        </c15:formulaRef>
                      </c:ext>
                    </c:extLst>
                    <c:numCache>
                      <c:formatCode>0%</c:formatCode>
                      <c:ptCount val="9"/>
                      <c:pt idx="0">
                        <c:v>2.1721552484563363E-2</c:v>
                      </c:pt>
                      <c:pt idx="1">
                        <c:v>2.6993120194253338E-2</c:v>
                      </c:pt>
                      <c:pt idx="2">
                        <c:v>3.4583845026343936E-2</c:v>
                      </c:pt>
                      <c:pt idx="3">
                        <c:v>2.7601425903921235E-2</c:v>
                      </c:pt>
                      <c:pt idx="4">
                        <c:v>2.1888127349104575E-2</c:v>
                      </c:pt>
                      <c:pt idx="5">
                        <c:v>1.7930213525779334E-2</c:v>
                      </c:pt>
                      <c:pt idx="6">
                        <c:v>3.3632606527005837E-2</c:v>
                      </c:pt>
                      <c:pt idx="7">
                        <c:v>7.2520869757935424E-2</c:v>
                      </c:pt>
                      <c:pt idx="8">
                        <c:v>6.3657468942173071E-2</c:v>
                      </c:pt>
                    </c:numCache>
                  </c:numRef>
                </c:val>
                <c:smooth val="0"/>
                <c:extLst xmlns:c15="http://schemas.microsoft.com/office/drawing/2012/chart">
                  <c:ext xmlns:c16="http://schemas.microsoft.com/office/drawing/2014/chart" uri="{C3380CC4-5D6E-409C-BE32-E72D297353CC}">
                    <c16:uniqueId val="{00000002-B5FE-4976-860D-E97BCEB22F35}"/>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'Diagram 7'!$H$36</c15:sqref>
                        </c15:formulaRef>
                      </c:ext>
                    </c:extLst>
                    <c:strCache>
                      <c:ptCount val="1"/>
                      <c:pt idx="0">
                        <c:v>Ränteintäkter</c:v>
                      </c:pt>
                    </c:strCache>
                  </c:strRef>
                </c:tx>
                <c:spPr>
                  <a:ln w="19050" cap="rnd">
                    <a:solidFill>
                      <a:srgbClr val="B83400"/>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7'!$H$37:$H$45</c15:sqref>
                        </c15:formulaRef>
                      </c:ext>
                    </c:extLst>
                    <c:numCache>
                      <c:formatCode>0%</c:formatCode>
                      <c:ptCount val="9"/>
                      <c:pt idx="0">
                        <c:v>2.7749191414289918E-2</c:v>
                      </c:pt>
                      <c:pt idx="1">
                        <c:v>4.1278834479967622E-2</c:v>
                      </c:pt>
                      <c:pt idx="2">
                        <c:v>3.3712316285702967E-2</c:v>
                      </c:pt>
                      <c:pt idx="3">
                        <c:v>3.9891359701239179E-2</c:v>
                      </c:pt>
                      <c:pt idx="4">
                        <c:v>5.2708379394207382E-2</c:v>
                      </c:pt>
                      <c:pt idx="5">
                        <c:v>3.4112045234729563E-2</c:v>
                      </c:pt>
                      <c:pt idx="6">
                        <c:v>4.5924184124269629E-2</c:v>
                      </c:pt>
                      <c:pt idx="7">
                        <c:v>7.7175010465660318E-2</c:v>
                      </c:pt>
                      <c:pt idx="8">
                        <c:v>3.9803640101369914E-2</c:v>
                      </c:pt>
                    </c:numCache>
                  </c:numRef>
                </c:val>
                <c:smooth val="0"/>
                <c:extLst xmlns:c15="http://schemas.microsoft.com/office/drawing/2012/chart">
                  <c:ext xmlns:c16="http://schemas.microsoft.com/office/drawing/2014/chart" uri="{C3380CC4-5D6E-409C-BE32-E72D297353CC}">
                    <c16:uniqueId val="{00000006-B5FE-4976-860D-E97BCEB22F35}"/>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'Diagram 7'!$I$36</c15:sqref>
                        </c15:formulaRef>
                      </c:ext>
                    </c:extLst>
                    <c:strCache>
                      <c:ptCount val="1"/>
                      <c:pt idx="0">
                        <c:v>Utdelningar</c:v>
                      </c:pt>
                    </c:strCache>
                  </c:strRef>
                </c:tx>
                <c:spPr>
                  <a:ln w="19050" cap="rnd">
                    <a:solidFill>
                      <a:srgbClr val="F66228"/>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7'!$I$37:$I$45</c15:sqref>
                        </c15:formulaRef>
                      </c:ext>
                    </c:extLst>
                    <c:numCache>
                      <c:formatCode>0%</c:formatCode>
                      <c:ptCount val="9"/>
                      <c:pt idx="0">
                        <c:v>0.19652308144663333</c:v>
                      </c:pt>
                      <c:pt idx="1">
                        <c:v>0.19688385269121811</c:v>
                      </c:pt>
                      <c:pt idx="2">
                        <c:v>0.24062116230242045</c:v>
                      </c:pt>
                      <c:pt idx="3">
                        <c:v>0.18696316414870143</c:v>
                      </c:pt>
                      <c:pt idx="4">
                        <c:v>0.25049745743975238</c:v>
                      </c:pt>
                      <c:pt idx="5">
                        <c:v>0.22542965553158248</c:v>
                      </c:pt>
                      <c:pt idx="6">
                        <c:v>0.21412284452045033</c:v>
                      </c:pt>
                      <c:pt idx="7">
                        <c:v>0.15984141446477382</c:v>
                      </c:pt>
                      <c:pt idx="8">
                        <c:v>0.10161801974232194</c:v>
                      </c:pt>
                    </c:numCache>
                  </c:numRef>
                </c:val>
                <c:smooth val="0"/>
                <c:extLst xmlns:c15="http://schemas.microsoft.com/office/drawing/2012/chart">
                  <c:ext xmlns:c16="http://schemas.microsoft.com/office/drawing/2014/chart" uri="{C3380CC4-5D6E-409C-BE32-E72D297353CC}">
                    <c16:uniqueId val="{00000007-B5FE-4976-860D-E97BCEB22F35}"/>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'Diagram 7'!$J$36</c15:sqref>
                        </c15:formulaRef>
                      </c:ext>
                    </c:extLst>
                    <c:strCache>
                      <c:ptCount val="1"/>
                      <c:pt idx="0">
                        <c:v>Övrig kapitalavkastning</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7'!$J$37:$J$45</c15:sqref>
                        </c15:formulaRef>
                      </c:ext>
                    </c:extLst>
                    <c:numCache>
                      <c:formatCode>0%</c:formatCode>
                      <c:ptCount val="9"/>
                      <c:pt idx="0">
                        <c:v>3.38503381358424E-2</c:v>
                      </c:pt>
                      <c:pt idx="1">
                        <c:v>3.9376770538243629E-2</c:v>
                      </c:pt>
                      <c:pt idx="2">
                        <c:v>3.6485362278651505E-2</c:v>
                      </c:pt>
                      <c:pt idx="3">
                        <c:v>4.2301816329994905E-2</c:v>
                      </c:pt>
                      <c:pt idx="4">
                        <c:v>8.3219102365686484E-2</c:v>
                      </c:pt>
                      <c:pt idx="5">
                        <c:v>6.5880514842645635E-2</c:v>
                      </c:pt>
                      <c:pt idx="6">
                        <c:v>7.8915490950548658E-2</c:v>
                      </c:pt>
                      <c:pt idx="7">
                        <c:v>6.7891354133320203E-2</c:v>
                      </c:pt>
                      <c:pt idx="8">
                        <c:v>3.9768196076346428E-2</c:v>
                      </c:pt>
                    </c:numCache>
                  </c:numRef>
                </c:val>
                <c:smooth val="0"/>
                <c:extLst xmlns:c15="http://schemas.microsoft.com/office/drawing/2012/chart">
                  <c:ext xmlns:c16="http://schemas.microsoft.com/office/drawing/2014/chart" uri="{C3380CC4-5D6E-409C-BE32-E72D297353CC}">
                    <c16:uniqueId val="{00000008-B5FE-4976-860D-E97BCEB22F35}"/>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'Diagram 7'!$K$36</c15:sqref>
                        </c15:formulaRef>
                      </c:ext>
                    </c:extLst>
                    <c:strCache>
                      <c:ptCount val="1"/>
                      <c:pt idx="0">
                        <c:v>Ränteintäkter</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7'!$K$37:$K$45</c15:sqref>
                        </c15:formulaRef>
                      </c:ext>
                    </c:extLst>
                    <c:numCache>
                      <c:formatCode>0%</c:formatCode>
                      <c:ptCount val="9"/>
                      <c:pt idx="0">
                        <c:v>6.182005292561011E-2</c:v>
                      </c:pt>
                      <c:pt idx="1">
                        <c:v>6.7664912990692036E-2</c:v>
                      </c:pt>
                      <c:pt idx="2">
                        <c:v>7.2257655587687666E-2</c:v>
                      </c:pt>
                      <c:pt idx="3">
                        <c:v>8.1174673230351393E-2</c:v>
                      </c:pt>
                      <c:pt idx="4">
                        <c:v>6.0711916869334512E-2</c:v>
                      </c:pt>
                      <c:pt idx="5">
                        <c:v>5.7882598020980586E-2</c:v>
                      </c:pt>
                      <c:pt idx="6">
                        <c:v>8.5506626763574164E-2</c:v>
                      </c:pt>
                      <c:pt idx="7">
                        <c:v>8.8133172449457009E-2</c:v>
                      </c:pt>
                      <c:pt idx="8">
                        <c:v>0.15116876672514931</c:v>
                      </c:pt>
                    </c:numCache>
                  </c:numRef>
                </c:val>
                <c:smooth val="0"/>
                <c:extLst xmlns:c15="http://schemas.microsoft.com/office/drawing/2012/chart">
                  <c:ext xmlns:c16="http://schemas.microsoft.com/office/drawing/2014/chart" uri="{C3380CC4-5D6E-409C-BE32-E72D297353CC}">
                    <c16:uniqueId val="{00000009-B5FE-4976-860D-E97BCEB22F35}"/>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'Diagram 7'!$L$36</c15:sqref>
                        </c15:formulaRef>
                      </c:ext>
                    </c:extLst>
                    <c:strCache>
                      <c:ptCount val="1"/>
                      <c:pt idx="0">
                        <c:v>Utdelningar</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7'!$L$37:$L$45</c15:sqref>
                        </c15:formulaRef>
                      </c:ext>
                    </c:extLst>
                    <c:numCache>
                      <c:formatCode>0%</c:formatCode>
                      <c:ptCount val="9"/>
                      <c:pt idx="0">
                        <c:v>0.10934284034107616</c:v>
                      </c:pt>
                      <c:pt idx="1">
                        <c:v>0.10384459732901659</c:v>
                      </c:pt>
                      <c:pt idx="2">
                        <c:v>6.3621598066790797E-2</c:v>
                      </c:pt>
                      <c:pt idx="3">
                        <c:v>0.10561874045153624</c:v>
                      </c:pt>
                      <c:pt idx="4">
                        <c:v>0.10179084678310855</c:v>
                      </c:pt>
                      <c:pt idx="5">
                        <c:v>0.12841306450412915</c:v>
                      </c:pt>
                      <c:pt idx="6">
                        <c:v>2.9749180561493515E-2</c:v>
                      </c:pt>
                      <c:pt idx="7">
                        <c:v>4.801891206382821E-2</c:v>
                      </c:pt>
                      <c:pt idx="8">
                        <c:v>5.2758431247452463E-2</c:v>
                      </c:pt>
                    </c:numCache>
                  </c:numRef>
                </c:val>
                <c:smooth val="0"/>
                <c:extLst xmlns:c15="http://schemas.microsoft.com/office/drawing/2012/chart">
                  <c:ext xmlns:c16="http://schemas.microsoft.com/office/drawing/2014/chart" uri="{C3380CC4-5D6E-409C-BE32-E72D297353CC}">
                    <c16:uniqueId val="{0000000A-B5FE-4976-860D-E97BCEB22F35}"/>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'Diagram 7'!$M$36</c15:sqref>
                        </c15:formulaRef>
                      </c:ext>
                    </c:extLst>
                    <c:strCache>
                      <c:ptCount val="1"/>
                      <c:pt idx="0">
                        <c:v>Övrig kapitalavkastning</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7'!$M$37:$M$45</c15:sqref>
                        </c15:formulaRef>
                      </c:ext>
                    </c:extLst>
                    <c:numCache>
                      <c:formatCode>0%</c:formatCode>
                      <c:ptCount val="9"/>
                      <c:pt idx="0">
                        <c:v>1.4334019406057042E-2</c:v>
                      </c:pt>
                      <c:pt idx="1">
                        <c:v>1.537838931606637E-2</c:v>
                      </c:pt>
                      <c:pt idx="2">
                        <c:v>1.59252069880759E-2</c:v>
                      </c:pt>
                      <c:pt idx="3">
                        <c:v>1.7008996774741131E-2</c:v>
                      </c:pt>
                      <c:pt idx="4">
                        <c:v>2.538138403714349E-2</c:v>
                      </c:pt>
                      <c:pt idx="5">
                        <c:v>1.5623837512089876E-2</c:v>
                      </c:pt>
                      <c:pt idx="6">
                        <c:v>1.2220322074960809E-2</c:v>
                      </c:pt>
                      <c:pt idx="7">
                        <c:v>1.1253662981112562E-2</c:v>
                      </c:pt>
                      <c:pt idx="8">
                        <c:v>1.0757261594626685E-2</c:v>
                      </c:pt>
                    </c:numCache>
                  </c:numRef>
                </c:val>
                <c:smooth val="0"/>
                <c:extLst xmlns:c15="http://schemas.microsoft.com/office/drawing/2012/chart">
                  <c:ext xmlns:c16="http://schemas.microsoft.com/office/drawing/2014/chart" uri="{C3380CC4-5D6E-409C-BE32-E72D297353CC}">
                    <c16:uniqueId val="{0000000B-B5FE-4976-860D-E97BCEB22F35}"/>
                  </c:ext>
                </c:extLst>
              </c15:ser>
            </c15:filteredLineSeries>
          </c:ext>
        </c:extLst>
      </c:line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ax val="0.30000000000000004"/>
        </c:scaling>
        <c:delete val="0"/>
        <c:axPos val="l"/>
        <c:majorGridlines>
          <c:spPr>
            <a:ln w="9525" cap="flat" cmpd="sng" algn="ctr">
              <a:solidFill>
                <a:srgbClr val="DBDAE3">
                  <a:alpha val="84000"/>
                </a:srgbClr>
              </a:solidFill>
              <a:round/>
            </a:ln>
            <a:effectLst/>
          </c:spPr>
        </c:majorGridlines>
        <c:numFmt formatCode="0%" sourceLinked="1"/>
        <c:majorTickMark val="out"/>
        <c:minorTickMark val="none"/>
        <c:tickLblPos val="nextTo"/>
        <c:spPr>
          <a:noFill/>
          <a:ln>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r>
              <a:rPr lang="sv-SE" sz="1050" b="0" i="0" u="none" strike="noStrike" baseline="0">
                <a:solidFill>
                  <a:srgbClr val="0F0865"/>
                </a:solidFill>
                <a:latin typeface="Inter" panose="02000503000000020004" pitchFamily="2" charset="0"/>
                <a:ea typeface="Inter" panose="02000503000000020004" pitchFamily="2" charset="0"/>
              </a:rPr>
              <a:t>Utdelande stiftelser och insamlande verksamhet </a:t>
            </a:r>
            <a:endParaRPr lang="sv-SE" sz="1050">
              <a:solidFill>
                <a:srgbClr val="0F0865"/>
              </a:solidFill>
              <a:latin typeface="Inter" panose="02000503000000020004" pitchFamily="2" charset="0"/>
              <a:ea typeface="Inter" panose="02000503000000020004" pitchFamily="2" charset="0"/>
            </a:endParaRPr>
          </a:p>
        </c:rich>
      </c:tx>
      <c:layout>
        <c:manualLayout>
          <c:xMode val="edge"/>
          <c:yMode val="edge"/>
          <c:x val="4.799808623078796E-3"/>
          <c:y val="5.9169957316097324E-3"/>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title>
    <c:autoTitleDeleted val="0"/>
    <c:plotArea>
      <c:layout>
        <c:manualLayout>
          <c:layoutTarget val="inner"/>
          <c:xMode val="edge"/>
          <c:yMode val="edge"/>
          <c:x val="2.7233018226482129E-2"/>
          <c:y val="0.17247178246848432"/>
          <c:w val="0.95744664751167963"/>
          <c:h val="0.43531405746115509"/>
        </c:manualLayout>
      </c:layout>
      <c:lineChart>
        <c:grouping val="standard"/>
        <c:varyColors val="0"/>
        <c:ser>
          <c:idx val="6"/>
          <c:order val="6"/>
          <c:tx>
            <c:strRef>
              <c:f>'Diagram 7'!$H$36</c:f>
              <c:strCache>
                <c:ptCount val="1"/>
                <c:pt idx="0">
                  <c:v>Ränteintäkter</c:v>
                </c:pt>
              </c:strCache>
              <c:extLst xmlns:c15="http://schemas.microsoft.com/office/drawing/2012/chart"/>
            </c:strRef>
          </c:tx>
          <c:spPr>
            <a:ln w="19050" cap="rnd">
              <a:solidFill>
                <a:srgbClr val="1E00BE"/>
              </a:solidFill>
              <a:prstDash val="solid"/>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7'!$H$37:$H$45</c:f>
              <c:numCache>
                <c:formatCode>0%</c:formatCode>
                <c:ptCount val="9"/>
                <c:pt idx="0">
                  <c:v>2.7749191414289918E-2</c:v>
                </c:pt>
                <c:pt idx="1">
                  <c:v>4.1278834479967622E-2</c:v>
                </c:pt>
                <c:pt idx="2">
                  <c:v>3.3712316285702967E-2</c:v>
                </c:pt>
                <c:pt idx="3">
                  <c:v>3.9891359701239179E-2</c:v>
                </c:pt>
                <c:pt idx="4">
                  <c:v>5.2708379394207382E-2</c:v>
                </c:pt>
                <c:pt idx="5">
                  <c:v>3.4112045234729563E-2</c:v>
                </c:pt>
                <c:pt idx="6">
                  <c:v>4.5924184124269629E-2</c:v>
                </c:pt>
                <c:pt idx="7">
                  <c:v>7.7175010465660318E-2</c:v>
                </c:pt>
                <c:pt idx="8">
                  <c:v>3.9803640101369914E-2</c:v>
                </c:pt>
              </c:numCache>
            </c:numRef>
          </c:val>
          <c:smooth val="0"/>
          <c:extLst xmlns:c15="http://schemas.microsoft.com/office/drawing/2012/chart">
            <c:ext xmlns:c16="http://schemas.microsoft.com/office/drawing/2014/chart" uri="{C3380CC4-5D6E-409C-BE32-E72D297353CC}">
              <c16:uniqueId val="{00000006-8097-438C-9EF6-CD980AE12A90}"/>
            </c:ext>
          </c:extLst>
        </c:ser>
        <c:ser>
          <c:idx val="7"/>
          <c:order val="7"/>
          <c:tx>
            <c:strRef>
              <c:f>'Diagram 7'!$I$36</c:f>
              <c:strCache>
                <c:ptCount val="1"/>
                <c:pt idx="0">
                  <c:v>Utdelningar</c:v>
                </c:pt>
              </c:strCache>
              <c:extLst xmlns:c15="http://schemas.microsoft.com/office/drawing/2012/chart"/>
            </c:strRef>
          </c:tx>
          <c:spPr>
            <a:ln w="19050" cap="rnd">
              <a:solidFill>
                <a:srgbClr val="477EFF"/>
              </a:solidFill>
              <a:prstDash val="solid"/>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7'!$I$37:$I$45</c:f>
              <c:numCache>
                <c:formatCode>0%</c:formatCode>
                <c:ptCount val="9"/>
                <c:pt idx="0">
                  <c:v>0.19652308144663333</c:v>
                </c:pt>
                <c:pt idx="1">
                  <c:v>0.19688385269121811</c:v>
                </c:pt>
                <c:pt idx="2">
                  <c:v>0.24062116230242045</c:v>
                </c:pt>
                <c:pt idx="3">
                  <c:v>0.18696316414870143</c:v>
                </c:pt>
                <c:pt idx="4">
                  <c:v>0.25049745743975238</c:v>
                </c:pt>
                <c:pt idx="5">
                  <c:v>0.22542965553158248</c:v>
                </c:pt>
                <c:pt idx="6">
                  <c:v>0.21412284452045033</c:v>
                </c:pt>
                <c:pt idx="7">
                  <c:v>0.15984141446477382</c:v>
                </c:pt>
                <c:pt idx="8">
                  <c:v>0.10161801974232194</c:v>
                </c:pt>
              </c:numCache>
            </c:numRef>
          </c:val>
          <c:smooth val="0"/>
          <c:extLst xmlns:c15="http://schemas.microsoft.com/office/drawing/2012/chart">
            <c:ext xmlns:c16="http://schemas.microsoft.com/office/drawing/2014/chart" uri="{C3380CC4-5D6E-409C-BE32-E72D297353CC}">
              <c16:uniqueId val="{00000007-8097-438C-9EF6-CD980AE12A90}"/>
            </c:ext>
          </c:extLst>
        </c:ser>
        <c:ser>
          <c:idx val="8"/>
          <c:order val="8"/>
          <c:tx>
            <c:strRef>
              <c:f>'Diagram 7'!$J$36</c:f>
              <c:strCache>
                <c:ptCount val="1"/>
                <c:pt idx="0">
                  <c:v>Övrig kapitalavkastning</c:v>
                </c:pt>
              </c:strCache>
              <c:extLst xmlns:c15="http://schemas.microsoft.com/office/drawing/2012/chart"/>
            </c:strRef>
          </c:tx>
          <c:spPr>
            <a:ln w="19050" cap="rnd">
              <a:solidFill>
                <a:srgbClr val="A6CBFF"/>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7'!$J$37:$J$45</c:f>
              <c:numCache>
                <c:formatCode>0%</c:formatCode>
                <c:ptCount val="9"/>
                <c:pt idx="0">
                  <c:v>3.38503381358424E-2</c:v>
                </c:pt>
                <c:pt idx="1">
                  <c:v>3.9376770538243629E-2</c:v>
                </c:pt>
                <c:pt idx="2">
                  <c:v>3.6485362278651505E-2</c:v>
                </c:pt>
                <c:pt idx="3">
                  <c:v>4.2301816329994905E-2</c:v>
                </c:pt>
                <c:pt idx="4">
                  <c:v>8.3219102365686484E-2</c:v>
                </c:pt>
                <c:pt idx="5">
                  <c:v>6.5880514842645635E-2</c:v>
                </c:pt>
                <c:pt idx="6">
                  <c:v>7.8915490950548658E-2</c:v>
                </c:pt>
                <c:pt idx="7">
                  <c:v>6.7891354133320203E-2</c:v>
                </c:pt>
                <c:pt idx="8">
                  <c:v>3.9768196076346428E-2</c:v>
                </c:pt>
              </c:numCache>
            </c:numRef>
          </c:val>
          <c:smooth val="0"/>
          <c:extLst>
            <c:ext xmlns:c16="http://schemas.microsoft.com/office/drawing/2014/chart" uri="{C3380CC4-5D6E-409C-BE32-E72D297353CC}">
              <c16:uniqueId val="{00000008-8097-438C-9EF6-CD980AE12A90}"/>
            </c:ext>
          </c:extLst>
        </c:ser>
        <c:dLbls>
          <c:showLegendKey val="0"/>
          <c:showVal val="0"/>
          <c:showCatName val="0"/>
          <c:showSerName val="0"/>
          <c:showPercent val="0"/>
          <c:showBubbleSize val="0"/>
        </c:dLbls>
        <c:smooth val="0"/>
        <c:axId val="533070608"/>
        <c:axId val="533070936"/>
        <c:extLst>
          <c:ext xmlns:c15="http://schemas.microsoft.com/office/drawing/2012/chart" uri="{02D57815-91ED-43cb-92C2-25804820EDAC}">
            <c15:filteredLineSeries>
              <c15:ser>
                <c:idx val="0"/>
                <c:order val="0"/>
                <c:tx>
                  <c:strRef>
                    <c:extLst>
                      <c:ext uri="{02D57815-91ED-43cb-92C2-25804820EDAC}">
                        <c15:formulaRef>
                          <c15:sqref>'Diagram 7'!$B$36</c15:sqref>
                        </c15:formulaRef>
                      </c:ext>
                    </c:extLst>
                    <c:strCache>
                      <c:ptCount val="1"/>
                      <c:pt idx="0">
                        <c:v>Ränteintäkter</c:v>
                      </c:pt>
                    </c:strCache>
                  </c:strRef>
                </c:tx>
                <c:spPr>
                  <a:ln w="19050" cap="rnd">
                    <a:solidFill>
                      <a:srgbClr val="1E00BE"/>
                    </a:solidFill>
                    <a:round/>
                  </a:ln>
                  <a:effectLst/>
                </c:spPr>
                <c:marker>
                  <c:symbol val="none"/>
                </c:marker>
                <c:cat>
                  <c:strRef>
                    <c:extLst>
                      <c:ex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c:ext uri="{02D57815-91ED-43cb-92C2-25804820EDAC}">
                        <c15:formulaRef>
                          <c15:sqref>'Diagram 7'!$B$37:$B$45</c15:sqref>
                        </c15:formulaRef>
                      </c:ext>
                    </c:extLst>
                    <c:numCache>
                      <c:formatCode>0%</c:formatCode>
                      <c:ptCount val="9"/>
                      <c:pt idx="0">
                        <c:v>4.8662158188768012E-2</c:v>
                      </c:pt>
                      <c:pt idx="1">
                        <c:v>5.6131121003642245E-2</c:v>
                      </c:pt>
                      <c:pt idx="2">
                        <c:v>4.6706017509804694E-2</c:v>
                      </c:pt>
                      <c:pt idx="3">
                        <c:v>3.2388389068069942E-2</c:v>
                      </c:pt>
                      <c:pt idx="4">
                        <c:v>3.484413000221092E-2</c:v>
                      </c:pt>
                      <c:pt idx="5">
                        <c:v>2.8346105200505917E-2</c:v>
                      </c:pt>
                      <c:pt idx="6">
                        <c:v>5.7610089781958099E-2</c:v>
                      </c:pt>
                      <c:pt idx="7">
                        <c:v>6.0479204117313889E-2</c:v>
                      </c:pt>
                      <c:pt idx="8">
                        <c:v>6.1796657628440284E-2</c:v>
                      </c:pt>
                    </c:numCache>
                  </c:numRef>
                </c:val>
                <c:smooth val="0"/>
                <c:extLst>
                  <c:ext xmlns:c16="http://schemas.microsoft.com/office/drawing/2014/chart" uri="{C3380CC4-5D6E-409C-BE32-E72D297353CC}">
                    <c16:uniqueId val="{00000003-8097-438C-9EF6-CD980AE12A90}"/>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'Diagram 7'!$C$36</c15:sqref>
                        </c15:formulaRef>
                      </c:ext>
                    </c:extLst>
                    <c:strCache>
                      <c:ptCount val="1"/>
                      <c:pt idx="0">
                        <c:v>Utdelningar</c:v>
                      </c:pt>
                    </c:strCache>
                  </c:strRef>
                </c:tx>
                <c:spPr>
                  <a:ln w="19050" cap="rnd">
                    <a:solidFill>
                      <a:srgbClr val="1A85FF"/>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7'!$C$37:$C$45</c15:sqref>
                        </c15:formulaRef>
                      </c:ext>
                    </c:extLst>
                    <c:numCache>
                      <c:formatCode>0%</c:formatCode>
                      <c:ptCount val="9"/>
                      <c:pt idx="0">
                        <c:v>9.8096148191708324E-2</c:v>
                      </c:pt>
                      <c:pt idx="1">
                        <c:v>0.11902063941723999</c:v>
                      </c:pt>
                      <c:pt idx="2">
                        <c:v>0.14443608128986252</c:v>
                      </c:pt>
                      <c:pt idx="3">
                        <c:v>0.12968935664573078</c:v>
                      </c:pt>
                      <c:pt idx="4">
                        <c:v>7.481759893875746E-2</c:v>
                      </c:pt>
                      <c:pt idx="5">
                        <c:v>8.2434342682836101E-2</c:v>
                      </c:pt>
                      <c:pt idx="6">
                        <c:v>0.10837964942283025</c:v>
                      </c:pt>
                      <c:pt idx="7">
                        <c:v>6.3064837843827715E-2</c:v>
                      </c:pt>
                      <c:pt idx="8">
                        <c:v>9.4546936750137339E-2</c:v>
                      </c:pt>
                    </c:numCache>
                  </c:numRef>
                </c:val>
                <c:smooth val="0"/>
                <c:extLst xmlns:c15="http://schemas.microsoft.com/office/drawing/2012/chart">
                  <c:ext xmlns:c16="http://schemas.microsoft.com/office/drawing/2014/chart" uri="{C3380CC4-5D6E-409C-BE32-E72D297353CC}">
                    <c16:uniqueId val="{00000004-8097-438C-9EF6-CD980AE12A90}"/>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'Diagram 7'!$D$36</c15:sqref>
                        </c15:formulaRef>
                      </c:ext>
                    </c:extLst>
                    <c:strCache>
                      <c:ptCount val="1"/>
                      <c:pt idx="0">
                        <c:v>Övrig kapitalavkastning</c:v>
                      </c:pt>
                    </c:strCache>
                  </c:strRef>
                </c:tx>
                <c:spPr>
                  <a:ln w="19050" cap="rnd">
                    <a:solidFill>
                      <a:srgbClr val="9D24A8"/>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7'!$D$37:$D$45</c15:sqref>
                        </c15:formulaRef>
                      </c:ext>
                    </c:extLst>
                    <c:numCache>
                      <c:formatCode>0%</c:formatCode>
                      <c:ptCount val="9"/>
                      <c:pt idx="0">
                        <c:v>2.1721552484563363E-2</c:v>
                      </c:pt>
                      <c:pt idx="1">
                        <c:v>2.6993120194253338E-2</c:v>
                      </c:pt>
                      <c:pt idx="2">
                        <c:v>3.4583845026343936E-2</c:v>
                      </c:pt>
                      <c:pt idx="3">
                        <c:v>2.7601425903921235E-2</c:v>
                      </c:pt>
                      <c:pt idx="4">
                        <c:v>2.1888127349104575E-2</c:v>
                      </c:pt>
                      <c:pt idx="5">
                        <c:v>1.7930213525779334E-2</c:v>
                      </c:pt>
                      <c:pt idx="6">
                        <c:v>3.3632606527005837E-2</c:v>
                      </c:pt>
                      <c:pt idx="7">
                        <c:v>7.2520869757935424E-2</c:v>
                      </c:pt>
                      <c:pt idx="8">
                        <c:v>6.3657468942173071E-2</c:v>
                      </c:pt>
                    </c:numCache>
                  </c:numRef>
                </c:val>
                <c:smooth val="0"/>
                <c:extLst xmlns:c15="http://schemas.microsoft.com/office/drawing/2012/chart">
                  <c:ext xmlns:c16="http://schemas.microsoft.com/office/drawing/2014/chart" uri="{C3380CC4-5D6E-409C-BE32-E72D297353CC}">
                    <c16:uniqueId val="{00000005-8097-438C-9EF6-CD980AE12A90}"/>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'Diagram 7'!$E$36</c15:sqref>
                        </c15:formulaRef>
                      </c:ext>
                    </c:extLst>
                    <c:strCache>
                      <c:ptCount val="1"/>
                      <c:pt idx="0">
                        <c:v>Ränteintäkter</c:v>
                      </c:pt>
                    </c:strCache>
                  </c:strRef>
                </c:tx>
                <c:spPr>
                  <a:ln w="19050" cap="rnd">
                    <a:solidFill>
                      <a:srgbClr val="E073E8"/>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7'!$E$37:$E$45</c15:sqref>
                        </c15:formulaRef>
                      </c:ext>
                    </c:extLst>
                    <c:numCache>
                      <c:formatCode>0%</c:formatCode>
                      <c:ptCount val="9"/>
                      <c:pt idx="0">
                        <c:v>2.8668038812114084E-2</c:v>
                      </c:pt>
                      <c:pt idx="1">
                        <c:v>6.7057871307163092E-2</c:v>
                      </c:pt>
                      <c:pt idx="2">
                        <c:v>6.8731925682367384E-2</c:v>
                      </c:pt>
                      <c:pt idx="3">
                        <c:v>4.0264810728229503E-2</c:v>
                      </c:pt>
                      <c:pt idx="4">
                        <c:v>6.3586115410126029E-2</c:v>
                      </c:pt>
                      <c:pt idx="5">
                        <c:v>6.3760136894576297E-2</c:v>
                      </c:pt>
                      <c:pt idx="6">
                        <c:v>0.13139518312669232</c:v>
                      </c:pt>
                      <c:pt idx="7">
                        <c:v>0.12413504395577335</c:v>
                      </c:pt>
                      <c:pt idx="8">
                        <c:v>6.6670211069169011E-2</c:v>
                      </c:pt>
                    </c:numCache>
                  </c:numRef>
                </c:val>
                <c:smooth val="0"/>
                <c:extLst xmlns:c15="http://schemas.microsoft.com/office/drawing/2012/chart">
                  <c:ext xmlns:c16="http://schemas.microsoft.com/office/drawing/2014/chart" uri="{C3380CC4-5D6E-409C-BE32-E72D297353CC}">
                    <c16:uniqueId val="{00000000-8097-438C-9EF6-CD980AE12A9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'Diagram 7'!$F$36</c15:sqref>
                        </c15:formulaRef>
                      </c:ext>
                    </c:extLst>
                    <c:strCache>
                      <c:ptCount val="1"/>
                      <c:pt idx="0">
                        <c:v>Utdelningar</c:v>
                      </c:pt>
                    </c:strCache>
                  </c:strRef>
                </c:tx>
                <c:spPr>
                  <a:ln w="19050" cap="rnd">
                    <a:solidFill>
                      <a:srgbClr val="008F55"/>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7'!$F$37:$F$45</c15:sqref>
                        </c15:formulaRef>
                      </c:ext>
                    </c:extLst>
                    <c:numCache>
                      <c:formatCode>0%</c:formatCode>
                      <c:ptCount val="9"/>
                      <c:pt idx="0">
                        <c:v>3.3262275801234933E-2</c:v>
                      </c:pt>
                      <c:pt idx="1">
                        <c:v>3.047349251315257E-2</c:v>
                      </c:pt>
                      <c:pt idx="2">
                        <c:v>2.3570890940062591E-2</c:v>
                      </c:pt>
                      <c:pt idx="3">
                        <c:v>2.46477677813614E-2</c:v>
                      </c:pt>
                      <c:pt idx="4">
                        <c:v>2.9361043555162503E-2</c:v>
                      </c:pt>
                      <c:pt idx="5">
                        <c:v>3.7832006547131911E-2</c:v>
                      </c:pt>
                      <c:pt idx="6">
                        <c:v>5.0555793073963233E-2</c:v>
                      </c:pt>
                      <c:pt idx="7">
                        <c:v>2.1916323967593392E-2</c:v>
                      </c:pt>
                      <c:pt idx="8">
                        <c:v>2.67779609052404E-2</c:v>
                      </c:pt>
                    </c:numCache>
                  </c:numRef>
                </c:val>
                <c:smooth val="0"/>
                <c:extLst xmlns:c15="http://schemas.microsoft.com/office/drawing/2012/chart">
                  <c:ext xmlns:c16="http://schemas.microsoft.com/office/drawing/2014/chart" uri="{C3380CC4-5D6E-409C-BE32-E72D297353CC}">
                    <c16:uniqueId val="{00000001-8097-438C-9EF6-CD980AE12A90}"/>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'Diagram 7'!$G$36</c15:sqref>
                        </c15:formulaRef>
                      </c:ext>
                    </c:extLst>
                    <c:strCache>
                      <c:ptCount val="1"/>
                      <c:pt idx="0">
                        <c:v>Övrig kapitalavkastning</c:v>
                      </c:pt>
                    </c:strCache>
                  </c:strRef>
                </c:tx>
                <c:spPr>
                  <a:ln w="19050" cap="rnd">
                    <a:solidFill>
                      <a:srgbClr val="21CA7B"/>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7'!$G$37:$G$45</c15:sqref>
                        </c15:formulaRef>
                      </c:ext>
                    </c:extLst>
                    <c:numCache>
                      <c:formatCode>0%</c:formatCode>
                      <c:ptCount val="9"/>
                      <c:pt idx="0">
                        <c:v>5.8806233460746843E-3</c:v>
                      </c:pt>
                      <c:pt idx="1">
                        <c:v>4.4111695669769328E-3</c:v>
                      </c:pt>
                      <c:pt idx="2">
                        <c:v>4.3972586459612561E-3</c:v>
                      </c:pt>
                      <c:pt idx="3">
                        <c:v>4.8548633508742152E-3</c:v>
                      </c:pt>
                      <c:pt idx="4">
                        <c:v>7.738226840592527E-3</c:v>
                      </c:pt>
                      <c:pt idx="5">
                        <c:v>4.6127520273789155E-3</c:v>
                      </c:pt>
                      <c:pt idx="6">
                        <c:v>7.6243408864186965E-3</c:v>
                      </c:pt>
                      <c:pt idx="7">
                        <c:v>2.8811347238296928E-3</c:v>
                      </c:pt>
                      <c:pt idx="8">
                        <c:v>6.7520867669732575E-3</c:v>
                      </c:pt>
                    </c:numCache>
                  </c:numRef>
                </c:val>
                <c:smooth val="0"/>
                <c:extLst xmlns:c15="http://schemas.microsoft.com/office/drawing/2012/chart">
                  <c:ext xmlns:c16="http://schemas.microsoft.com/office/drawing/2014/chart" uri="{C3380CC4-5D6E-409C-BE32-E72D297353CC}">
                    <c16:uniqueId val="{00000002-8097-438C-9EF6-CD980AE12A90}"/>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'Diagram 7'!$K$36</c15:sqref>
                        </c15:formulaRef>
                      </c:ext>
                    </c:extLst>
                    <c:strCache>
                      <c:ptCount val="1"/>
                      <c:pt idx="0">
                        <c:v>Ränteintäkter</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7'!$K$37:$K$45</c15:sqref>
                        </c15:formulaRef>
                      </c:ext>
                    </c:extLst>
                    <c:numCache>
                      <c:formatCode>0%</c:formatCode>
                      <c:ptCount val="9"/>
                      <c:pt idx="0">
                        <c:v>6.182005292561011E-2</c:v>
                      </c:pt>
                      <c:pt idx="1">
                        <c:v>6.7664912990692036E-2</c:v>
                      </c:pt>
                      <c:pt idx="2">
                        <c:v>7.2257655587687666E-2</c:v>
                      </c:pt>
                      <c:pt idx="3">
                        <c:v>8.1174673230351393E-2</c:v>
                      </c:pt>
                      <c:pt idx="4">
                        <c:v>6.0711916869334512E-2</c:v>
                      </c:pt>
                      <c:pt idx="5">
                        <c:v>5.7882598020980586E-2</c:v>
                      </c:pt>
                      <c:pt idx="6">
                        <c:v>8.5506626763574164E-2</c:v>
                      </c:pt>
                      <c:pt idx="7">
                        <c:v>8.8133172449457009E-2</c:v>
                      </c:pt>
                      <c:pt idx="8">
                        <c:v>0.15116876672514931</c:v>
                      </c:pt>
                    </c:numCache>
                  </c:numRef>
                </c:val>
                <c:smooth val="0"/>
                <c:extLst xmlns:c15="http://schemas.microsoft.com/office/drawing/2012/chart">
                  <c:ext xmlns:c16="http://schemas.microsoft.com/office/drawing/2014/chart" uri="{C3380CC4-5D6E-409C-BE32-E72D297353CC}">
                    <c16:uniqueId val="{00000009-8097-438C-9EF6-CD980AE12A90}"/>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'Diagram 7'!$L$36</c15:sqref>
                        </c15:formulaRef>
                      </c:ext>
                    </c:extLst>
                    <c:strCache>
                      <c:ptCount val="1"/>
                      <c:pt idx="0">
                        <c:v>Utdelningar</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7'!$L$37:$L$45</c15:sqref>
                        </c15:formulaRef>
                      </c:ext>
                    </c:extLst>
                    <c:numCache>
                      <c:formatCode>0%</c:formatCode>
                      <c:ptCount val="9"/>
                      <c:pt idx="0">
                        <c:v>0.10934284034107616</c:v>
                      </c:pt>
                      <c:pt idx="1">
                        <c:v>0.10384459732901659</c:v>
                      </c:pt>
                      <c:pt idx="2">
                        <c:v>6.3621598066790797E-2</c:v>
                      </c:pt>
                      <c:pt idx="3">
                        <c:v>0.10561874045153624</c:v>
                      </c:pt>
                      <c:pt idx="4">
                        <c:v>0.10179084678310855</c:v>
                      </c:pt>
                      <c:pt idx="5">
                        <c:v>0.12841306450412915</c:v>
                      </c:pt>
                      <c:pt idx="6">
                        <c:v>2.9749180561493515E-2</c:v>
                      </c:pt>
                      <c:pt idx="7">
                        <c:v>4.801891206382821E-2</c:v>
                      </c:pt>
                      <c:pt idx="8">
                        <c:v>5.2758431247452463E-2</c:v>
                      </c:pt>
                    </c:numCache>
                  </c:numRef>
                </c:val>
                <c:smooth val="0"/>
                <c:extLst xmlns:c15="http://schemas.microsoft.com/office/drawing/2012/chart">
                  <c:ext xmlns:c16="http://schemas.microsoft.com/office/drawing/2014/chart" uri="{C3380CC4-5D6E-409C-BE32-E72D297353CC}">
                    <c16:uniqueId val="{0000000A-8097-438C-9EF6-CD980AE12A90}"/>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'Diagram 7'!$M$36</c15:sqref>
                        </c15:formulaRef>
                      </c:ext>
                    </c:extLst>
                    <c:strCache>
                      <c:ptCount val="1"/>
                      <c:pt idx="0">
                        <c:v>Övrig kapitalavkastning</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7'!$M$37:$M$45</c15:sqref>
                        </c15:formulaRef>
                      </c:ext>
                    </c:extLst>
                    <c:numCache>
                      <c:formatCode>0%</c:formatCode>
                      <c:ptCount val="9"/>
                      <c:pt idx="0">
                        <c:v>1.4334019406057042E-2</c:v>
                      </c:pt>
                      <c:pt idx="1">
                        <c:v>1.537838931606637E-2</c:v>
                      </c:pt>
                      <c:pt idx="2">
                        <c:v>1.59252069880759E-2</c:v>
                      </c:pt>
                      <c:pt idx="3">
                        <c:v>1.7008996774741131E-2</c:v>
                      </c:pt>
                      <c:pt idx="4">
                        <c:v>2.538138403714349E-2</c:v>
                      </c:pt>
                      <c:pt idx="5">
                        <c:v>1.5623837512089876E-2</c:v>
                      </c:pt>
                      <c:pt idx="6">
                        <c:v>1.2220322074960809E-2</c:v>
                      </c:pt>
                      <c:pt idx="7">
                        <c:v>1.1253662981112562E-2</c:v>
                      </c:pt>
                      <c:pt idx="8">
                        <c:v>1.0757261594626685E-2</c:v>
                      </c:pt>
                    </c:numCache>
                  </c:numRef>
                </c:val>
                <c:smooth val="0"/>
                <c:extLst xmlns:c15="http://schemas.microsoft.com/office/drawing/2012/chart">
                  <c:ext xmlns:c16="http://schemas.microsoft.com/office/drawing/2014/chart" uri="{C3380CC4-5D6E-409C-BE32-E72D297353CC}">
                    <c16:uniqueId val="{0000000B-8097-438C-9EF6-CD980AE12A90}"/>
                  </c:ext>
                </c:extLst>
              </c15:ser>
            </c15:filteredLineSeries>
          </c:ext>
        </c:extLst>
      </c:line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ax val="0.30000000000000004"/>
        </c:scaling>
        <c:delete val="0"/>
        <c:axPos val="l"/>
        <c:majorGridlines>
          <c:spPr>
            <a:ln w="9525" cap="flat" cmpd="sng" algn="ctr">
              <a:solidFill>
                <a:srgbClr val="DBDAE3">
                  <a:alpha val="84000"/>
                </a:srgbClr>
              </a:solidFill>
              <a:round/>
            </a:ln>
            <a:effectLst/>
          </c:spPr>
        </c:majorGridlines>
        <c:numFmt formatCode="0%" sourceLinked="1"/>
        <c:majorTickMark val="out"/>
        <c:minorTickMark val="none"/>
        <c:tickLblPos val="nextTo"/>
        <c:spPr>
          <a:noFill/>
          <a:ln>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r>
              <a:rPr lang="sv-SE" sz="1050" b="0" i="0" u="none" strike="noStrike" baseline="0">
                <a:solidFill>
                  <a:srgbClr val="0F0865"/>
                </a:solidFill>
                <a:latin typeface="Inter" panose="02000503000000020004" pitchFamily="2" charset="0"/>
                <a:ea typeface="Inter" panose="02000503000000020004" pitchFamily="2" charset="0"/>
              </a:rPr>
              <a:t>Bransch-/yrkesorganisationer och fackföreningar</a:t>
            </a:r>
            <a:endParaRPr lang="sv-SE" sz="1050">
              <a:solidFill>
                <a:srgbClr val="0F0865"/>
              </a:solidFill>
              <a:latin typeface="Inter" panose="02000503000000020004" pitchFamily="2" charset="0"/>
              <a:ea typeface="Inter" panose="02000503000000020004" pitchFamily="2" charset="0"/>
            </a:endParaRPr>
          </a:p>
        </c:rich>
      </c:tx>
      <c:layout>
        <c:manualLayout>
          <c:xMode val="edge"/>
          <c:yMode val="edge"/>
          <c:x val="4.799808623078796E-3"/>
          <c:y val="5.9169957316097324E-3"/>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title>
    <c:autoTitleDeleted val="0"/>
    <c:plotArea>
      <c:layout>
        <c:manualLayout>
          <c:layoutTarget val="inner"/>
          <c:xMode val="edge"/>
          <c:yMode val="edge"/>
          <c:x val="2.7233018226482129E-2"/>
          <c:y val="0.19574208443271768"/>
          <c:w val="0.95744664751167963"/>
          <c:h val="0.40876502491937838"/>
        </c:manualLayout>
      </c:layout>
      <c:lineChart>
        <c:grouping val="standard"/>
        <c:varyColors val="0"/>
        <c:ser>
          <c:idx val="9"/>
          <c:order val="9"/>
          <c:tx>
            <c:strRef>
              <c:f>'Diagram 7'!$K$36</c:f>
              <c:strCache>
                <c:ptCount val="1"/>
                <c:pt idx="0">
                  <c:v>Ränteintäkter</c:v>
                </c:pt>
              </c:strCache>
              <c:extLst xmlns:c15="http://schemas.microsoft.com/office/drawing/2012/chart"/>
            </c:strRef>
          </c:tx>
          <c:spPr>
            <a:ln w="19050" cap="rnd">
              <a:solidFill>
                <a:srgbClr val="1E00BE"/>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7'!$K$37:$K$45</c:f>
              <c:numCache>
                <c:formatCode>0%</c:formatCode>
                <c:ptCount val="9"/>
                <c:pt idx="0">
                  <c:v>6.182005292561011E-2</c:v>
                </c:pt>
                <c:pt idx="1">
                  <c:v>6.7664912990692036E-2</c:v>
                </c:pt>
                <c:pt idx="2">
                  <c:v>7.2257655587687666E-2</c:v>
                </c:pt>
                <c:pt idx="3">
                  <c:v>8.1174673230351393E-2</c:v>
                </c:pt>
                <c:pt idx="4">
                  <c:v>6.0711916869334512E-2</c:v>
                </c:pt>
                <c:pt idx="5">
                  <c:v>5.7882598020980586E-2</c:v>
                </c:pt>
                <c:pt idx="6">
                  <c:v>8.5506626763574164E-2</c:v>
                </c:pt>
                <c:pt idx="7">
                  <c:v>8.8133172449457009E-2</c:v>
                </c:pt>
                <c:pt idx="8">
                  <c:v>0.15116876672514931</c:v>
                </c:pt>
              </c:numCache>
            </c:numRef>
          </c:val>
          <c:smooth val="0"/>
          <c:extLst>
            <c:ext xmlns:c16="http://schemas.microsoft.com/office/drawing/2014/chart" uri="{C3380CC4-5D6E-409C-BE32-E72D297353CC}">
              <c16:uniqueId val="{00000009-E072-4FD4-AFA1-3926D64FF745}"/>
            </c:ext>
          </c:extLst>
        </c:ser>
        <c:ser>
          <c:idx val="10"/>
          <c:order val="10"/>
          <c:tx>
            <c:strRef>
              <c:f>'Diagram 7'!$L$36</c:f>
              <c:strCache>
                <c:ptCount val="1"/>
                <c:pt idx="0">
                  <c:v>Utdelningar</c:v>
                </c:pt>
              </c:strCache>
              <c:extLst xmlns:c15="http://schemas.microsoft.com/office/drawing/2012/chart"/>
            </c:strRef>
          </c:tx>
          <c:spPr>
            <a:ln w="19050" cap="rnd">
              <a:solidFill>
                <a:srgbClr val="477EFF"/>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7'!$L$37:$L$45</c:f>
              <c:numCache>
                <c:formatCode>0%</c:formatCode>
                <c:ptCount val="9"/>
                <c:pt idx="0">
                  <c:v>0.10934284034107616</c:v>
                </c:pt>
                <c:pt idx="1">
                  <c:v>0.10384459732901659</c:v>
                </c:pt>
                <c:pt idx="2">
                  <c:v>6.3621598066790797E-2</c:v>
                </c:pt>
                <c:pt idx="3">
                  <c:v>0.10561874045153624</c:v>
                </c:pt>
                <c:pt idx="4">
                  <c:v>0.10179084678310855</c:v>
                </c:pt>
                <c:pt idx="5">
                  <c:v>0.12841306450412915</c:v>
                </c:pt>
                <c:pt idx="6">
                  <c:v>2.9749180561493515E-2</c:v>
                </c:pt>
                <c:pt idx="7">
                  <c:v>4.801891206382821E-2</c:v>
                </c:pt>
                <c:pt idx="8">
                  <c:v>5.2758431247452463E-2</c:v>
                </c:pt>
              </c:numCache>
            </c:numRef>
          </c:val>
          <c:smooth val="0"/>
          <c:extLst>
            <c:ext xmlns:c16="http://schemas.microsoft.com/office/drawing/2014/chart" uri="{C3380CC4-5D6E-409C-BE32-E72D297353CC}">
              <c16:uniqueId val="{0000000A-E072-4FD4-AFA1-3926D64FF745}"/>
            </c:ext>
          </c:extLst>
        </c:ser>
        <c:ser>
          <c:idx val="11"/>
          <c:order val="11"/>
          <c:tx>
            <c:strRef>
              <c:f>'Diagram 7'!$M$36</c:f>
              <c:strCache>
                <c:ptCount val="1"/>
                <c:pt idx="0">
                  <c:v>Övrig kapitalavkastning</c:v>
                </c:pt>
              </c:strCache>
              <c:extLst xmlns:c15="http://schemas.microsoft.com/office/drawing/2012/chart"/>
            </c:strRef>
          </c:tx>
          <c:spPr>
            <a:ln w="19050" cap="rnd">
              <a:solidFill>
                <a:srgbClr val="A6CBFF"/>
              </a:solidFill>
              <a:round/>
            </a:ln>
            <a:effectLst/>
          </c:spPr>
          <c:marker>
            <c:symbol val="none"/>
          </c:marker>
          <c:cat>
            <c:strRef>
              <c:f>'Diagram 7'!$A$37:$A$45</c:f>
              <c:strCache>
                <c:ptCount val="9"/>
                <c:pt idx="0">
                  <c:v>2016</c:v>
                </c:pt>
                <c:pt idx="1">
                  <c:v>2017</c:v>
                </c:pt>
                <c:pt idx="2">
                  <c:v>2018</c:v>
                </c:pt>
                <c:pt idx="3">
                  <c:v>2019</c:v>
                </c:pt>
                <c:pt idx="4">
                  <c:v>2020</c:v>
                </c:pt>
                <c:pt idx="5">
                  <c:v>2021</c:v>
                </c:pt>
                <c:pt idx="6">
                  <c:v>2022</c:v>
                </c:pt>
                <c:pt idx="7">
                  <c:v>2023</c:v>
                </c:pt>
                <c:pt idx="8">
                  <c:v>2024</c:v>
                </c:pt>
              </c:strCache>
            </c:strRef>
          </c:cat>
          <c:val>
            <c:numRef>
              <c:f>'Diagram 7'!$M$37:$M$45</c:f>
              <c:numCache>
                <c:formatCode>0%</c:formatCode>
                <c:ptCount val="9"/>
                <c:pt idx="0">
                  <c:v>1.4334019406057042E-2</c:v>
                </c:pt>
                <c:pt idx="1">
                  <c:v>1.537838931606637E-2</c:v>
                </c:pt>
                <c:pt idx="2">
                  <c:v>1.59252069880759E-2</c:v>
                </c:pt>
                <c:pt idx="3">
                  <c:v>1.7008996774741131E-2</c:v>
                </c:pt>
                <c:pt idx="4">
                  <c:v>2.538138403714349E-2</c:v>
                </c:pt>
                <c:pt idx="5">
                  <c:v>1.5623837512089876E-2</c:v>
                </c:pt>
                <c:pt idx="6">
                  <c:v>1.2220322074960809E-2</c:v>
                </c:pt>
                <c:pt idx="7">
                  <c:v>1.1253662981112562E-2</c:v>
                </c:pt>
                <c:pt idx="8">
                  <c:v>1.0757261594626685E-2</c:v>
                </c:pt>
              </c:numCache>
            </c:numRef>
          </c:val>
          <c:smooth val="0"/>
          <c:extLst>
            <c:ext xmlns:c16="http://schemas.microsoft.com/office/drawing/2014/chart" uri="{C3380CC4-5D6E-409C-BE32-E72D297353CC}">
              <c16:uniqueId val="{0000000B-E072-4FD4-AFA1-3926D64FF745}"/>
            </c:ext>
          </c:extLst>
        </c:ser>
        <c:dLbls>
          <c:showLegendKey val="0"/>
          <c:showVal val="0"/>
          <c:showCatName val="0"/>
          <c:showSerName val="0"/>
          <c:showPercent val="0"/>
          <c:showBubbleSize val="0"/>
        </c:dLbls>
        <c:smooth val="0"/>
        <c:axId val="533070608"/>
        <c:axId val="533070936"/>
        <c:extLst>
          <c:ext xmlns:c15="http://schemas.microsoft.com/office/drawing/2012/chart" uri="{02D57815-91ED-43cb-92C2-25804820EDAC}">
            <c15:filteredLineSeries>
              <c15:ser>
                <c:idx val="0"/>
                <c:order val="0"/>
                <c:tx>
                  <c:strRef>
                    <c:extLst>
                      <c:ext uri="{02D57815-91ED-43cb-92C2-25804820EDAC}">
                        <c15:formulaRef>
                          <c15:sqref>'Diagram 7'!$B$36</c15:sqref>
                        </c15:formulaRef>
                      </c:ext>
                    </c:extLst>
                    <c:strCache>
                      <c:ptCount val="1"/>
                      <c:pt idx="0">
                        <c:v>Ränteintäkter</c:v>
                      </c:pt>
                    </c:strCache>
                  </c:strRef>
                </c:tx>
                <c:spPr>
                  <a:ln w="19050" cap="rnd">
                    <a:solidFill>
                      <a:srgbClr val="1E00BE"/>
                    </a:solidFill>
                    <a:round/>
                  </a:ln>
                  <a:effectLst/>
                </c:spPr>
                <c:marker>
                  <c:symbol val="none"/>
                </c:marker>
                <c:cat>
                  <c:strRef>
                    <c:extLst>
                      <c:ex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c:ext uri="{02D57815-91ED-43cb-92C2-25804820EDAC}">
                        <c15:formulaRef>
                          <c15:sqref>'Diagram 7'!$B$37:$B$45</c15:sqref>
                        </c15:formulaRef>
                      </c:ext>
                    </c:extLst>
                    <c:numCache>
                      <c:formatCode>0%</c:formatCode>
                      <c:ptCount val="9"/>
                      <c:pt idx="0">
                        <c:v>4.8662158188768012E-2</c:v>
                      </c:pt>
                      <c:pt idx="1">
                        <c:v>5.6131121003642245E-2</c:v>
                      </c:pt>
                      <c:pt idx="2">
                        <c:v>4.6706017509804694E-2</c:v>
                      </c:pt>
                      <c:pt idx="3">
                        <c:v>3.2388389068069942E-2</c:v>
                      </c:pt>
                      <c:pt idx="4">
                        <c:v>3.484413000221092E-2</c:v>
                      </c:pt>
                      <c:pt idx="5">
                        <c:v>2.8346105200505917E-2</c:v>
                      </c:pt>
                      <c:pt idx="6">
                        <c:v>5.7610089781958099E-2</c:v>
                      </c:pt>
                      <c:pt idx="7">
                        <c:v>6.0479204117313889E-2</c:v>
                      </c:pt>
                      <c:pt idx="8">
                        <c:v>6.1796657628440284E-2</c:v>
                      </c:pt>
                    </c:numCache>
                  </c:numRef>
                </c:val>
                <c:smooth val="0"/>
                <c:extLst>
                  <c:ext xmlns:c16="http://schemas.microsoft.com/office/drawing/2014/chart" uri="{C3380CC4-5D6E-409C-BE32-E72D297353CC}">
                    <c16:uniqueId val="{00000003-E072-4FD4-AFA1-3926D64FF745}"/>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'Diagram 7'!$C$36</c15:sqref>
                        </c15:formulaRef>
                      </c:ext>
                    </c:extLst>
                    <c:strCache>
                      <c:ptCount val="1"/>
                      <c:pt idx="0">
                        <c:v>Utdelningar</c:v>
                      </c:pt>
                    </c:strCache>
                  </c:strRef>
                </c:tx>
                <c:spPr>
                  <a:ln w="19050" cap="rnd">
                    <a:solidFill>
                      <a:srgbClr val="1A85FF"/>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7'!$C$37:$C$45</c15:sqref>
                        </c15:formulaRef>
                      </c:ext>
                    </c:extLst>
                    <c:numCache>
                      <c:formatCode>0%</c:formatCode>
                      <c:ptCount val="9"/>
                      <c:pt idx="0">
                        <c:v>9.8096148191708324E-2</c:v>
                      </c:pt>
                      <c:pt idx="1">
                        <c:v>0.11902063941723999</c:v>
                      </c:pt>
                      <c:pt idx="2">
                        <c:v>0.14443608128986252</c:v>
                      </c:pt>
                      <c:pt idx="3">
                        <c:v>0.12968935664573078</c:v>
                      </c:pt>
                      <c:pt idx="4">
                        <c:v>7.481759893875746E-2</c:v>
                      </c:pt>
                      <c:pt idx="5">
                        <c:v>8.2434342682836101E-2</c:v>
                      </c:pt>
                      <c:pt idx="6">
                        <c:v>0.10837964942283025</c:v>
                      </c:pt>
                      <c:pt idx="7">
                        <c:v>6.3064837843827715E-2</c:v>
                      </c:pt>
                      <c:pt idx="8">
                        <c:v>9.4546936750137339E-2</c:v>
                      </c:pt>
                    </c:numCache>
                  </c:numRef>
                </c:val>
                <c:smooth val="0"/>
                <c:extLst xmlns:c15="http://schemas.microsoft.com/office/drawing/2012/chart">
                  <c:ext xmlns:c16="http://schemas.microsoft.com/office/drawing/2014/chart" uri="{C3380CC4-5D6E-409C-BE32-E72D297353CC}">
                    <c16:uniqueId val="{00000004-E072-4FD4-AFA1-3926D64FF745}"/>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'Diagram 7'!$D$36</c15:sqref>
                        </c15:formulaRef>
                      </c:ext>
                    </c:extLst>
                    <c:strCache>
                      <c:ptCount val="1"/>
                      <c:pt idx="0">
                        <c:v>Övrig kapitalavkastning</c:v>
                      </c:pt>
                    </c:strCache>
                  </c:strRef>
                </c:tx>
                <c:spPr>
                  <a:ln w="19050" cap="rnd">
                    <a:solidFill>
                      <a:srgbClr val="9D24A8"/>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7'!$D$37:$D$45</c15:sqref>
                        </c15:formulaRef>
                      </c:ext>
                    </c:extLst>
                    <c:numCache>
                      <c:formatCode>0%</c:formatCode>
                      <c:ptCount val="9"/>
                      <c:pt idx="0">
                        <c:v>2.1721552484563363E-2</c:v>
                      </c:pt>
                      <c:pt idx="1">
                        <c:v>2.6993120194253338E-2</c:v>
                      </c:pt>
                      <c:pt idx="2">
                        <c:v>3.4583845026343936E-2</c:v>
                      </c:pt>
                      <c:pt idx="3">
                        <c:v>2.7601425903921235E-2</c:v>
                      </c:pt>
                      <c:pt idx="4">
                        <c:v>2.1888127349104575E-2</c:v>
                      </c:pt>
                      <c:pt idx="5">
                        <c:v>1.7930213525779334E-2</c:v>
                      </c:pt>
                      <c:pt idx="6">
                        <c:v>3.3632606527005837E-2</c:v>
                      </c:pt>
                      <c:pt idx="7">
                        <c:v>7.2520869757935424E-2</c:v>
                      </c:pt>
                      <c:pt idx="8">
                        <c:v>6.3657468942173071E-2</c:v>
                      </c:pt>
                    </c:numCache>
                  </c:numRef>
                </c:val>
                <c:smooth val="0"/>
                <c:extLst xmlns:c15="http://schemas.microsoft.com/office/drawing/2012/chart">
                  <c:ext xmlns:c16="http://schemas.microsoft.com/office/drawing/2014/chart" uri="{C3380CC4-5D6E-409C-BE32-E72D297353CC}">
                    <c16:uniqueId val="{00000005-E072-4FD4-AFA1-3926D64FF745}"/>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'Diagram 7'!$E$36</c15:sqref>
                        </c15:formulaRef>
                      </c:ext>
                    </c:extLst>
                    <c:strCache>
                      <c:ptCount val="1"/>
                      <c:pt idx="0">
                        <c:v>Ränteintäkter</c:v>
                      </c:pt>
                    </c:strCache>
                  </c:strRef>
                </c:tx>
                <c:spPr>
                  <a:ln w="19050" cap="rnd">
                    <a:solidFill>
                      <a:srgbClr val="E073E8"/>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7'!$E$37:$E$45</c15:sqref>
                        </c15:formulaRef>
                      </c:ext>
                    </c:extLst>
                    <c:numCache>
                      <c:formatCode>0%</c:formatCode>
                      <c:ptCount val="9"/>
                      <c:pt idx="0">
                        <c:v>2.8668038812114084E-2</c:v>
                      </c:pt>
                      <c:pt idx="1">
                        <c:v>6.7057871307163092E-2</c:v>
                      </c:pt>
                      <c:pt idx="2">
                        <c:v>6.8731925682367384E-2</c:v>
                      </c:pt>
                      <c:pt idx="3">
                        <c:v>4.0264810728229503E-2</c:v>
                      </c:pt>
                      <c:pt idx="4">
                        <c:v>6.3586115410126029E-2</c:v>
                      </c:pt>
                      <c:pt idx="5">
                        <c:v>6.3760136894576297E-2</c:v>
                      </c:pt>
                      <c:pt idx="6">
                        <c:v>0.13139518312669232</c:v>
                      </c:pt>
                      <c:pt idx="7">
                        <c:v>0.12413504395577335</c:v>
                      </c:pt>
                      <c:pt idx="8">
                        <c:v>6.6670211069169011E-2</c:v>
                      </c:pt>
                    </c:numCache>
                  </c:numRef>
                </c:val>
                <c:smooth val="0"/>
                <c:extLst xmlns:c15="http://schemas.microsoft.com/office/drawing/2012/chart">
                  <c:ext xmlns:c16="http://schemas.microsoft.com/office/drawing/2014/chart" uri="{C3380CC4-5D6E-409C-BE32-E72D297353CC}">
                    <c16:uniqueId val="{00000006-E072-4FD4-AFA1-3926D64FF745}"/>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'Diagram 7'!$F$36</c15:sqref>
                        </c15:formulaRef>
                      </c:ext>
                    </c:extLst>
                    <c:strCache>
                      <c:ptCount val="1"/>
                      <c:pt idx="0">
                        <c:v>Utdelningar</c:v>
                      </c:pt>
                    </c:strCache>
                  </c:strRef>
                </c:tx>
                <c:spPr>
                  <a:ln w="19050" cap="rnd">
                    <a:solidFill>
                      <a:srgbClr val="008F55"/>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7'!$F$37:$F$45</c15:sqref>
                        </c15:formulaRef>
                      </c:ext>
                    </c:extLst>
                    <c:numCache>
                      <c:formatCode>0%</c:formatCode>
                      <c:ptCount val="9"/>
                      <c:pt idx="0">
                        <c:v>3.3262275801234933E-2</c:v>
                      </c:pt>
                      <c:pt idx="1">
                        <c:v>3.047349251315257E-2</c:v>
                      </c:pt>
                      <c:pt idx="2">
                        <c:v>2.3570890940062591E-2</c:v>
                      </c:pt>
                      <c:pt idx="3">
                        <c:v>2.46477677813614E-2</c:v>
                      </c:pt>
                      <c:pt idx="4">
                        <c:v>2.9361043555162503E-2</c:v>
                      </c:pt>
                      <c:pt idx="5">
                        <c:v>3.7832006547131911E-2</c:v>
                      </c:pt>
                      <c:pt idx="6">
                        <c:v>5.0555793073963233E-2</c:v>
                      </c:pt>
                      <c:pt idx="7">
                        <c:v>2.1916323967593392E-2</c:v>
                      </c:pt>
                      <c:pt idx="8">
                        <c:v>2.67779609052404E-2</c:v>
                      </c:pt>
                    </c:numCache>
                  </c:numRef>
                </c:val>
                <c:smooth val="0"/>
                <c:extLst xmlns:c15="http://schemas.microsoft.com/office/drawing/2012/chart">
                  <c:ext xmlns:c16="http://schemas.microsoft.com/office/drawing/2014/chart" uri="{C3380CC4-5D6E-409C-BE32-E72D297353CC}">
                    <c16:uniqueId val="{00000007-E072-4FD4-AFA1-3926D64FF745}"/>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'Diagram 7'!$G$36</c15:sqref>
                        </c15:formulaRef>
                      </c:ext>
                    </c:extLst>
                    <c:strCache>
                      <c:ptCount val="1"/>
                      <c:pt idx="0">
                        <c:v>Övrig kapitalavkastning</c:v>
                      </c:pt>
                    </c:strCache>
                  </c:strRef>
                </c:tx>
                <c:spPr>
                  <a:ln w="19050" cap="rnd">
                    <a:solidFill>
                      <a:srgbClr val="21CA7B"/>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7'!$G$37:$G$45</c15:sqref>
                        </c15:formulaRef>
                      </c:ext>
                    </c:extLst>
                    <c:numCache>
                      <c:formatCode>0%</c:formatCode>
                      <c:ptCount val="9"/>
                      <c:pt idx="0">
                        <c:v>5.8806233460746843E-3</c:v>
                      </c:pt>
                      <c:pt idx="1">
                        <c:v>4.4111695669769328E-3</c:v>
                      </c:pt>
                      <c:pt idx="2">
                        <c:v>4.3972586459612561E-3</c:v>
                      </c:pt>
                      <c:pt idx="3">
                        <c:v>4.8548633508742152E-3</c:v>
                      </c:pt>
                      <c:pt idx="4">
                        <c:v>7.738226840592527E-3</c:v>
                      </c:pt>
                      <c:pt idx="5">
                        <c:v>4.6127520273789155E-3</c:v>
                      </c:pt>
                      <c:pt idx="6">
                        <c:v>7.6243408864186965E-3</c:v>
                      </c:pt>
                      <c:pt idx="7">
                        <c:v>2.8811347238296928E-3</c:v>
                      </c:pt>
                      <c:pt idx="8">
                        <c:v>6.7520867669732575E-3</c:v>
                      </c:pt>
                    </c:numCache>
                  </c:numRef>
                </c:val>
                <c:smooth val="0"/>
                <c:extLst xmlns:c15="http://schemas.microsoft.com/office/drawing/2012/chart">
                  <c:ext xmlns:c16="http://schemas.microsoft.com/office/drawing/2014/chart" uri="{C3380CC4-5D6E-409C-BE32-E72D297353CC}">
                    <c16:uniqueId val="{00000008-E072-4FD4-AFA1-3926D64FF745}"/>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'Diagram 7'!$H$36</c15:sqref>
                        </c15:formulaRef>
                      </c:ext>
                    </c:extLst>
                    <c:strCache>
                      <c:ptCount val="1"/>
                      <c:pt idx="0">
                        <c:v>Ränteintäkter</c:v>
                      </c:pt>
                    </c:strCache>
                  </c:strRef>
                </c:tx>
                <c:spPr>
                  <a:ln w="19050" cap="rnd">
                    <a:solidFill>
                      <a:srgbClr val="B83400"/>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7'!$H$37:$H$45</c15:sqref>
                        </c15:formulaRef>
                      </c:ext>
                    </c:extLst>
                    <c:numCache>
                      <c:formatCode>0%</c:formatCode>
                      <c:ptCount val="9"/>
                      <c:pt idx="0">
                        <c:v>2.7749191414289918E-2</c:v>
                      </c:pt>
                      <c:pt idx="1">
                        <c:v>4.1278834479967622E-2</c:v>
                      </c:pt>
                      <c:pt idx="2">
                        <c:v>3.3712316285702967E-2</c:v>
                      </c:pt>
                      <c:pt idx="3">
                        <c:v>3.9891359701239179E-2</c:v>
                      </c:pt>
                      <c:pt idx="4">
                        <c:v>5.2708379394207382E-2</c:v>
                      </c:pt>
                      <c:pt idx="5">
                        <c:v>3.4112045234729563E-2</c:v>
                      </c:pt>
                      <c:pt idx="6">
                        <c:v>4.5924184124269629E-2</c:v>
                      </c:pt>
                      <c:pt idx="7">
                        <c:v>7.7175010465660318E-2</c:v>
                      </c:pt>
                      <c:pt idx="8">
                        <c:v>3.9803640101369914E-2</c:v>
                      </c:pt>
                    </c:numCache>
                  </c:numRef>
                </c:val>
                <c:smooth val="0"/>
                <c:extLst xmlns:c15="http://schemas.microsoft.com/office/drawing/2012/chart">
                  <c:ext xmlns:c16="http://schemas.microsoft.com/office/drawing/2014/chart" uri="{C3380CC4-5D6E-409C-BE32-E72D297353CC}">
                    <c16:uniqueId val="{00000000-E072-4FD4-AFA1-3926D64FF745}"/>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'Diagram 7'!$I$36</c15:sqref>
                        </c15:formulaRef>
                      </c:ext>
                    </c:extLst>
                    <c:strCache>
                      <c:ptCount val="1"/>
                      <c:pt idx="0">
                        <c:v>Utdelningar</c:v>
                      </c:pt>
                    </c:strCache>
                  </c:strRef>
                </c:tx>
                <c:spPr>
                  <a:ln w="19050" cap="rnd">
                    <a:solidFill>
                      <a:srgbClr val="F66228"/>
                    </a:solidFill>
                    <a:prstDash val="solid"/>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7'!$I$37:$I$45</c15:sqref>
                        </c15:formulaRef>
                      </c:ext>
                    </c:extLst>
                    <c:numCache>
                      <c:formatCode>0%</c:formatCode>
                      <c:ptCount val="9"/>
                      <c:pt idx="0">
                        <c:v>0.19652308144663333</c:v>
                      </c:pt>
                      <c:pt idx="1">
                        <c:v>0.19688385269121811</c:v>
                      </c:pt>
                      <c:pt idx="2">
                        <c:v>0.24062116230242045</c:v>
                      </c:pt>
                      <c:pt idx="3">
                        <c:v>0.18696316414870143</c:v>
                      </c:pt>
                      <c:pt idx="4">
                        <c:v>0.25049745743975238</c:v>
                      </c:pt>
                      <c:pt idx="5">
                        <c:v>0.22542965553158248</c:v>
                      </c:pt>
                      <c:pt idx="6">
                        <c:v>0.21412284452045033</c:v>
                      </c:pt>
                      <c:pt idx="7">
                        <c:v>0.15984141446477382</c:v>
                      </c:pt>
                      <c:pt idx="8">
                        <c:v>0.10161801974232194</c:v>
                      </c:pt>
                    </c:numCache>
                  </c:numRef>
                </c:val>
                <c:smooth val="0"/>
                <c:extLst xmlns:c15="http://schemas.microsoft.com/office/drawing/2012/chart">
                  <c:ext xmlns:c16="http://schemas.microsoft.com/office/drawing/2014/chart" uri="{C3380CC4-5D6E-409C-BE32-E72D297353CC}">
                    <c16:uniqueId val="{00000001-E072-4FD4-AFA1-3926D64FF745}"/>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'Diagram 7'!$J$36</c15:sqref>
                        </c15:formulaRef>
                      </c:ext>
                    </c:extLst>
                    <c:strCache>
                      <c:ptCount val="1"/>
                      <c:pt idx="0">
                        <c:v>Övrig kapitalavkastning</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'Diagram 7'!$A$37:$A$45</c15:sqref>
                        </c15:formulaRef>
                      </c:ext>
                    </c:extLst>
                    <c:strCache>
                      <c:ptCount val="9"/>
                      <c:pt idx="0">
                        <c:v>2016</c:v>
                      </c:pt>
                      <c:pt idx="1">
                        <c:v>2017</c:v>
                      </c:pt>
                      <c:pt idx="2">
                        <c:v>2018</c:v>
                      </c:pt>
                      <c:pt idx="3">
                        <c:v>2019</c:v>
                      </c:pt>
                      <c:pt idx="4">
                        <c:v>2020</c:v>
                      </c:pt>
                      <c:pt idx="5">
                        <c:v>2021</c:v>
                      </c:pt>
                      <c:pt idx="6">
                        <c:v>2022</c:v>
                      </c:pt>
                      <c:pt idx="7">
                        <c:v>2023</c:v>
                      </c:pt>
                      <c:pt idx="8">
                        <c:v>2024</c:v>
                      </c:pt>
                    </c:strCache>
                  </c:strRef>
                </c:cat>
                <c:val>
                  <c:numRef>
                    <c:extLst xmlns:c15="http://schemas.microsoft.com/office/drawing/2012/chart">
                      <c:ext xmlns:c15="http://schemas.microsoft.com/office/drawing/2012/chart" uri="{02D57815-91ED-43cb-92C2-25804820EDAC}">
                        <c15:formulaRef>
                          <c15:sqref>'Diagram 7'!$J$37:$J$45</c15:sqref>
                        </c15:formulaRef>
                      </c:ext>
                    </c:extLst>
                    <c:numCache>
                      <c:formatCode>0%</c:formatCode>
                      <c:ptCount val="9"/>
                      <c:pt idx="0">
                        <c:v>3.38503381358424E-2</c:v>
                      </c:pt>
                      <c:pt idx="1">
                        <c:v>3.9376770538243629E-2</c:v>
                      </c:pt>
                      <c:pt idx="2">
                        <c:v>3.6485362278651505E-2</c:v>
                      </c:pt>
                      <c:pt idx="3">
                        <c:v>4.2301816329994905E-2</c:v>
                      </c:pt>
                      <c:pt idx="4">
                        <c:v>8.3219102365686484E-2</c:v>
                      </c:pt>
                      <c:pt idx="5">
                        <c:v>6.5880514842645635E-2</c:v>
                      </c:pt>
                      <c:pt idx="6">
                        <c:v>7.8915490950548658E-2</c:v>
                      </c:pt>
                      <c:pt idx="7">
                        <c:v>6.7891354133320203E-2</c:v>
                      </c:pt>
                      <c:pt idx="8">
                        <c:v>3.9768196076346428E-2</c:v>
                      </c:pt>
                    </c:numCache>
                  </c:numRef>
                </c:val>
                <c:smooth val="0"/>
                <c:extLst xmlns:c15="http://schemas.microsoft.com/office/drawing/2012/chart">
                  <c:ext xmlns:c16="http://schemas.microsoft.com/office/drawing/2014/chart" uri="{C3380CC4-5D6E-409C-BE32-E72D297353CC}">
                    <c16:uniqueId val="{00000002-E072-4FD4-AFA1-3926D64FF745}"/>
                  </c:ext>
                </c:extLst>
              </c15:ser>
            </c15:filteredLineSeries>
          </c:ext>
        </c:extLst>
      </c:line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max val="0.30000000000000004"/>
        </c:scaling>
        <c:delete val="0"/>
        <c:axPos val="l"/>
        <c:majorGridlines>
          <c:spPr>
            <a:ln w="9525" cap="flat" cmpd="sng" algn="ctr">
              <a:solidFill>
                <a:srgbClr val="DBDAE3">
                  <a:alpha val="84000"/>
                </a:srgbClr>
              </a:solidFill>
              <a:round/>
            </a:ln>
            <a:effectLst/>
          </c:spPr>
        </c:majorGridlines>
        <c:numFmt formatCode="0%" sourceLinked="1"/>
        <c:majorTickMark val="out"/>
        <c:minorTickMark val="none"/>
        <c:tickLblPos val="nextTo"/>
        <c:spPr>
          <a:noFill/>
          <a:ln>
            <a:solidFill>
              <a:srgbClr val="0F0865"/>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731607168735827E-2"/>
          <c:y val="5.9127309236306415E-2"/>
          <c:w val="0.95744664751167963"/>
          <c:h val="0.72657234251968505"/>
        </c:manualLayout>
      </c:layout>
      <c:barChart>
        <c:barDir val="col"/>
        <c:grouping val="clustered"/>
        <c:varyColors val="0"/>
        <c:ser>
          <c:idx val="0"/>
          <c:order val="0"/>
          <c:tx>
            <c:strRef>
              <c:f>'Diagram 8'!$B$25</c:f>
              <c:strCache>
                <c:ptCount val="1"/>
                <c:pt idx="0">
                  <c:v>Ränteintäkter</c:v>
                </c:pt>
              </c:strCache>
            </c:strRef>
          </c:tx>
          <c:spPr>
            <a:solidFill>
              <a:srgbClr val="1E00BE"/>
            </a:solidFill>
            <a:ln w="19050">
              <a:solidFill>
                <a:srgbClr val="1E00BE"/>
              </a:solidFill>
            </a:ln>
            <a:effectLst/>
          </c:spPr>
          <c:invertIfNegative val="0"/>
          <c:cat>
            <c:strRef>
              <c:f>'Diagram 8'!$A$26:$A$34</c:f>
              <c:strCache>
                <c:ptCount val="9"/>
                <c:pt idx="0">
                  <c:v>2016</c:v>
                </c:pt>
                <c:pt idx="1">
                  <c:v>2017</c:v>
                </c:pt>
                <c:pt idx="2">
                  <c:v>2018</c:v>
                </c:pt>
                <c:pt idx="3">
                  <c:v>2019</c:v>
                </c:pt>
                <c:pt idx="4">
                  <c:v>2020</c:v>
                </c:pt>
                <c:pt idx="5">
                  <c:v>2021</c:v>
                </c:pt>
                <c:pt idx="6">
                  <c:v>2022</c:v>
                </c:pt>
                <c:pt idx="7">
                  <c:v>2023</c:v>
                </c:pt>
                <c:pt idx="8">
                  <c:v>2024</c:v>
                </c:pt>
              </c:strCache>
            </c:strRef>
          </c:cat>
          <c:val>
            <c:numRef>
              <c:f>'Diagram 8'!$B$26:$B$34</c:f>
              <c:numCache>
                <c:formatCode>_-* #\ ##0_-;\-* #\ ##0_-;_-* "-"??_-;_-@_-</c:formatCode>
                <c:ptCount val="9"/>
                <c:pt idx="0">
                  <c:v>7982.7653041896492</c:v>
                </c:pt>
                <c:pt idx="1">
                  <c:v>8948.997163816548</c:v>
                </c:pt>
                <c:pt idx="2">
                  <c:v>8316.886185821757</c:v>
                </c:pt>
                <c:pt idx="3">
                  <c:v>10723.585279266787</c:v>
                </c:pt>
                <c:pt idx="4">
                  <c:v>7284.269730590986</c:v>
                </c:pt>
                <c:pt idx="5">
                  <c:v>8004.8474812683544</c:v>
                </c:pt>
                <c:pt idx="6">
                  <c:v>11227.304321638912</c:v>
                </c:pt>
                <c:pt idx="7">
                  <c:v>19290.717146702231</c:v>
                </c:pt>
                <c:pt idx="8">
                  <c:v>23614</c:v>
                </c:pt>
              </c:numCache>
            </c:numRef>
          </c:val>
          <c:extLst>
            <c:ext xmlns:c16="http://schemas.microsoft.com/office/drawing/2014/chart" uri="{C3380CC4-5D6E-409C-BE32-E72D297353CC}">
              <c16:uniqueId val="{00000000-A729-4B73-9448-053727FC5191}"/>
            </c:ext>
          </c:extLst>
        </c:ser>
        <c:ser>
          <c:idx val="1"/>
          <c:order val="1"/>
          <c:tx>
            <c:strRef>
              <c:f>'Diagram 8'!$C$25</c:f>
              <c:strCache>
                <c:ptCount val="1"/>
                <c:pt idx="0">
                  <c:v>Räntekostnader</c:v>
                </c:pt>
              </c:strCache>
            </c:strRef>
          </c:tx>
          <c:spPr>
            <a:solidFill>
              <a:srgbClr val="477EFF"/>
            </a:solidFill>
            <a:ln w="19050">
              <a:solidFill>
                <a:srgbClr val="1A85FF"/>
              </a:solidFill>
            </a:ln>
            <a:effectLst/>
          </c:spPr>
          <c:invertIfNegative val="0"/>
          <c:cat>
            <c:strRef>
              <c:f>'Diagram 8'!$A$26:$A$34</c:f>
              <c:strCache>
                <c:ptCount val="9"/>
                <c:pt idx="0">
                  <c:v>2016</c:v>
                </c:pt>
                <c:pt idx="1">
                  <c:v>2017</c:v>
                </c:pt>
                <c:pt idx="2">
                  <c:v>2018</c:v>
                </c:pt>
                <c:pt idx="3">
                  <c:v>2019</c:v>
                </c:pt>
                <c:pt idx="4">
                  <c:v>2020</c:v>
                </c:pt>
                <c:pt idx="5">
                  <c:v>2021</c:v>
                </c:pt>
                <c:pt idx="6">
                  <c:v>2022</c:v>
                </c:pt>
                <c:pt idx="7">
                  <c:v>2023</c:v>
                </c:pt>
                <c:pt idx="8">
                  <c:v>2024</c:v>
                </c:pt>
              </c:strCache>
            </c:strRef>
          </c:cat>
          <c:val>
            <c:numRef>
              <c:f>'Diagram 8'!$C$26:$C$34</c:f>
              <c:numCache>
                <c:formatCode>_-* #\ ##0_-;\-* #\ ##0_-;_-* "-"??_-;_-@_-</c:formatCode>
                <c:ptCount val="9"/>
                <c:pt idx="0">
                  <c:v>3916.1958402008654</c:v>
                </c:pt>
                <c:pt idx="1">
                  <c:v>2978.7720473012714</c:v>
                </c:pt>
                <c:pt idx="2">
                  <c:v>2774.3550500995307</c:v>
                </c:pt>
                <c:pt idx="3">
                  <c:v>3331.2127538316381</c:v>
                </c:pt>
                <c:pt idx="4">
                  <c:v>2198.5552148139082</c:v>
                </c:pt>
                <c:pt idx="5">
                  <c:v>2146.3192035691422</c:v>
                </c:pt>
                <c:pt idx="6">
                  <c:v>4956.2954517975577</c:v>
                </c:pt>
                <c:pt idx="7">
                  <c:v>13260.50416369344</c:v>
                </c:pt>
                <c:pt idx="8">
                  <c:v>12534</c:v>
                </c:pt>
              </c:numCache>
            </c:numRef>
          </c:val>
          <c:extLst>
            <c:ext xmlns:c16="http://schemas.microsoft.com/office/drawing/2014/chart" uri="{C3380CC4-5D6E-409C-BE32-E72D297353CC}">
              <c16:uniqueId val="{00000001-A729-4B73-9448-053727FC5191}"/>
            </c:ext>
          </c:extLst>
        </c:ser>
        <c:dLbls>
          <c:showLegendKey val="0"/>
          <c:showVal val="0"/>
          <c:showCatName val="0"/>
          <c:showSerName val="0"/>
          <c:showPercent val="0"/>
          <c:showBubbleSize val="0"/>
        </c:dLbls>
        <c:gapWidth val="150"/>
        <c:axId val="533070608"/>
        <c:axId val="533070936"/>
      </c:barChart>
      <c:catAx>
        <c:axId val="533070608"/>
        <c:scaling>
          <c:orientation val="minMax"/>
        </c:scaling>
        <c:delete val="0"/>
        <c:axPos val="b"/>
        <c:numFmt formatCode="General" sourceLinked="1"/>
        <c:majorTickMark val="out"/>
        <c:minorTickMark val="none"/>
        <c:tickLblPos val="low"/>
        <c:spPr>
          <a:noFill/>
          <a:ln w="9525" cap="flat" cmpd="sng" algn="ctr">
            <a:solidFill>
              <a:srgbClr val="0F0865"/>
            </a:solidFill>
            <a:round/>
          </a:ln>
          <a:effectLst/>
        </c:spPr>
        <c:txPr>
          <a:bodyPr rot="-60000000" spcFirstLastPara="1" vertOverflow="ellipsis" vert="horz" wrap="square" anchor="ctr" anchorCtr="1"/>
          <a:lstStyle/>
          <a:p>
            <a:pPr>
              <a:defRPr sz="1050" b="0" i="0" u="none" strike="noStrike" kern="1200" baseline="0">
                <a:solidFill>
                  <a:srgbClr val="0F0242"/>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tickLblSkip val="2"/>
        <c:noMultiLvlLbl val="0"/>
      </c:catAx>
      <c:valAx>
        <c:axId val="533070936"/>
        <c:scaling>
          <c:orientation val="minMax"/>
        </c:scaling>
        <c:delete val="0"/>
        <c:axPos val="l"/>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a:solidFill>
              <a:srgbClr val="0F0865"/>
            </a:solidFill>
          </a:ln>
          <a:effectLst/>
        </c:spPr>
        <c:txPr>
          <a:bodyPr rot="-60000000" spcFirstLastPara="1" vertOverflow="ellipsis" vert="horz" wrap="square" anchor="ctr" anchorCtr="1"/>
          <a:lstStyle/>
          <a:p>
            <a:pPr>
              <a:defRPr sz="1050" b="0" i="0" u="none" strike="noStrike" kern="1200" baseline="0">
                <a:solidFill>
                  <a:srgbClr val="0F0242"/>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0896871449340576E-2"/>
          <c:y val="4.4310171198388724E-2"/>
          <c:w val="0.96004035940039512"/>
          <c:h val="0.7576913139763779"/>
        </c:manualLayout>
      </c:layout>
      <c:barChart>
        <c:barDir val="bar"/>
        <c:grouping val="stacked"/>
        <c:varyColors val="0"/>
        <c:ser>
          <c:idx val="0"/>
          <c:order val="0"/>
          <c:tx>
            <c:strRef>
              <c:f>'Diagram 9'!$B$27</c:f>
              <c:strCache>
                <c:ptCount val="1"/>
                <c:pt idx="0">
                  <c:v>Offentlig förvaltning</c:v>
                </c:pt>
              </c:strCache>
            </c:strRef>
          </c:tx>
          <c:spPr>
            <a:solidFill>
              <a:srgbClr val="477EFF"/>
            </a:solidFill>
            <a:ln>
              <a:noFill/>
            </a:ln>
            <a:effectLst/>
          </c:spPr>
          <c:invertIfNegative val="0"/>
          <c:cat>
            <c:strRef>
              <c:extLst>
                <c:ext xmlns:c15="http://schemas.microsoft.com/office/drawing/2012/chart" uri="{02D57815-91ED-43cb-92C2-25804820EDAC}">
                  <c15:fullRef>
                    <c15:sqref>'Diagram 9'!$A$28:$A$40</c15:sqref>
                  </c15:fullRef>
                </c:ext>
              </c:extLst>
              <c:f>'Diagram 9'!$A$28:$A$39</c:f>
              <c:strCache>
                <c:ptCount val="12"/>
                <c:pt idx="0">
                  <c:v>Hälsa</c:v>
                </c:pt>
                <c:pt idx="1">
                  <c:v>Miljö- och djurskydd</c:v>
                </c:pt>
                <c:pt idx="2">
                  <c:v>Annan verksamhet</c:v>
                </c:pt>
                <c:pt idx="3">
                  <c:v>Utdelande stiftelser och insamlande verksamhet</c:v>
                </c:pt>
                <c:pt idx="4">
                  <c:v>Bostäder, social och samhällelig utveckling</c:v>
                </c:pt>
                <c:pt idx="5">
                  <c:v>Opinionsbildning och politik</c:v>
                </c:pt>
                <c:pt idx="6">
                  <c:v>Internationell verksamhet</c:v>
                </c:pt>
                <c:pt idx="7">
                  <c:v>Bransch-/yrkesorganisationer och fackföreningar</c:v>
                </c:pt>
                <c:pt idx="8">
                  <c:v>Rekreation och kultur</c:v>
                </c:pt>
                <c:pt idx="9">
                  <c:v>Utbildning och forskning</c:v>
                </c:pt>
                <c:pt idx="10">
                  <c:v>Religiös verksamhet</c:v>
                </c:pt>
                <c:pt idx="11">
                  <c:v>Social trygghet</c:v>
                </c:pt>
              </c:strCache>
            </c:strRef>
          </c:cat>
          <c:val>
            <c:numRef>
              <c:extLst>
                <c:ext xmlns:c15="http://schemas.microsoft.com/office/drawing/2012/chart" uri="{02D57815-91ED-43cb-92C2-25804820EDAC}">
                  <c15:fullRef>
                    <c15:sqref>'Diagram 9'!$B$28:$B$40</c15:sqref>
                  </c15:fullRef>
                </c:ext>
              </c:extLst>
              <c:f>'Diagram 9'!$B$28:$B$39</c:f>
              <c:numCache>
                <c:formatCode>_-* #\ ##0_-;\-* #\ ##0_-;_-* "-"??_-;_-@_-</c:formatCode>
                <c:ptCount val="12"/>
                <c:pt idx="0">
                  <c:v>276</c:v>
                </c:pt>
                <c:pt idx="1">
                  <c:v>183</c:v>
                </c:pt>
                <c:pt idx="2">
                  <c:v>555</c:v>
                </c:pt>
                <c:pt idx="3">
                  <c:v>254</c:v>
                </c:pt>
                <c:pt idx="4">
                  <c:v>1149</c:v>
                </c:pt>
                <c:pt idx="5">
                  <c:v>2012</c:v>
                </c:pt>
                <c:pt idx="6">
                  <c:v>2811</c:v>
                </c:pt>
                <c:pt idx="7">
                  <c:v>210</c:v>
                </c:pt>
                <c:pt idx="8">
                  <c:v>7721</c:v>
                </c:pt>
                <c:pt idx="9">
                  <c:v>15520</c:v>
                </c:pt>
                <c:pt idx="10">
                  <c:v>1608</c:v>
                </c:pt>
                <c:pt idx="11">
                  <c:v>28956</c:v>
                </c:pt>
              </c:numCache>
            </c:numRef>
          </c:val>
          <c:extLst>
            <c:ext xmlns:c16="http://schemas.microsoft.com/office/drawing/2014/chart" uri="{C3380CC4-5D6E-409C-BE32-E72D297353CC}">
              <c16:uniqueId val="{00000000-BB42-4CC9-8A2B-5E549F2D16A7}"/>
            </c:ext>
          </c:extLst>
        </c:ser>
        <c:ser>
          <c:idx val="1"/>
          <c:order val="1"/>
          <c:tx>
            <c:strRef>
              <c:f>'Diagram 9'!$C$27</c:f>
              <c:strCache>
                <c:ptCount val="1"/>
                <c:pt idx="0">
                  <c:v>Privat sektor</c:v>
                </c:pt>
              </c:strCache>
            </c:strRef>
          </c:tx>
          <c:spPr>
            <a:solidFill>
              <a:srgbClr val="1E00BE"/>
            </a:solidFill>
            <a:ln>
              <a:noFill/>
            </a:ln>
            <a:effectLst/>
          </c:spPr>
          <c:invertIfNegative val="0"/>
          <c:cat>
            <c:strRef>
              <c:extLst>
                <c:ext xmlns:c15="http://schemas.microsoft.com/office/drawing/2012/chart" uri="{02D57815-91ED-43cb-92C2-25804820EDAC}">
                  <c15:fullRef>
                    <c15:sqref>'Diagram 9'!$A$28:$A$40</c15:sqref>
                  </c15:fullRef>
                </c:ext>
              </c:extLst>
              <c:f>'Diagram 9'!$A$28:$A$39</c:f>
              <c:strCache>
                <c:ptCount val="12"/>
                <c:pt idx="0">
                  <c:v>Hälsa</c:v>
                </c:pt>
                <c:pt idx="1">
                  <c:v>Miljö- och djurskydd</c:v>
                </c:pt>
                <c:pt idx="2">
                  <c:v>Annan verksamhet</c:v>
                </c:pt>
                <c:pt idx="3">
                  <c:v>Utdelande stiftelser och insamlande verksamhet</c:v>
                </c:pt>
                <c:pt idx="4">
                  <c:v>Bostäder, social och samhällelig utveckling</c:v>
                </c:pt>
                <c:pt idx="5">
                  <c:v>Opinionsbildning och politik</c:v>
                </c:pt>
                <c:pt idx="6">
                  <c:v>Internationell verksamhet</c:v>
                </c:pt>
                <c:pt idx="7">
                  <c:v>Bransch-/yrkesorganisationer och fackföreningar</c:v>
                </c:pt>
                <c:pt idx="8">
                  <c:v>Rekreation och kultur</c:v>
                </c:pt>
                <c:pt idx="9">
                  <c:v>Utbildning och forskning</c:v>
                </c:pt>
                <c:pt idx="10">
                  <c:v>Religiös verksamhet</c:v>
                </c:pt>
                <c:pt idx="11">
                  <c:v>Social trygghet</c:v>
                </c:pt>
              </c:strCache>
            </c:strRef>
          </c:cat>
          <c:val>
            <c:numRef>
              <c:extLst>
                <c:ext xmlns:c15="http://schemas.microsoft.com/office/drawing/2012/chart" uri="{02D57815-91ED-43cb-92C2-25804820EDAC}">
                  <c15:fullRef>
                    <c15:sqref>'Diagram 9'!$C$28:$C$40</c15:sqref>
                  </c15:fullRef>
                </c:ext>
              </c:extLst>
              <c:f>'Diagram 9'!$C$28:$C$39</c:f>
              <c:numCache>
                <c:formatCode>_-* #\ ##0_-;\-* #\ ##0_-;_-* "-"??_-;_-@_-</c:formatCode>
                <c:ptCount val="12"/>
                <c:pt idx="0">
                  <c:v>48</c:v>
                </c:pt>
                <c:pt idx="1">
                  <c:v>639</c:v>
                </c:pt>
                <c:pt idx="2">
                  <c:v>917</c:v>
                </c:pt>
                <c:pt idx="3">
                  <c:v>3115</c:v>
                </c:pt>
                <c:pt idx="4">
                  <c:v>2311</c:v>
                </c:pt>
                <c:pt idx="5">
                  <c:v>3094</c:v>
                </c:pt>
                <c:pt idx="6">
                  <c:v>3324</c:v>
                </c:pt>
                <c:pt idx="7">
                  <c:v>9882</c:v>
                </c:pt>
                <c:pt idx="8">
                  <c:v>7010</c:v>
                </c:pt>
                <c:pt idx="9">
                  <c:v>4234</c:v>
                </c:pt>
                <c:pt idx="10">
                  <c:v>25363</c:v>
                </c:pt>
                <c:pt idx="11">
                  <c:v>7850</c:v>
                </c:pt>
              </c:numCache>
            </c:numRef>
          </c:val>
          <c:extLst>
            <c:ext xmlns:c16="http://schemas.microsoft.com/office/drawing/2014/chart" uri="{C3380CC4-5D6E-409C-BE32-E72D297353CC}">
              <c16:uniqueId val="{00000001-BB42-4CC9-8A2B-5E549F2D16A7}"/>
            </c:ext>
          </c:extLst>
        </c:ser>
        <c:dLbls>
          <c:showLegendKey val="0"/>
          <c:showVal val="0"/>
          <c:showCatName val="0"/>
          <c:showSerName val="0"/>
          <c:showPercent val="0"/>
          <c:showBubbleSize val="0"/>
        </c:dLbls>
        <c:gapWidth val="75"/>
        <c:overlap val="100"/>
        <c:axId val="533070608"/>
        <c:axId val="533070936"/>
      </c:barChart>
      <c:catAx>
        <c:axId val="533070608"/>
        <c:scaling>
          <c:orientation val="minMax"/>
        </c:scaling>
        <c:delete val="0"/>
        <c:axPos val="l"/>
        <c:numFmt formatCode="General" sourceLinked="1"/>
        <c:majorTickMark val="out"/>
        <c:minorTickMark val="none"/>
        <c:tickLblPos val="low"/>
        <c:spPr>
          <a:noFill/>
          <a:ln w="9525" cap="flat" cmpd="sng" algn="ctr">
            <a:solidFill>
              <a:srgbClr val="0F0242"/>
            </a:solidFill>
            <a:round/>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936"/>
        <c:crosses val="autoZero"/>
        <c:auto val="1"/>
        <c:lblAlgn val="ctr"/>
        <c:lblOffset val="100"/>
        <c:noMultiLvlLbl val="0"/>
      </c:catAx>
      <c:valAx>
        <c:axId val="533070936"/>
        <c:scaling>
          <c:orientation val="minMax"/>
        </c:scaling>
        <c:delete val="0"/>
        <c:axPos val="b"/>
        <c:majorGridlines>
          <c:spPr>
            <a:ln w="9525" cap="flat" cmpd="sng" algn="ctr">
              <a:solidFill>
                <a:srgbClr val="DBDAE3">
                  <a:alpha val="84000"/>
                </a:srgbClr>
              </a:solidFill>
              <a:round/>
            </a:ln>
            <a:effectLst/>
          </c:spPr>
        </c:majorGridlines>
        <c:numFmt formatCode="#,##0" sourceLinked="0"/>
        <c:majorTickMark val="out"/>
        <c:minorTickMark val="none"/>
        <c:tickLblPos val="nextTo"/>
        <c:spPr>
          <a:noFill/>
          <a:ln w="9525">
            <a:solidFill>
              <a:srgbClr val="0F0242"/>
            </a:solidFill>
          </a:ln>
          <a:effectLst/>
        </c:spPr>
        <c:txPr>
          <a:bodyPr rot="-6000000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crossAx val="533070608"/>
        <c:crosses val="autoZero"/>
        <c:crossBetween val="between"/>
        <c:majorUnit val="1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rgbClr val="0F0865"/>
              </a:solidFill>
              <a:latin typeface="Inter" panose="02000503000000020004" pitchFamily="2" charset="0"/>
              <a:ea typeface="Inter" panose="02000503000000020004" pitchFamily="2" charset="0"/>
              <a:cs typeface="Arial" panose="020B0604020202020204" pitchFamily="34" charset="0"/>
            </a:defRPr>
          </a:pPr>
          <a:endParaRPr lang="sv-SE"/>
        </a:p>
      </c:txPr>
    </c:legend>
    <c:plotVisOnly val="1"/>
    <c:dispBlanksAs val="gap"/>
    <c:showDLblsOverMax val="0"/>
  </c:chart>
  <c:spPr>
    <a:solidFill>
      <a:schemeClr val="bg1"/>
    </a:solidFill>
    <a:ln w="9525" cap="flat" cmpd="sng" algn="ctr">
      <a:noFill/>
      <a:round/>
    </a:ln>
    <a:effectLst/>
  </c:spPr>
  <c:txPr>
    <a:bodyPr/>
    <a:lstStyle/>
    <a:p>
      <a:pPr>
        <a:defRPr sz="1000">
          <a:solidFill>
            <a:srgbClr val="0F0242"/>
          </a:solidFill>
          <a:latin typeface="Arial" panose="020B0604020202020204" pitchFamily="34" charset="0"/>
          <a:ea typeface="Roboto" panose="02000000000000000000" pitchFamily="2" charset="0"/>
          <a:cs typeface="Arial" panose="020B0604020202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0</xdr:col>
      <xdr:colOff>101809</xdr:colOff>
      <xdr:row>1</xdr:row>
      <xdr:rowOff>66185</xdr:rowOff>
    </xdr:from>
    <xdr:to>
      <xdr:col>4</xdr:col>
      <xdr:colOff>904394</xdr:colOff>
      <xdr:row>21</xdr:row>
      <xdr:rowOff>40785</xdr:rowOff>
    </xdr:to>
    <xdr:graphicFrame macro="">
      <xdr:nvGraphicFramePr>
        <xdr:cNvPr id="3" name="Diagram 2">
          <a:extLst>
            <a:ext uri="{FF2B5EF4-FFF2-40B4-BE49-F238E27FC236}">
              <a16:creationId xmlns:a16="http://schemas.microsoft.com/office/drawing/2014/main" id="{83A6E118-88CD-83D5-3516-1A1480579D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164152</xdr:colOff>
      <xdr:row>1</xdr:row>
      <xdr:rowOff>65561</xdr:rowOff>
    </xdr:from>
    <xdr:to>
      <xdr:col>1</xdr:col>
      <xdr:colOff>554677</xdr:colOff>
      <xdr:row>21</xdr:row>
      <xdr:rowOff>103661</xdr:rowOff>
    </xdr:to>
    <xdr:graphicFrame macro="">
      <xdr:nvGraphicFramePr>
        <xdr:cNvPr id="4" name="Diagram 3">
          <a:extLst>
            <a:ext uri="{FF2B5EF4-FFF2-40B4-BE49-F238E27FC236}">
              <a16:creationId xmlns:a16="http://schemas.microsoft.com/office/drawing/2014/main" id="{0AF5834A-F894-4024-D4A0-2C5784F92D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1</xdr:row>
      <xdr:rowOff>28576</xdr:rowOff>
    </xdr:from>
    <xdr:to>
      <xdr:col>4</xdr:col>
      <xdr:colOff>447676</xdr:colOff>
      <xdr:row>27</xdr:row>
      <xdr:rowOff>76200</xdr:rowOff>
    </xdr:to>
    <xdr:graphicFrame macro="">
      <xdr:nvGraphicFramePr>
        <xdr:cNvPr id="2" name="Diagram 1">
          <a:extLst>
            <a:ext uri="{FF2B5EF4-FFF2-40B4-BE49-F238E27FC236}">
              <a16:creationId xmlns:a16="http://schemas.microsoft.com/office/drawing/2014/main" id="{CEAD9638-AB64-4C9B-85AC-6A2B1B1D4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200026</xdr:colOff>
      <xdr:row>1</xdr:row>
      <xdr:rowOff>107372</xdr:rowOff>
    </xdr:from>
    <xdr:to>
      <xdr:col>4</xdr:col>
      <xdr:colOff>596154</xdr:colOff>
      <xdr:row>21</xdr:row>
      <xdr:rowOff>145472</xdr:rowOff>
    </xdr:to>
    <xdr:graphicFrame macro="">
      <xdr:nvGraphicFramePr>
        <xdr:cNvPr id="3" name="Diagram 2">
          <a:extLst>
            <a:ext uri="{FF2B5EF4-FFF2-40B4-BE49-F238E27FC236}">
              <a16:creationId xmlns:a16="http://schemas.microsoft.com/office/drawing/2014/main" id="{54C7D5C5-034A-2BE8-23D9-671695638A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120650</xdr:colOff>
      <xdr:row>1</xdr:row>
      <xdr:rowOff>46038</xdr:rowOff>
    </xdr:from>
    <xdr:to>
      <xdr:col>4</xdr:col>
      <xdr:colOff>857250</xdr:colOff>
      <xdr:row>22</xdr:row>
      <xdr:rowOff>133350</xdr:rowOff>
    </xdr:to>
    <xdr:graphicFrame macro="">
      <xdr:nvGraphicFramePr>
        <xdr:cNvPr id="3" name="Diagram 2">
          <a:extLst>
            <a:ext uri="{FF2B5EF4-FFF2-40B4-BE49-F238E27FC236}">
              <a16:creationId xmlns:a16="http://schemas.microsoft.com/office/drawing/2014/main" id="{8C0E5129-66D8-506B-B68A-96D5EE2EFF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139700</xdr:colOff>
      <xdr:row>1</xdr:row>
      <xdr:rowOff>19049</xdr:rowOff>
    </xdr:from>
    <xdr:to>
      <xdr:col>5</xdr:col>
      <xdr:colOff>548900</xdr:colOff>
      <xdr:row>23</xdr:row>
      <xdr:rowOff>184049</xdr:rowOff>
    </xdr:to>
    <xdr:graphicFrame macro="">
      <xdr:nvGraphicFramePr>
        <xdr:cNvPr id="2" name="Diagram 1">
          <a:extLst>
            <a:ext uri="{FF2B5EF4-FFF2-40B4-BE49-F238E27FC236}">
              <a16:creationId xmlns:a16="http://schemas.microsoft.com/office/drawing/2014/main" id="{1430BE01-BBF5-36AF-FD68-9DA10E3B21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98359</xdr:colOff>
      <xdr:row>1</xdr:row>
      <xdr:rowOff>111852</xdr:rowOff>
    </xdr:from>
    <xdr:to>
      <xdr:col>0</xdr:col>
      <xdr:colOff>2981259</xdr:colOff>
      <xdr:row>15</xdr:row>
      <xdr:rowOff>175352</xdr:rowOff>
    </xdr:to>
    <xdr:graphicFrame macro="">
      <xdr:nvGraphicFramePr>
        <xdr:cNvPr id="13" name="Diagram 12">
          <a:extLst>
            <a:ext uri="{FF2B5EF4-FFF2-40B4-BE49-F238E27FC236}">
              <a16:creationId xmlns:a16="http://schemas.microsoft.com/office/drawing/2014/main" id="{BDF82A80-7CA0-BE57-88D8-FA21D5D0D1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136013</xdr:colOff>
      <xdr:row>15</xdr:row>
      <xdr:rowOff>134912</xdr:rowOff>
    </xdr:from>
    <xdr:to>
      <xdr:col>0</xdr:col>
      <xdr:colOff>3016013</xdr:colOff>
      <xdr:row>30</xdr:row>
      <xdr:rowOff>5645</xdr:rowOff>
    </xdr:to>
    <xdr:graphicFrame macro="">
      <xdr:nvGraphicFramePr>
        <xdr:cNvPr id="14" name="Diagram 13">
          <a:extLst>
            <a:ext uri="{FF2B5EF4-FFF2-40B4-BE49-F238E27FC236}">
              <a16:creationId xmlns:a16="http://schemas.microsoft.com/office/drawing/2014/main" id="{4C9754BD-4673-412F-B4EE-0063CF727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2981324</xdr:colOff>
      <xdr:row>1</xdr:row>
      <xdr:rowOff>73479</xdr:rowOff>
    </xdr:from>
    <xdr:to>
      <xdr:col>1</xdr:col>
      <xdr:colOff>1274356</xdr:colOff>
      <xdr:row>15</xdr:row>
      <xdr:rowOff>135279</xdr:rowOff>
    </xdr:to>
    <xdr:graphicFrame macro="">
      <xdr:nvGraphicFramePr>
        <xdr:cNvPr id="15" name="Diagram 14">
          <a:extLst>
            <a:ext uri="{FF2B5EF4-FFF2-40B4-BE49-F238E27FC236}">
              <a16:creationId xmlns:a16="http://schemas.microsoft.com/office/drawing/2014/main" id="{40243C44-A0E8-4E9B-B1A4-2195E28BC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3016763</xdr:colOff>
      <xdr:row>15</xdr:row>
      <xdr:rowOff>137028</xdr:rowOff>
    </xdr:from>
    <xdr:to>
      <xdr:col>1</xdr:col>
      <xdr:colOff>1309795</xdr:colOff>
      <xdr:row>29</xdr:row>
      <xdr:rowOff>94845</xdr:rowOff>
    </xdr:to>
    <xdr:graphicFrame macro="">
      <xdr:nvGraphicFramePr>
        <xdr:cNvPr id="16" name="Diagram 15">
          <a:extLst>
            <a:ext uri="{FF2B5EF4-FFF2-40B4-BE49-F238E27FC236}">
              <a16:creationId xmlns:a16="http://schemas.microsoft.com/office/drawing/2014/main" id="{AE65C5DA-C163-4F2E-B90D-B275D738B3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104775</xdr:colOff>
      <xdr:row>1</xdr:row>
      <xdr:rowOff>33972</xdr:rowOff>
    </xdr:from>
    <xdr:to>
      <xdr:col>2</xdr:col>
      <xdr:colOff>2314575</xdr:colOff>
      <xdr:row>20</xdr:row>
      <xdr:rowOff>171450</xdr:rowOff>
    </xdr:to>
    <xdr:graphicFrame macro="">
      <xdr:nvGraphicFramePr>
        <xdr:cNvPr id="2" name="Diagram 1">
          <a:extLst>
            <a:ext uri="{FF2B5EF4-FFF2-40B4-BE49-F238E27FC236}">
              <a16:creationId xmlns:a16="http://schemas.microsoft.com/office/drawing/2014/main" id="{D53CA088-757F-6B46-C4BC-185E0F4981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95249</xdr:rowOff>
    </xdr:from>
    <xdr:to>
      <xdr:col>8</xdr:col>
      <xdr:colOff>514350</xdr:colOff>
      <xdr:row>22</xdr:row>
      <xdr:rowOff>123824</xdr:rowOff>
    </xdr:to>
    <xdr:graphicFrame macro="">
      <xdr:nvGraphicFramePr>
        <xdr:cNvPr id="3" name="Diagram 2">
          <a:extLst>
            <a:ext uri="{FF2B5EF4-FFF2-40B4-BE49-F238E27FC236}">
              <a16:creationId xmlns:a16="http://schemas.microsoft.com/office/drawing/2014/main" id="{59C56ED0-F2EF-4A64-BA91-C1C2E03C4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059D0-F0DB-4F2C-A8B0-56E61FB1279C}">
  <dimension ref="A1:Q69"/>
  <sheetViews>
    <sheetView tabSelected="1" zoomScaleNormal="100" workbookViewId="0"/>
  </sheetViews>
  <sheetFormatPr defaultRowHeight="15"/>
  <cols>
    <col min="1" max="1" width="32" customWidth="1"/>
    <col min="2" max="2" width="11.7109375" bestFit="1" customWidth="1"/>
    <col min="3" max="4" width="14.42578125" bestFit="1" customWidth="1"/>
    <col min="5" max="5" width="14" bestFit="1" customWidth="1"/>
    <col min="6" max="7" width="14.42578125" bestFit="1" customWidth="1"/>
    <col min="8" max="9" width="14" bestFit="1" customWidth="1"/>
    <col min="10" max="10" width="14.42578125" bestFit="1" customWidth="1"/>
    <col min="11" max="12" width="13.85546875" bestFit="1" customWidth="1"/>
    <col min="13" max="13" width="13.42578125" bestFit="1" customWidth="1"/>
    <col min="14" max="14" width="13.85546875" bestFit="1" customWidth="1"/>
    <col min="15" max="15" width="14.28515625" bestFit="1" customWidth="1"/>
    <col min="17" max="17" width="14.28515625" bestFit="1" customWidth="1"/>
  </cols>
  <sheetData>
    <row r="1" spans="1:17">
      <c r="A1" s="94" t="s">
        <v>99</v>
      </c>
      <c r="C1" s="2"/>
      <c r="D1" s="2"/>
      <c r="E1" s="2"/>
      <c r="F1" s="2"/>
      <c r="G1" s="2"/>
      <c r="H1" s="2"/>
      <c r="I1" s="2"/>
      <c r="J1" s="2"/>
      <c r="K1" s="2"/>
      <c r="L1" s="2"/>
      <c r="M1" s="2"/>
      <c r="N1" s="2"/>
      <c r="O1" s="2"/>
    </row>
    <row r="2" spans="1:17">
      <c r="B2" s="2"/>
      <c r="C2" s="10"/>
      <c r="D2" s="10"/>
      <c r="E2" s="10"/>
      <c r="F2" s="10"/>
      <c r="G2" s="10"/>
      <c r="H2" s="10"/>
      <c r="I2" s="10"/>
      <c r="J2" s="10"/>
      <c r="K2" s="10"/>
      <c r="L2" s="10"/>
      <c r="M2" s="10"/>
      <c r="N2" s="10"/>
      <c r="O2" s="10"/>
    </row>
    <row r="3" spans="1:17">
      <c r="B3" s="2"/>
      <c r="C3" s="4"/>
      <c r="D3" s="4"/>
      <c r="E3" s="4"/>
      <c r="F3" s="4"/>
      <c r="G3" s="4"/>
      <c r="H3" s="4"/>
      <c r="I3" s="4"/>
      <c r="J3" s="4"/>
      <c r="K3" s="4"/>
      <c r="L3" s="4"/>
      <c r="M3" s="4"/>
      <c r="N3" s="4"/>
      <c r="O3" s="4"/>
    </row>
    <row r="4" spans="1:17">
      <c r="B4" s="2"/>
      <c r="C4" s="10"/>
      <c r="D4" s="10"/>
      <c r="E4" s="10"/>
      <c r="F4" s="10"/>
      <c r="G4" s="10"/>
      <c r="H4" s="10"/>
      <c r="I4" s="10"/>
      <c r="J4" s="10"/>
      <c r="K4" s="10"/>
      <c r="L4" s="10"/>
      <c r="M4" s="10"/>
      <c r="N4" s="10"/>
      <c r="O4" s="10"/>
    </row>
    <row r="5" spans="1:17">
      <c r="B5" s="2"/>
      <c r="C5" s="4"/>
      <c r="D5" s="4"/>
      <c r="E5" s="4"/>
      <c r="F5" s="4"/>
      <c r="G5" s="4"/>
      <c r="H5" s="4"/>
      <c r="I5" s="4"/>
      <c r="J5" s="4"/>
      <c r="K5" s="4"/>
      <c r="L5" s="4"/>
      <c r="M5" s="4"/>
      <c r="N5" s="4"/>
      <c r="O5" s="4"/>
    </row>
    <row r="8" spans="1:17">
      <c r="Q8" s="9"/>
    </row>
    <row r="9" spans="1:17">
      <c r="C9" s="16"/>
      <c r="D9" s="16"/>
      <c r="E9" s="16"/>
      <c r="F9" s="16"/>
      <c r="G9" s="16"/>
      <c r="H9" s="16"/>
      <c r="I9" s="16"/>
      <c r="J9" s="16"/>
      <c r="K9" s="16"/>
      <c r="L9" s="16"/>
      <c r="M9" s="16"/>
      <c r="N9" s="16"/>
      <c r="O9" s="16"/>
      <c r="Q9" s="9"/>
    </row>
    <row r="10" spans="1:17">
      <c r="Q10" s="9"/>
    </row>
    <row r="11" spans="1:17">
      <c r="C11" s="16"/>
      <c r="D11" s="16"/>
      <c r="E11" s="16"/>
      <c r="F11" s="16"/>
      <c r="G11" s="16"/>
      <c r="H11" s="16"/>
      <c r="I11" s="16"/>
      <c r="J11" s="16"/>
      <c r="K11" s="16"/>
      <c r="L11" s="16"/>
      <c r="M11" s="16"/>
      <c r="N11" s="16"/>
      <c r="O11" s="16"/>
      <c r="Q11" s="9"/>
    </row>
    <row r="23" spans="1:10" ht="113.25">
      <c r="A23" s="24" t="s">
        <v>120</v>
      </c>
    </row>
    <row r="24" spans="1:10">
      <c r="A24" s="102" t="s">
        <v>62</v>
      </c>
    </row>
    <row r="26" spans="1:10">
      <c r="A26" s="22"/>
      <c r="B26" s="94">
        <v>2016</v>
      </c>
      <c r="C26" s="94">
        <v>2017</v>
      </c>
      <c r="D26" s="94">
        <v>2018</v>
      </c>
      <c r="E26" s="94">
        <v>2019</v>
      </c>
      <c r="F26" s="94">
        <v>2020</v>
      </c>
      <c r="G26" s="94">
        <v>2021</v>
      </c>
      <c r="H26" s="94">
        <v>2022</v>
      </c>
      <c r="I26" s="94">
        <v>2023</v>
      </c>
      <c r="J26" s="94">
        <v>2024</v>
      </c>
    </row>
    <row r="27" spans="1:10">
      <c r="A27" s="94" t="s">
        <v>57</v>
      </c>
      <c r="B27" s="50">
        <v>309726.88629979215</v>
      </c>
      <c r="C27" s="50">
        <v>318038.76146918332</v>
      </c>
      <c r="D27" s="50">
        <v>329619.33160262695</v>
      </c>
      <c r="E27" s="50">
        <v>332020.92549852259</v>
      </c>
      <c r="F27" s="50">
        <v>316033.71939348447</v>
      </c>
      <c r="G27" s="50">
        <v>310763.94197569811</v>
      </c>
      <c r="H27" s="50">
        <v>321912.15143149695</v>
      </c>
      <c r="I27" s="50">
        <v>326741.08495161968</v>
      </c>
      <c r="J27" s="50">
        <v>332564</v>
      </c>
    </row>
    <row r="28" spans="1:10">
      <c r="A28" s="94" t="s">
        <v>107</v>
      </c>
      <c r="B28" s="50">
        <v>177650.88061330916</v>
      </c>
      <c r="C28" s="50">
        <v>185626.06686079499</v>
      </c>
      <c r="D28" s="50">
        <v>191021.45100850108</v>
      </c>
      <c r="E28" s="50">
        <v>191855.41327437083</v>
      </c>
      <c r="F28" s="50">
        <v>182708.82738829241</v>
      </c>
      <c r="G28" s="50">
        <v>183347.58706231046</v>
      </c>
      <c r="H28" s="50">
        <v>184102.32374409816</v>
      </c>
      <c r="I28" s="50">
        <v>186908.83716792776</v>
      </c>
      <c r="J28" s="50">
        <v>193561</v>
      </c>
    </row>
    <row r="29" spans="1:10">
      <c r="A29" s="22"/>
      <c r="B29" s="101"/>
      <c r="C29" s="22"/>
      <c r="D29" s="22"/>
      <c r="E29" s="22"/>
      <c r="F29" s="22"/>
      <c r="G29" s="22"/>
      <c r="H29" s="22"/>
      <c r="I29" s="22"/>
      <c r="J29" s="22"/>
    </row>
    <row r="30" spans="1:10">
      <c r="A30" s="22"/>
      <c r="B30" s="98"/>
      <c r="C30" s="95" t="s">
        <v>58</v>
      </c>
      <c r="D30" s="22"/>
      <c r="E30" s="22"/>
      <c r="F30" s="22"/>
      <c r="G30" s="22"/>
      <c r="H30" s="22"/>
      <c r="I30" s="22"/>
      <c r="J30" s="22"/>
    </row>
    <row r="31" spans="1:10">
      <c r="A31" s="22"/>
      <c r="B31" s="99"/>
      <c r="C31" s="95" t="s">
        <v>59</v>
      </c>
      <c r="D31" s="22"/>
      <c r="E31" s="22"/>
      <c r="F31" s="22"/>
      <c r="G31" s="22"/>
      <c r="H31" s="22"/>
      <c r="I31" s="22"/>
      <c r="J31" s="22"/>
    </row>
    <row r="41" spans="2:14">
      <c r="L41" s="2"/>
    </row>
    <row r="42" spans="2:14">
      <c r="K42" s="10"/>
      <c r="L42" s="10"/>
    </row>
    <row r="43" spans="2:14">
      <c r="K43" s="10"/>
      <c r="L43" s="10"/>
    </row>
    <row r="45" spans="2:14">
      <c r="B45" s="3"/>
      <c r="C45" s="3"/>
      <c r="D45" s="3"/>
      <c r="E45" s="3"/>
      <c r="F45" s="3"/>
      <c r="G45" s="3"/>
      <c r="H45" s="3"/>
      <c r="I45" s="3"/>
      <c r="J45" s="3"/>
    </row>
    <row r="46" spans="2:14">
      <c r="B46" s="3"/>
      <c r="C46" s="3"/>
      <c r="D46" s="3"/>
      <c r="E46" s="3"/>
      <c r="F46" s="3"/>
      <c r="G46" s="3"/>
      <c r="H46" s="3"/>
      <c r="I46" s="3"/>
      <c r="J46" s="3"/>
      <c r="K46" s="3"/>
      <c r="L46" s="3"/>
      <c r="M46" s="3"/>
      <c r="N46" s="3"/>
    </row>
    <row r="67" spans="2:15">
      <c r="C67" s="2"/>
      <c r="D67" s="2"/>
      <c r="E67" s="2"/>
      <c r="F67" s="2"/>
      <c r="G67" s="2"/>
      <c r="H67" s="2"/>
      <c r="I67" s="2"/>
      <c r="J67" s="2"/>
      <c r="K67" s="2"/>
      <c r="L67" s="2"/>
      <c r="M67" s="2"/>
      <c r="N67" s="2"/>
      <c r="O67" s="2"/>
    </row>
    <row r="68" spans="2:15">
      <c r="B68" s="2"/>
      <c r="C68" s="4"/>
      <c r="D68" s="4"/>
      <c r="E68" s="4"/>
      <c r="F68" s="4"/>
      <c r="G68" s="4"/>
      <c r="H68" s="4"/>
      <c r="I68" s="4"/>
      <c r="J68" s="4"/>
      <c r="K68" s="4"/>
      <c r="L68" s="4"/>
      <c r="M68" s="4"/>
      <c r="N68" s="4"/>
      <c r="O68" s="4"/>
    </row>
    <row r="69" spans="2:15">
      <c r="B69" s="2"/>
      <c r="C69" s="4"/>
      <c r="D69" s="4"/>
      <c r="E69" s="4"/>
      <c r="F69" s="4"/>
      <c r="G69" s="4"/>
      <c r="H69" s="4"/>
      <c r="I69" s="4"/>
      <c r="J69" s="4"/>
      <c r="K69" s="4"/>
      <c r="L69" s="4"/>
      <c r="M69" s="4"/>
      <c r="N69" s="4"/>
      <c r="O69"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C7FF4-DC0A-4664-870C-D3991ADF4853}">
  <dimension ref="A1:J51"/>
  <sheetViews>
    <sheetView zoomScaleNormal="100" workbookViewId="0"/>
  </sheetViews>
  <sheetFormatPr defaultRowHeight="15"/>
  <cols>
    <col min="1" max="1" width="78.7109375" customWidth="1"/>
    <col min="2" max="2" width="9.42578125" bestFit="1" customWidth="1"/>
    <col min="3" max="10" width="9.7109375" bestFit="1" customWidth="1"/>
    <col min="11" max="15" width="9.5703125" bestFit="1" customWidth="1"/>
  </cols>
  <sheetData>
    <row r="1" spans="1:1">
      <c r="A1" s="94" t="s">
        <v>100</v>
      </c>
    </row>
    <row r="23" spans="1:10" ht="124.5">
      <c r="A23" s="24" t="s">
        <v>121</v>
      </c>
    </row>
    <row r="24" spans="1:10">
      <c r="A24" s="102" t="s">
        <v>60</v>
      </c>
    </row>
    <row r="26" spans="1:10">
      <c r="A26" s="22"/>
      <c r="B26" s="94" t="s">
        <v>1</v>
      </c>
      <c r="C26" s="94" t="s">
        <v>2</v>
      </c>
      <c r="D26" s="94" t="s">
        <v>3</v>
      </c>
      <c r="E26" s="94" t="s">
        <v>4</v>
      </c>
      <c r="F26" s="94" t="s">
        <v>5</v>
      </c>
      <c r="G26" s="94" t="s">
        <v>6</v>
      </c>
      <c r="H26" s="94" t="s">
        <v>7</v>
      </c>
      <c r="I26" s="94" t="s">
        <v>8</v>
      </c>
      <c r="J26" s="94" t="s">
        <v>9</v>
      </c>
    </row>
    <row r="27" spans="1:10">
      <c r="A27" s="94" t="s">
        <v>93</v>
      </c>
      <c r="B27" s="50">
        <v>5036.7100831539092</v>
      </c>
      <c r="C27" s="50">
        <v>5132.0209810032657</v>
      </c>
      <c r="D27" s="50">
        <v>5220.788748034669</v>
      </c>
      <c r="E27" s="50">
        <v>5372.1904634336552</v>
      </c>
      <c r="F27" s="50">
        <v>5267.6565155513626</v>
      </c>
      <c r="G27" s="50">
        <v>5541.2838364508016</v>
      </c>
      <c r="H27" s="50">
        <v>5613.8622102314448</v>
      </c>
      <c r="I27" s="50">
        <v>5643.5224904394236</v>
      </c>
      <c r="J27" s="50">
        <v>5776.0150000000003</v>
      </c>
    </row>
    <row r="28" spans="1:10">
      <c r="A28" s="94" t="s">
        <v>94</v>
      </c>
      <c r="B28" s="50">
        <v>177.6508806133092</v>
      </c>
      <c r="C28" s="50">
        <v>185.62606686079499</v>
      </c>
      <c r="D28" s="50">
        <v>191.02145100850106</v>
      </c>
      <c r="E28" s="50">
        <v>191.85541327437087</v>
      </c>
      <c r="F28" s="50">
        <v>182.70882738829241</v>
      </c>
      <c r="G28" s="50">
        <v>183.34758706231042</v>
      </c>
      <c r="H28" s="50">
        <v>184.10232374409816</v>
      </c>
      <c r="I28" s="50">
        <v>186.90883716792777</v>
      </c>
      <c r="J28" s="50">
        <v>193.56100000000001</v>
      </c>
    </row>
    <row r="29" spans="1:10">
      <c r="A29" s="94" t="s">
        <v>108</v>
      </c>
      <c r="B29" s="106">
        <f t="shared" ref="B29:J29" si="0">(B27/$B$27)*100</f>
        <v>100</v>
      </c>
      <c r="C29" s="106">
        <f t="shared" si="0"/>
        <v>101.89232447919008</v>
      </c>
      <c r="D29" s="106">
        <f t="shared" si="0"/>
        <v>103.65474013476457</v>
      </c>
      <c r="E29" s="106">
        <f t="shared" si="0"/>
        <v>106.66070460163697</v>
      </c>
      <c r="F29" s="106">
        <f t="shared" si="0"/>
        <v>104.58526356658666</v>
      </c>
      <c r="G29" s="106">
        <f t="shared" si="0"/>
        <v>110.01792330641624</v>
      </c>
      <c r="H29" s="106">
        <f t="shared" si="0"/>
        <v>111.45891102622552</v>
      </c>
      <c r="I29" s="106">
        <f t="shared" si="0"/>
        <v>112.04779304878191</v>
      </c>
      <c r="J29" s="106">
        <f t="shared" si="0"/>
        <v>114.67832979545152</v>
      </c>
    </row>
    <row r="30" spans="1:10">
      <c r="A30" s="94" t="s">
        <v>109</v>
      </c>
      <c r="B30" s="106">
        <f t="shared" ref="B30:J30" si="1">(B28/$B$28)*100</f>
        <v>100</v>
      </c>
      <c r="C30" s="106">
        <f t="shared" si="1"/>
        <v>104.48924667299866</v>
      </c>
      <c r="D30" s="106">
        <f t="shared" si="1"/>
        <v>107.52631810719558</v>
      </c>
      <c r="E30" s="106">
        <f t="shared" si="1"/>
        <v>107.99575696558495</v>
      </c>
      <c r="F30" s="106">
        <f t="shared" si="1"/>
        <v>102.84712733059442</v>
      </c>
      <c r="G30" s="106">
        <f t="shared" si="1"/>
        <v>103.2066862991809</v>
      </c>
      <c r="H30" s="106">
        <f t="shared" si="1"/>
        <v>103.63152893389352</v>
      </c>
      <c r="I30" s="106">
        <f t="shared" si="1"/>
        <v>105.21132038448503</v>
      </c>
      <c r="J30" s="106">
        <f t="shared" si="1"/>
        <v>108.95583479899669</v>
      </c>
    </row>
    <row r="31" spans="1:10">
      <c r="A31" s="94" t="s">
        <v>55</v>
      </c>
      <c r="B31" s="50"/>
      <c r="C31" s="50"/>
      <c r="D31" s="50"/>
      <c r="E31" s="50"/>
      <c r="F31" s="106">
        <f>F29</f>
        <v>104.58526356658666</v>
      </c>
      <c r="G31" s="106">
        <f t="shared" ref="G31:H31" si="2">G29</f>
        <v>110.01792330641624</v>
      </c>
      <c r="H31" s="106">
        <f t="shared" si="2"/>
        <v>111.45891102622552</v>
      </c>
      <c r="I31" s="106">
        <f>I29</f>
        <v>112.04779304878191</v>
      </c>
      <c r="J31" s="50"/>
    </row>
    <row r="32" spans="1:10">
      <c r="A32" s="103"/>
      <c r="B32" s="103"/>
      <c r="C32" s="103"/>
      <c r="D32" s="103"/>
      <c r="E32" s="103"/>
      <c r="F32" s="103"/>
      <c r="G32" s="103"/>
      <c r="H32" s="103"/>
      <c r="I32" s="103"/>
      <c r="J32" s="103"/>
    </row>
    <row r="33" spans="1:10">
      <c r="A33" s="103"/>
      <c r="B33" s="104"/>
      <c r="C33" s="95" t="s">
        <v>58</v>
      </c>
      <c r="D33" s="103"/>
      <c r="E33" s="103"/>
      <c r="F33" s="103"/>
      <c r="G33" s="103"/>
      <c r="H33" s="103"/>
      <c r="I33" s="103"/>
      <c r="J33" s="103"/>
    </row>
    <row r="34" spans="1:10">
      <c r="A34" s="103"/>
      <c r="B34" s="105"/>
      <c r="C34" s="95" t="s">
        <v>59</v>
      </c>
      <c r="D34" s="103"/>
      <c r="E34" s="103"/>
      <c r="F34" s="103"/>
      <c r="G34" s="103"/>
      <c r="H34" s="103"/>
      <c r="I34" s="103"/>
      <c r="J34" s="103"/>
    </row>
    <row r="42" spans="1:10">
      <c r="A42" s="10"/>
      <c r="B42" s="10"/>
    </row>
    <row r="43" spans="1:10">
      <c r="A43" s="2"/>
      <c r="B43" s="8"/>
      <c r="C43" s="2"/>
    </row>
    <row r="44" spans="1:10">
      <c r="A44" s="17"/>
      <c r="B44" s="17"/>
      <c r="C44" s="18"/>
    </row>
    <row r="45" spans="1:10">
      <c r="A45" s="17"/>
      <c r="B45" s="17"/>
      <c r="C45" s="18"/>
    </row>
    <row r="46" spans="1:10">
      <c r="A46" s="17"/>
      <c r="B46" s="17"/>
      <c r="C46" s="18"/>
    </row>
    <row r="47" spans="1:10">
      <c r="A47" s="17"/>
      <c r="B47" s="17"/>
      <c r="C47" s="18"/>
    </row>
    <row r="48" spans="1:10">
      <c r="A48" s="17"/>
      <c r="B48" s="17"/>
      <c r="C48" s="18"/>
    </row>
    <row r="49" spans="3:9">
      <c r="C49" s="8"/>
      <c r="D49" s="7"/>
      <c r="E49" s="6"/>
      <c r="F49" s="8"/>
      <c r="G49" s="17"/>
      <c r="H49" s="17"/>
      <c r="I49" s="18"/>
    </row>
    <row r="50" spans="3:9">
      <c r="C50" s="8"/>
      <c r="D50" s="7"/>
      <c r="E50" s="6"/>
      <c r="F50" s="8"/>
      <c r="G50" s="17"/>
      <c r="H50" s="17"/>
      <c r="I50" s="18"/>
    </row>
    <row r="51" spans="3:9">
      <c r="C51" s="8"/>
      <c r="E51" s="6"/>
      <c r="F51" s="8"/>
      <c r="G51" s="17"/>
      <c r="H51" s="17"/>
      <c r="I51" s="18"/>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64EF-6B18-4F38-8674-6FF39B44EFA8}">
  <dimension ref="A1:F46"/>
  <sheetViews>
    <sheetView zoomScaleNormal="100" workbookViewId="0"/>
  </sheetViews>
  <sheetFormatPr defaultRowHeight="15"/>
  <cols>
    <col min="1" max="1" width="46.28515625" customWidth="1"/>
    <col min="2" max="3" width="11.42578125" bestFit="1" customWidth="1"/>
  </cols>
  <sheetData>
    <row r="1" spans="1:1">
      <c r="A1" s="94" t="s">
        <v>101</v>
      </c>
    </row>
    <row r="29" spans="1:6">
      <c r="A29" s="102" t="s">
        <v>62</v>
      </c>
    </row>
    <row r="30" spans="1:6">
      <c r="A30" s="100"/>
      <c r="B30" s="94" t="s">
        <v>8</v>
      </c>
      <c r="C30" s="94" t="s">
        <v>9</v>
      </c>
      <c r="D30" s="103"/>
      <c r="E30" s="103"/>
      <c r="F30" s="103"/>
    </row>
    <row r="31" spans="1:6">
      <c r="A31" s="94" t="s">
        <v>35</v>
      </c>
      <c r="B31" s="50">
        <v>815.47730141984482</v>
      </c>
      <c r="C31" s="50">
        <v>894</v>
      </c>
      <c r="D31" s="103"/>
      <c r="E31" s="103"/>
      <c r="F31" s="103"/>
    </row>
    <row r="32" spans="1:6">
      <c r="A32" s="94" t="s">
        <v>16</v>
      </c>
      <c r="B32" s="50">
        <v>2082.397900851432</v>
      </c>
      <c r="C32" s="50">
        <v>2215</v>
      </c>
      <c r="D32" s="103"/>
      <c r="E32" s="103"/>
      <c r="F32" s="103"/>
    </row>
    <row r="33" spans="1:6">
      <c r="A33" s="94" t="s">
        <v>12</v>
      </c>
      <c r="B33" s="50">
        <v>2776.5305344685762</v>
      </c>
      <c r="C33" s="50">
        <v>2886</v>
      </c>
      <c r="D33" s="103"/>
      <c r="E33" s="103"/>
      <c r="F33" s="103"/>
    </row>
    <row r="34" spans="1:6">
      <c r="A34" s="94" t="s">
        <v>36</v>
      </c>
      <c r="B34" s="50">
        <v>4007.4590714163114</v>
      </c>
      <c r="C34" s="50">
        <v>4108</v>
      </c>
      <c r="D34" s="103"/>
      <c r="E34" s="103"/>
      <c r="F34" s="103"/>
    </row>
    <row r="35" spans="1:6">
      <c r="A35" s="94" t="s">
        <v>15</v>
      </c>
      <c r="B35" s="50">
        <v>9377.4747940070174</v>
      </c>
      <c r="C35" s="50">
        <v>9090</v>
      </c>
      <c r="D35" s="103"/>
      <c r="E35" s="103"/>
      <c r="F35" s="103"/>
    </row>
    <row r="36" spans="1:6">
      <c r="A36" s="94" t="s">
        <v>18</v>
      </c>
      <c r="B36" s="50">
        <v>12918.06539777565</v>
      </c>
      <c r="C36" s="50">
        <v>12783</v>
      </c>
      <c r="D36" s="103"/>
      <c r="E36" s="103"/>
      <c r="F36" s="103"/>
    </row>
    <row r="37" spans="1:6">
      <c r="A37" s="94" t="s">
        <v>13</v>
      </c>
      <c r="B37" s="50">
        <v>13935.098249105065</v>
      </c>
      <c r="C37" s="50">
        <v>14647</v>
      </c>
      <c r="D37" s="103"/>
      <c r="E37" s="103"/>
      <c r="F37" s="103"/>
    </row>
    <row r="38" spans="1:6">
      <c r="A38" s="94" t="s">
        <v>19</v>
      </c>
      <c r="B38" s="50">
        <v>15360.383923465601</v>
      </c>
      <c r="C38" s="50">
        <v>16758</v>
      </c>
      <c r="D38" s="103"/>
      <c r="E38" s="103"/>
      <c r="F38" s="103"/>
    </row>
    <row r="39" spans="1:6">
      <c r="A39" s="94" t="s">
        <v>10</v>
      </c>
      <c r="B39" s="50">
        <v>17128.108363743926</v>
      </c>
      <c r="C39" s="50">
        <v>17730</v>
      </c>
      <c r="D39" s="103"/>
      <c r="E39" s="103"/>
      <c r="F39" s="103"/>
    </row>
    <row r="40" spans="1:6">
      <c r="A40" s="94" t="s">
        <v>11</v>
      </c>
      <c r="B40" s="50">
        <v>19021.29085039454</v>
      </c>
      <c r="C40" s="50">
        <v>19204</v>
      </c>
      <c r="D40" s="103"/>
      <c r="E40" s="103"/>
      <c r="F40" s="103"/>
    </row>
    <row r="41" spans="1:6">
      <c r="A41" s="94" t="s">
        <v>17</v>
      </c>
      <c r="B41" s="50">
        <v>19584.823714427421</v>
      </c>
      <c r="C41" s="50">
        <v>20019</v>
      </c>
      <c r="D41" s="103"/>
      <c r="E41" s="103"/>
      <c r="F41" s="103"/>
    </row>
    <row r="42" spans="1:6">
      <c r="A42" s="94" t="s">
        <v>14</v>
      </c>
      <c r="B42" s="50">
        <v>69900.69872221</v>
      </c>
      <c r="C42" s="50">
        <v>73227</v>
      </c>
      <c r="D42" s="103"/>
      <c r="E42" s="103"/>
      <c r="F42" s="103"/>
    </row>
    <row r="43" spans="1:6">
      <c r="A43" s="94" t="s">
        <v>37</v>
      </c>
      <c r="B43" s="50">
        <v>186908.83716792776</v>
      </c>
      <c r="C43" s="50">
        <v>193561</v>
      </c>
      <c r="D43" s="103"/>
      <c r="E43" s="103"/>
      <c r="F43" s="103"/>
    </row>
    <row r="44" spans="1:6">
      <c r="A44" s="103"/>
      <c r="B44" s="103"/>
      <c r="C44" s="103"/>
      <c r="D44" s="103"/>
      <c r="E44" s="103"/>
      <c r="F44" s="103"/>
    </row>
    <row r="45" spans="1:6">
      <c r="A45" s="103"/>
      <c r="B45" s="104"/>
      <c r="C45" s="95" t="s">
        <v>58</v>
      </c>
      <c r="D45" s="103"/>
      <c r="E45" s="103"/>
      <c r="F45" s="103"/>
    </row>
    <row r="46" spans="1:6">
      <c r="A46" s="103"/>
      <c r="B46" s="105"/>
      <c r="C46" s="95" t="s">
        <v>59</v>
      </c>
      <c r="D46" s="103"/>
      <c r="E46" s="103"/>
      <c r="F46" s="10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1F769-5731-4E24-8EE5-F7C3ABDA056A}">
  <dimension ref="A1:S33"/>
  <sheetViews>
    <sheetView zoomScaleNormal="100" workbookViewId="0"/>
  </sheetViews>
  <sheetFormatPr defaultRowHeight="15"/>
  <cols>
    <col min="1" max="1" width="44.28515625" customWidth="1"/>
    <col min="2" max="5" width="11.7109375" bestFit="1" customWidth="1"/>
    <col min="6" max="6" width="11.85546875" bestFit="1" customWidth="1"/>
    <col min="7" max="9" width="11.7109375" bestFit="1" customWidth="1"/>
    <col min="10" max="10" width="12" bestFit="1" customWidth="1"/>
    <col min="11" max="16" width="11.42578125" bestFit="1" customWidth="1"/>
  </cols>
  <sheetData>
    <row r="1" spans="1:19">
      <c r="A1" s="94" t="s">
        <v>102</v>
      </c>
    </row>
    <row r="16" spans="1:19">
      <c r="R16" s="19"/>
      <c r="S16" s="4"/>
    </row>
    <row r="23" spans="1:10" ht="57">
      <c r="A23" s="24" t="s">
        <v>97</v>
      </c>
    </row>
    <row r="24" spans="1:10">
      <c r="A24" s="102" t="s">
        <v>62</v>
      </c>
    </row>
    <row r="25" spans="1:10">
      <c r="A25" s="95"/>
      <c r="B25" s="94">
        <v>2016</v>
      </c>
      <c r="C25" s="94">
        <v>2017</v>
      </c>
      <c r="D25" s="94">
        <v>2018</v>
      </c>
      <c r="E25" s="94">
        <v>2019</v>
      </c>
      <c r="F25" s="94">
        <v>2020</v>
      </c>
      <c r="G25" s="94">
        <v>2021</v>
      </c>
      <c r="H25" s="94">
        <v>2022</v>
      </c>
      <c r="I25" s="94">
        <v>2023</v>
      </c>
      <c r="J25" s="94">
        <v>2024</v>
      </c>
    </row>
    <row r="26" spans="1:10">
      <c r="A26" s="94" t="s">
        <v>24</v>
      </c>
      <c r="B26" s="50">
        <v>309726.88629979221</v>
      </c>
      <c r="C26" s="50">
        <v>318038.76146918332</v>
      </c>
      <c r="D26" s="50">
        <v>329619.331602627</v>
      </c>
      <c r="E26" s="50">
        <v>332020.92549852259</v>
      </c>
      <c r="F26" s="50">
        <v>316033.71939348453</v>
      </c>
      <c r="G26" s="50">
        <v>310763.94197569811</v>
      </c>
      <c r="H26" s="50">
        <v>321912.15143149695</v>
      </c>
      <c r="I26" s="50">
        <v>326741.08495161973</v>
      </c>
      <c r="J26" s="50">
        <v>332564</v>
      </c>
    </row>
    <row r="27" spans="1:10">
      <c r="A27" s="94" t="s">
        <v>96</v>
      </c>
      <c r="B27" s="50">
        <v>42947.225483566595</v>
      </c>
      <c r="C27" s="50">
        <v>47290.066916968506</v>
      </c>
      <c r="D27" s="50">
        <v>49042.441052650283</v>
      </c>
      <c r="E27" s="50">
        <v>48232.003276774201</v>
      </c>
      <c r="F27" s="50">
        <v>49709.866749177861</v>
      </c>
      <c r="G27" s="50">
        <v>48602.590610284242</v>
      </c>
      <c r="H27" s="50">
        <v>48782.615510742631</v>
      </c>
      <c r="I27" s="50">
        <v>45108.337738690403</v>
      </c>
      <c r="J27" s="50">
        <v>43393</v>
      </c>
    </row>
    <row r="28" spans="1:10">
      <c r="A28" s="94" t="s">
        <v>51</v>
      </c>
      <c r="B28" s="106">
        <f>B26-B27</f>
        <v>266779.66081622563</v>
      </c>
      <c r="C28" s="106">
        <f t="shared" ref="C28:J28" si="0">C26-C27</f>
        <v>270748.69455221482</v>
      </c>
      <c r="D28" s="106">
        <f t="shared" si="0"/>
        <v>280576.89054997673</v>
      </c>
      <c r="E28" s="106">
        <f t="shared" si="0"/>
        <v>283788.92222174839</v>
      </c>
      <c r="F28" s="106">
        <f t="shared" si="0"/>
        <v>266323.85264430667</v>
      </c>
      <c r="G28" s="106">
        <f t="shared" si="0"/>
        <v>262161.35136541387</v>
      </c>
      <c r="H28" s="106">
        <f t="shared" si="0"/>
        <v>273129.53592075431</v>
      </c>
      <c r="I28" s="106">
        <f t="shared" si="0"/>
        <v>281632.7472129293</v>
      </c>
      <c r="J28" s="106">
        <f t="shared" si="0"/>
        <v>289171</v>
      </c>
    </row>
    <row r="29" spans="1:10">
      <c r="A29" s="103"/>
      <c r="B29" s="107"/>
      <c r="C29" s="107"/>
      <c r="D29" s="107"/>
      <c r="E29" s="107"/>
      <c r="F29" s="107"/>
      <c r="G29" s="107"/>
      <c r="H29" s="107"/>
      <c r="I29" s="107"/>
      <c r="J29" s="107"/>
    </row>
    <row r="30" spans="1:10">
      <c r="A30" s="103"/>
      <c r="B30" s="104"/>
      <c r="C30" s="95" t="s">
        <v>58</v>
      </c>
      <c r="D30" s="103"/>
      <c r="E30" s="103"/>
      <c r="F30" s="103"/>
      <c r="G30" s="103"/>
      <c r="H30" s="103"/>
      <c r="I30" s="103"/>
      <c r="J30" s="103"/>
    </row>
    <row r="31" spans="1:10">
      <c r="A31" s="103"/>
      <c r="B31" s="105"/>
      <c r="C31" s="95" t="s">
        <v>59</v>
      </c>
      <c r="D31" s="108"/>
      <c r="E31" s="108"/>
      <c r="F31" s="108"/>
      <c r="G31" s="108"/>
      <c r="H31" s="108"/>
      <c r="I31" s="108"/>
      <c r="J31" s="108"/>
    </row>
    <row r="32" spans="1:10">
      <c r="B32" s="4"/>
      <c r="C32" s="4"/>
      <c r="D32" s="4"/>
      <c r="E32" s="4"/>
      <c r="F32" s="4"/>
      <c r="G32" s="4"/>
      <c r="H32" s="4"/>
      <c r="I32" s="4"/>
      <c r="J32" s="4"/>
    </row>
    <row r="33" spans="2:10">
      <c r="B33" s="4"/>
      <c r="C33" s="4"/>
      <c r="D33" s="4"/>
      <c r="E33" s="4"/>
      <c r="F33" s="4"/>
      <c r="G33" s="4"/>
      <c r="H33" s="4"/>
      <c r="I33" s="4"/>
      <c r="J33" s="4"/>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FC38-0E22-4C7B-999F-D890B5BD1F7E}">
  <dimension ref="A1:H63"/>
  <sheetViews>
    <sheetView zoomScale="90" zoomScaleNormal="90" workbookViewId="0"/>
  </sheetViews>
  <sheetFormatPr defaultRowHeight="15"/>
  <cols>
    <col min="1" max="1" width="45.42578125" bestFit="1" customWidth="1"/>
    <col min="2" max="2" width="17.85546875" bestFit="1" customWidth="1"/>
    <col min="3" max="3" width="29.140625" bestFit="1" customWidth="1"/>
    <col min="4" max="5" width="22" bestFit="1" customWidth="1"/>
    <col min="6" max="6" width="40.140625" bestFit="1" customWidth="1"/>
    <col min="7" max="7" width="24.7109375" bestFit="1" customWidth="1"/>
    <col min="8" max="8" width="33.28515625" bestFit="1" customWidth="1"/>
  </cols>
  <sheetData>
    <row r="1" spans="1:1">
      <c r="A1" s="94" t="s">
        <v>131</v>
      </c>
    </row>
    <row r="24" spans="1:8" ht="113.25">
      <c r="A24" s="24" t="s">
        <v>115</v>
      </c>
    </row>
    <row r="25" spans="1:8">
      <c r="A25" s="102" t="s">
        <v>62</v>
      </c>
    </row>
    <row r="27" spans="1:8">
      <c r="B27" s="94" t="s">
        <v>78</v>
      </c>
      <c r="C27" s="94" t="s">
        <v>63</v>
      </c>
      <c r="D27" s="94" t="s">
        <v>21</v>
      </c>
      <c r="E27" s="94" t="s">
        <v>114</v>
      </c>
      <c r="F27" s="94" t="s">
        <v>112</v>
      </c>
      <c r="G27" s="94" t="s">
        <v>111</v>
      </c>
      <c r="H27" s="94" t="s">
        <v>113</v>
      </c>
    </row>
    <row r="28" spans="1:8">
      <c r="A28" s="94" t="s">
        <v>35</v>
      </c>
      <c r="B28" s="50">
        <v>1314</v>
      </c>
      <c r="C28" s="50">
        <v>96000</v>
      </c>
      <c r="D28" s="50">
        <v>551000</v>
      </c>
      <c r="E28" s="50">
        <v>647000</v>
      </c>
      <c r="F28" s="106">
        <f>C28/$B28</f>
        <v>73.05936073059361</v>
      </c>
      <c r="G28" s="106">
        <f>D28/$B28</f>
        <v>419.33028919330292</v>
      </c>
      <c r="H28" s="106">
        <f t="shared" ref="H28:H40" si="0">E28/$B28</f>
        <v>492.38964992389651</v>
      </c>
    </row>
    <row r="29" spans="1:8">
      <c r="A29" s="94" t="s">
        <v>11</v>
      </c>
      <c r="B29" s="50">
        <v>30417</v>
      </c>
      <c r="C29" s="50">
        <v>2177000</v>
      </c>
      <c r="D29" s="50">
        <v>13448000</v>
      </c>
      <c r="E29" s="50">
        <v>15625000</v>
      </c>
      <c r="F29" s="106">
        <f t="shared" ref="F29:F40" si="1">C29/$B29</f>
        <v>71.571818391031329</v>
      </c>
      <c r="G29" s="106">
        <f t="shared" ref="G29:G40" si="2">D29/$B29</f>
        <v>442.12118223361938</v>
      </c>
      <c r="H29" s="106">
        <f t="shared" si="0"/>
        <v>513.69300062465072</v>
      </c>
    </row>
    <row r="30" spans="1:8">
      <c r="A30" s="94" t="s">
        <v>13</v>
      </c>
      <c r="B30" s="50">
        <v>20938</v>
      </c>
      <c r="C30" s="50">
        <v>1561000</v>
      </c>
      <c r="D30" s="50">
        <v>9278000</v>
      </c>
      <c r="E30" s="50">
        <v>10839000</v>
      </c>
      <c r="F30" s="106">
        <f t="shared" si="1"/>
        <v>74.553443499856726</v>
      </c>
      <c r="G30" s="106">
        <f t="shared" si="2"/>
        <v>443.11777629190942</v>
      </c>
      <c r="H30" s="106">
        <f t="shared" si="0"/>
        <v>517.67121979176613</v>
      </c>
    </row>
    <row r="31" spans="1:8">
      <c r="A31" s="94" t="s">
        <v>12</v>
      </c>
      <c r="B31" s="50">
        <v>3770</v>
      </c>
      <c r="C31" s="50">
        <v>321000</v>
      </c>
      <c r="D31" s="50">
        <v>1834000</v>
      </c>
      <c r="E31" s="50">
        <v>2155000</v>
      </c>
      <c r="F31" s="106">
        <f t="shared" si="1"/>
        <v>85.145888594164461</v>
      </c>
      <c r="G31" s="106">
        <f t="shared" si="2"/>
        <v>486.47214854111405</v>
      </c>
      <c r="H31" s="106">
        <f t="shared" si="0"/>
        <v>571.61803713527854</v>
      </c>
    </row>
    <row r="32" spans="1:8">
      <c r="A32" s="94" t="s">
        <v>17</v>
      </c>
      <c r="B32" s="50">
        <v>25250</v>
      </c>
      <c r="C32" s="50">
        <v>2753000</v>
      </c>
      <c r="D32" s="50">
        <v>12369000</v>
      </c>
      <c r="E32" s="50">
        <v>15122000</v>
      </c>
      <c r="F32" s="106">
        <f t="shared" si="1"/>
        <v>109.02970297029702</v>
      </c>
      <c r="G32" s="106">
        <f t="shared" si="2"/>
        <v>489.86138613861385</v>
      </c>
      <c r="H32" s="106">
        <f t="shared" si="0"/>
        <v>598.89108910891093</v>
      </c>
    </row>
    <row r="33" spans="1:8">
      <c r="A33" s="94" t="s">
        <v>19</v>
      </c>
      <c r="B33" s="50">
        <v>12866</v>
      </c>
      <c r="C33" s="50">
        <v>1064000</v>
      </c>
      <c r="D33" s="50">
        <v>7012000</v>
      </c>
      <c r="E33" s="50">
        <v>8076000</v>
      </c>
      <c r="F33" s="106">
        <f t="shared" si="1"/>
        <v>82.698585418933618</v>
      </c>
      <c r="G33" s="106">
        <f t="shared" si="2"/>
        <v>545.00233172703247</v>
      </c>
      <c r="H33" s="106">
        <f t="shared" si="0"/>
        <v>627.70091714596606</v>
      </c>
    </row>
    <row r="34" spans="1:8">
      <c r="A34" s="94" t="s">
        <v>132</v>
      </c>
      <c r="B34" s="50">
        <v>145147</v>
      </c>
      <c r="C34" s="50">
        <v>14150000</v>
      </c>
      <c r="D34" s="50">
        <v>78088000</v>
      </c>
      <c r="E34" s="50">
        <v>92238000</v>
      </c>
      <c r="F34" s="106">
        <f t="shared" si="1"/>
        <v>97.487374868237026</v>
      </c>
      <c r="G34" s="106">
        <f t="shared" si="2"/>
        <v>537.99251793009842</v>
      </c>
      <c r="H34" s="106">
        <f t="shared" si="0"/>
        <v>635.47989279833553</v>
      </c>
    </row>
    <row r="35" spans="1:8">
      <c r="A35" s="94" t="s">
        <v>15</v>
      </c>
      <c r="B35" s="50">
        <v>9779</v>
      </c>
      <c r="C35" s="50">
        <v>917000</v>
      </c>
      <c r="D35" s="50">
        <v>5386000</v>
      </c>
      <c r="E35" s="50">
        <v>6303000</v>
      </c>
      <c r="F35" s="106">
        <f t="shared" si="1"/>
        <v>93.772369362920543</v>
      </c>
      <c r="G35" s="106">
        <f t="shared" si="2"/>
        <v>550.77206258308615</v>
      </c>
      <c r="H35" s="106">
        <f t="shared" si="0"/>
        <v>644.54443194600674</v>
      </c>
    </row>
    <row r="36" spans="1:8">
      <c r="A36" s="94" t="s">
        <v>16</v>
      </c>
      <c r="B36" s="50">
        <v>2725</v>
      </c>
      <c r="C36" s="50">
        <v>298000</v>
      </c>
      <c r="D36" s="50">
        <v>1503000</v>
      </c>
      <c r="E36" s="50">
        <v>1801000</v>
      </c>
      <c r="F36" s="106">
        <f t="shared" si="1"/>
        <v>109.35779816513761</v>
      </c>
      <c r="G36" s="106">
        <f t="shared" si="2"/>
        <v>551.55963302752298</v>
      </c>
      <c r="H36" s="106">
        <f t="shared" si="0"/>
        <v>660.9174311926605</v>
      </c>
    </row>
    <row r="37" spans="1:8">
      <c r="A37" s="94" t="s">
        <v>36</v>
      </c>
      <c r="B37" s="50">
        <v>3123</v>
      </c>
      <c r="C37" s="50">
        <v>316000</v>
      </c>
      <c r="D37" s="50">
        <v>1890000</v>
      </c>
      <c r="E37" s="50">
        <v>2206000</v>
      </c>
      <c r="F37" s="106">
        <f t="shared" si="1"/>
        <v>101.18475824527698</v>
      </c>
      <c r="G37" s="106">
        <f t="shared" si="2"/>
        <v>605.18731988472621</v>
      </c>
      <c r="H37" s="106">
        <f t="shared" si="0"/>
        <v>706.37207813000316</v>
      </c>
    </row>
    <row r="38" spans="1:8">
      <c r="A38" s="94" t="s">
        <v>10</v>
      </c>
      <c r="B38" s="50">
        <v>16166</v>
      </c>
      <c r="C38" s="50">
        <v>1970000</v>
      </c>
      <c r="D38" s="50">
        <v>11550000</v>
      </c>
      <c r="E38" s="50">
        <v>13520000</v>
      </c>
      <c r="F38" s="106">
        <f t="shared" si="1"/>
        <v>121.86069528640357</v>
      </c>
      <c r="G38" s="106">
        <f t="shared" si="2"/>
        <v>714.46245205987873</v>
      </c>
      <c r="H38" s="106">
        <f t="shared" si="0"/>
        <v>836.32314734628233</v>
      </c>
    </row>
    <row r="39" spans="1:8">
      <c r="A39" s="94" t="s">
        <v>18</v>
      </c>
      <c r="B39" s="50">
        <v>10989</v>
      </c>
      <c r="C39" s="50">
        <v>1775000</v>
      </c>
      <c r="D39" s="50">
        <v>7511000</v>
      </c>
      <c r="E39" s="50">
        <v>9286000</v>
      </c>
      <c r="F39" s="106">
        <f t="shared" si="1"/>
        <v>161.52516152516154</v>
      </c>
      <c r="G39" s="106">
        <f t="shared" si="2"/>
        <v>683.50168350168349</v>
      </c>
      <c r="H39" s="106">
        <f t="shared" si="0"/>
        <v>845.02684502684508</v>
      </c>
    </row>
    <row r="40" spans="1:8">
      <c r="A40" s="94" t="s">
        <v>14</v>
      </c>
      <c r="B40" s="50">
        <v>7809</v>
      </c>
      <c r="C40" s="50">
        <v>904000</v>
      </c>
      <c r="D40" s="50">
        <v>5754000</v>
      </c>
      <c r="E40" s="50">
        <v>6658000</v>
      </c>
      <c r="F40" s="106">
        <f t="shared" si="1"/>
        <v>115.7638622102702</v>
      </c>
      <c r="G40" s="106">
        <f t="shared" si="2"/>
        <v>736.84210526315792</v>
      </c>
      <c r="H40" s="106">
        <f t="shared" si="0"/>
        <v>852.60596747342811</v>
      </c>
    </row>
    <row r="42" spans="1:8">
      <c r="B42" s="104"/>
      <c r="C42" s="95" t="s">
        <v>58</v>
      </c>
    </row>
    <row r="43" spans="1:8">
      <c r="B43" s="105"/>
      <c r="C43" s="95" t="s">
        <v>59</v>
      </c>
    </row>
    <row r="46" spans="1:8">
      <c r="C46" s="16"/>
      <c r="D46" s="16"/>
      <c r="E46" s="16"/>
    </row>
    <row r="47" spans="1:8">
      <c r="C47" s="16"/>
      <c r="D47" s="16"/>
      <c r="E47" s="16"/>
      <c r="F47" s="10"/>
      <c r="G47" s="10"/>
      <c r="H47" s="10"/>
    </row>
    <row r="48" spans="1:8">
      <c r="C48" s="16"/>
      <c r="D48" s="16"/>
      <c r="E48" s="16"/>
      <c r="F48" s="10"/>
      <c r="G48" s="10"/>
      <c r="H48" s="10"/>
    </row>
    <row r="49" spans="3:8">
      <c r="C49" s="16"/>
      <c r="D49" s="16"/>
      <c r="E49" s="16"/>
      <c r="F49" s="10"/>
      <c r="G49" s="10"/>
      <c r="H49" s="10"/>
    </row>
    <row r="50" spans="3:8">
      <c r="C50" s="16"/>
      <c r="D50" s="16"/>
      <c r="E50" s="16"/>
      <c r="F50" s="10"/>
      <c r="G50" s="10"/>
      <c r="H50" s="10"/>
    </row>
    <row r="51" spans="3:8">
      <c r="C51" s="16"/>
      <c r="D51" s="16"/>
      <c r="E51" s="16"/>
      <c r="F51" s="10"/>
      <c r="G51" s="10"/>
      <c r="H51" s="10"/>
    </row>
    <row r="52" spans="3:8">
      <c r="C52" s="16"/>
      <c r="D52" s="16"/>
      <c r="E52" s="16"/>
      <c r="F52" s="10"/>
      <c r="G52" s="10"/>
      <c r="H52" s="10"/>
    </row>
    <row r="53" spans="3:8">
      <c r="C53" s="16"/>
      <c r="D53" s="16"/>
      <c r="E53" s="16"/>
      <c r="F53" s="10"/>
      <c r="G53" s="10"/>
      <c r="H53" s="10"/>
    </row>
    <row r="54" spans="3:8">
      <c r="C54" s="16"/>
      <c r="D54" s="16"/>
      <c r="E54" s="16"/>
      <c r="F54" s="10"/>
      <c r="G54" s="10"/>
      <c r="H54" s="10"/>
    </row>
    <row r="55" spans="3:8">
      <c r="C55" s="16"/>
      <c r="D55" s="16"/>
      <c r="E55" s="16"/>
      <c r="F55" s="10"/>
      <c r="G55" s="10"/>
      <c r="H55" s="10"/>
    </row>
    <row r="56" spans="3:8">
      <c r="C56" s="16"/>
      <c r="D56" s="16"/>
      <c r="E56" s="16"/>
      <c r="F56" s="10"/>
      <c r="G56" s="10"/>
      <c r="H56" s="10"/>
    </row>
    <row r="57" spans="3:8">
      <c r="C57" s="16"/>
      <c r="D57" s="16"/>
      <c r="E57" s="16"/>
      <c r="F57" s="10"/>
      <c r="G57" s="10"/>
      <c r="H57" s="10"/>
    </row>
    <row r="58" spans="3:8">
      <c r="C58" s="16"/>
      <c r="D58" s="16"/>
      <c r="E58" s="16"/>
      <c r="F58" s="10"/>
      <c r="G58" s="10"/>
      <c r="H58" s="10"/>
    </row>
    <row r="59" spans="3:8">
      <c r="C59" s="16"/>
      <c r="D59" s="16"/>
      <c r="E59" s="16"/>
      <c r="F59" s="10"/>
      <c r="G59" s="10"/>
      <c r="H59" s="10"/>
    </row>
    <row r="60" spans="3:8">
      <c r="C60" s="16"/>
      <c r="D60" s="16"/>
      <c r="E60" s="16"/>
      <c r="F60" s="10"/>
      <c r="G60" s="10"/>
      <c r="H60" s="10"/>
    </row>
    <row r="61" spans="3:8">
      <c r="C61" s="16"/>
      <c r="D61" s="16"/>
      <c r="E61" s="16"/>
      <c r="F61" s="10"/>
      <c r="G61" s="10"/>
      <c r="H61" s="10"/>
    </row>
    <row r="62" spans="3:8">
      <c r="C62" s="16"/>
      <c r="D62" s="16"/>
      <c r="E62" s="16"/>
    </row>
    <row r="63" spans="3:8">
      <c r="C63" s="16"/>
      <c r="D63" s="16"/>
      <c r="E63" s="1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1FAB-834A-4ABD-8CAB-8CE5F452A531}">
  <dimension ref="A1:I67"/>
  <sheetViews>
    <sheetView zoomScaleNormal="100" workbookViewId="0"/>
  </sheetViews>
  <sheetFormatPr defaultRowHeight="15"/>
  <cols>
    <col min="1" max="1" width="22.28515625" customWidth="1"/>
    <col min="2" max="2" width="23.28515625" bestFit="1" customWidth="1"/>
    <col min="3" max="3" width="14.85546875" customWidth="1"/>
    <col min="4" max="4" width="14.5703125" bestFit="1" customWidth="1"/>
    <col min="5" max="5" width="23.28515625" bestFit="1" customWidth="1"/>
    <col min="6" max="6" width="11.42578125" bestFit="1" customWidth="1"/>
    <col min="7" max="7" width="14.5703125" bestFit="1" customWidth="1"/>
    <col min="10" max="10" width="19" bestFit="1" customWidth="1"/>
  </cols>
  <sheetData>
    <row r="1" spans="1:9">
      <c r="A1" s="94" t="s">
        <v>119</v>
      </c>
      <c r="E1" s="14"/>
      <c r="F1" s="14"/>
      <c r="I1" s="2"/>
    </row>
    <row r="2" spans="1:9">
      <c r="E2" s="15"/>
      <c r="F2" s="15"/>
      <c r="H2" s="2"/>
    </row>
    <row r="3" spans="1:9">
      <c r="E3" s="15"/>
      <c r="F3" s="15"/>
      <c r="H3" s="2"/>
    </row>
    <row r="4" spans="1:9">
      <c r="E4" s="15"/>
      <c r="F4" s="15"/>
      <c r="H4" s="2"/>
    </row>
    <row r="5" spans="1:9">
      <c r="E5" s="15"/>
      <c r="F5" s="15"/>
      <c r="H5" s="2"/>
    </row>
    <row r="6" spans="1:9">
      <c r="E6" s="15"/>
      <c r="F6" s="15"/>
      <c r="H6" s="2"/>
    </row>
    <row r="7" spans="1:9">
      <c r="E7" s="15"/>
      <c r="F7" s="15"/>
      <c r="H7" s="2"/>
    </row>
    <row r="8" spans="1:9">
      <c r="E8" s="15"/>
      <c r="F8" s="15"/>
      <c r="H8" s="2"/>
    </row>
    <row r="9" spans="1:9">
      <c r="E9" s="15"/>
      <c r="F9" s="15"/>
      <c r="H9" s="2"/>
    </row>
    <row r="10" spans="1:9">
      <c r="E10" s="15"/>
      <c r="F10" s="15"/>
      <c r="H10" s="2"/>
    </row>
    <row r="11" spans="1:9">
      <c r="E11" s="15"/>
      <c r="F11" s="15"/>
      <c r="H11" s="2"/>
    </row>
    <row r="12" spans="1:9">
      <c r="E12" s="15"/>
      <c r="F12" s="15"/>
      <c r="H12" s="2"/>
    </row>
    <row r="13" spans="1:9">
      <c r="E13" s="15"/>
      <c r="F13" s="15"/>
      <c r="H13" s="2"/>
    </row>
    <row r="14" spans="1:9">
      <c r="H14" s="2"/>
    </row>
    <row r="25" spans="1:4" ht="158.25">
      <c r="A25" s="24" t="s">
        <v>91</v>
      </c>
    </row>
    <row r="26" spans="1:4">
      <c r="A26" s="102" t="s">
        <v>62</v>
      </c>
    </row>
    <row r="27" spans="1:4">
      <c r="A27" s="102"/>
    </row>
    <row r="28" spans="1:4">
      <c r="A28" s="95"/>
      <c r="B28" s="94" t="s">
        <v>20</v>
      </c>
      <c r="C28" s="94" t="s">
        <v>63</v>
      </c>
      <c r="D28" s="94" t="s">
        <v>21</v>
      </c>
    </row>
    <row r="29" spans="1:4">
      <c r="A29" s="94" t="s">
        <v>1</v>
      </c>
      <c r="B29" s="50">
        <v>92080.51073192581</v>
      </c>
      <c r="C29" s="96">
        <v>12890.649266784974</v>
      </c>
      <c r="D29" s="96">
        <v>79189.861465140842</v>
      </c>
    </row>
    <row r="30" spans="1:4">
      <c r="A30" s="94" t="s">
        <v>2</v>
      </c>
      <c r="B30" s="50">
        <v>94473.613249870046</v>
      </c>
      <c r="C30" s="96">
        <v>12842.070891025958</v>
      </c>
      <c r="D30" s="96">
        <v>81631.54235884409</v>
      </c>
    </row>
    <row r="31" spans="1:4">
      <c r="A31" s="94" t="s">
        <v>3</v>
      </c>
      <c r="B31" s="50">
        <v>97217.355492752729</v>
      </c>
      <c r="C31" s="96">
        <v>13203.21129410396</v>
      </c>
      <c r="D31" s="96">
        <v>84014.144198648777</v>
      </c>
    </row>
    <row r="32" spans="1:4">
      <c r="A32" s="94" t="s">
        <v>4</v>
      </c>
      <c r="B32" s="50">
        <v>95197.156357415399</v>
      </c>
      <c r="C32" s="96">
        <v>12701.078109230588</v>
      </c>
      <c r="D32" s="96">
        <v>82496.0782481848</v>
      </c>
    </row>
    <row r="33" spans="1:7">
      <c r="A33" s="94" t="s">
        <v>5</v>
      </c>
      <c r="B33" s="50">
        <v>89868.16666483265</v>
      </c>
      <c r="C33" s="96">
        <v>11696.787824797013</v>
      </c>
      <c r="D33" s="96">
        <v>78171.378840035642</v>
      </c>
    </row>
    <row r="34" spans="1:7">
      <c r="A34" s="94" t="s">
        <v>6</v>
      </c>
      <c r="B34" s="50">
        <v>89491.125373332077</v>
      </c>
      <c r="C34" s="96">
        <v>11807.063489741646</v>
      </c>
      <c r="D34" s="96">
        <v>77684.061883590432</v>
      </c>
    </row>
    <row r="35" spans="1:7">
      <c r="A35" s="94" t="s">
        <v>7</v>
      </c>
      <c r="B35" s="50">
        <v>91847.098324132516</v>
      </c>
      <c r="C35" s="96">
        <v>12713.975289393735</v>
      </c>
      <c r="D35" s="96">
        <v>79203.865064683196</v>
      </c>
    </row>
    <row r="36" spans="1:7">
      <c r="A36" s="94" t="s">
        <v>8</v>
      </c>
      <c r="B36" s="50">
        <v>91240.906741207</v>
      </c>
      <c r="C36" s="96">
        <v>13249.192372627087</v>
      </c>
      <c r="D36" s="96">
        <v>77991.714368579909</v>
      </c>
    </row>
    <row r="37" spans="1:7">
      <c r="A37" s="94" t="s">
        <v>9</v>
      </c>
      <c r="B37" s="50">
        <v>92238</v>
      </c>
      <c r="C37" s="96">
        <v>14148</v>
      </c>
      <c r="D37" s="96">
        <v>78088</v>
      </c>
    </row>
    <row r="38" spans="1:7">
      <c r="A38" s="22"/>
      <c r="B38" s="22"/>
      <c r="C38" s="22"/>
      <c r="D38" s="22"/>
      <c r="E38" s="22"/>
    </row>
    <row r="39" spans="1:7">
      <c r="A39" s="97"/>
      <c r="B39" s="98"/>
      <c r="C39" s="95" t="s">
        <v>58</v>
      </c>
      <c r="D39" s="22"/>
      <c r="E39" s="22"/>
    </row>
    <row r="40" spans="1:7">
      <c r="A40" s="22"/>
      <c r="B40" s="99"/>
      <c r="C40" s="95" t="s">
        <v>59</v>
      </c>
      <c r="D40" s="100"/>
      <c r="E40" s="22"/>
      <c r="F40" s="9"/>
      <c r="G40" s="9"/>
    </row>
    <row r="41" spans="1:7">
      <c r="A41" s="8"/>
      <c r="B41" s="9"/>
      <c r="C41" s="9"/>
      <c r="D41" s="15"/>
      <c r="E41" s="9"/>
      <c r="F41" s="9"/>
      <c r="G41" s="9"/>
    </row>
    <row r="42" spans="1:7">
      <c r="A42" s="8"/>
      <c r="B42" s="9"/>
      <c r="C42" s="9"/>
      <c r="D42" s="15"/>
      <c r="E42" s="9"/>
      <c r="F42" s="9"/>
      <c r="G42" s="9"/>
    </row>
    <row r="43" spans="1:7">
      <c r="A43" s="8"/>
      <c r="B43" s="9"/>
      <c r="C43" s="9"/>
      <c r="D43" s="15"/>
      <c r="E43" s="9"/>
      <c r="F43" s="9"/>
      <c r="G43" s="9"/>
    </row>
    <row r="44" spans="1:7">
      <c r="A44" s="8"/>
      <c r="B44" s="9"/>
      <c r="C44" s="9"/>
      <c r="D44" s="15"/>
      <c r="E44" s="9"/>
      <c r="F44" s="9"/>
      <c r="G44" s="9"/>
    </row>
    <row r="45" spans="1:7">
      <c r="A45" s="8"/>
      <c r="B45" s="9"/>
      <c r="C45" s="9"/>
      <c r="D45" s="15"/>
      <c r="E45" s="9"/>
      <c r="F45" s="9"/>
      <c r="G45" s="9"/>
    </row>
    <row r="46" spans="1:7">
      <c r="A46" s="8"/>
      <c r="B46" s="9"/>
      <c r="C46" s="9"/>
      <c r="D46" s="15"/>
      <c r="E46" s="9"/>
      <c r="F46" s="9"/>
      <c r="G46" s="9"/>
    </row>
    <row r="47" spans="1:7">
      <c r="A47" s="8"/>
      <c r="B47" s="9"/>
      <c r="C47" s="9"/>
      <c r="D47" s="15"/>
      <c r="E47" s="9"/>
      <c r="F47" s="9"/>
      <c r="G47" s="9"/>
    </row>
    <row r="48" spans="1:7">
      <c r="A48" s="8"/>
      <c r="B48" s="9"/>
      <c r="C48" s="9"/>
      <c r="D48" s="15"/>
      <c r="E48" s="9"/>
      <c r="F48" s="9"/>
      <c r="G48" s="9"/>
    </row>
    <row r="49" spans="1:7">
      <c r="A49" s="8"/>
      <c r="B49" s="9"/>
      <c r="C49" s="9"/>
      <c r="E49" s="9"/>
      <c r="F49" s="9"/>
      <c r="G49" s="9"/>
    </row>
    <row r="50" spans="1:7">
      <c r="A50" s="12"/>
      <c r="B50" s="10"/>
      <c r="C50" s="10"/>
      <c r="D50" s="13"/>
      <c r="E50" s="9"/>
      <c r="F50" s="9"/>
      <c r="G50" s="9"/>
    </row>
    <row r="51" spans="1:7">
      <c r="A51" s="12"/>
      <c r="B51" s="10"/>
      <c r="C51" s="10"/>
      <c r="D51" s="13"/>
      <c r="E51" s="9"/>
      <c r="F51" s="9"/>
      <c r="G51" s="9"/>
    </row>
    <row r="52" spans="1:7">
      <c r="A52" s="12"/>
      <c r="B52" s="10"/>
      <c r="C52" s="10"/>
      <c r="D52" s="13"/>
      <c r="E52" s="9"/>
      <c r="F52" s="9"/>
      <c r="G52" s="9"/>
    </row>
    <row r="53" spans="1:7">
      <c r="A53" s="12"/>
      <c r="B53" s="10"/>
      <c r="C53" s="10"/>
      <c r="D53" s="13"/>
      <c r="E53" s="9"/>
      <c r="F53" s="9"/>
      <c r="G53" s="9"/>
    </row>
    <row r="55" spans="1:7">
      <c r="A55" s="12"/>
      <c r="B55" s="9"/>
      <c r="C55" s="9"/>
      <c r="D55" s="9"/>
    </row>
    <row r="56" spans="1:7">
      <c r="A56" s="12"/>
      <c r="B56" s="9"/>
      <c r="C56" s="9"/>
      <c r="D56" s="9"/>
    </row>
    <row r="57" spans="1:7">
      <c r="A57" s="12"/>
      <c r="B57" s="9"/>
      <c r="C57" s="9"/>
      <c r="D57" s="9"/>
    </row>
    <row r="58" spans="1:7">
      <c r="A58" s="12"/>
      <c r="B58" s="9"/>
      <c r="C58" s="9"/>
      <c r="D58" s="9"/>
    </row>
    <row r="59" spans="1:7">
      <c r="A59" s="12"/>
      <c r="B59" s="9"/>
      <c r="C59" s="9"/>
      <c r="D59" s="9"/>
    </row>
    <row r="60" spans="1:7">
      <c r="A60" s="12"/>
      <c r="B60" s="9"/>
      <c r="C60" s="9"/>
      <c r="D60" s="9"/>
    </row>
    <row r="61" spans="1:7">
      <c r="A61" s="12"/>
      <c r="B61" s="9"/>
      <c r="C61" s="9"/>
      <c r="D61" s="9"/>
    </row>
    <row r="62" spans="1:7">
      <c r="A62" s="12"/>
      <c r="B62" s="9"/>
      <c r="C62" s="9"/>
      <c r="D62" s="9"/>
    </row>
    <row r="63" spans="1:7">
      <c r="A63" s="12"/>
      <c r="B63" s="9"/>
      <c r="C63" s="9"/>
      <c r="D63" s="9"/>
    </row>
    <row r="64" spans="1:7">
      <c r="A64" s="12"/>
      <c r="B64" s="9"/>
      <c r="C64" s="9"/>
      <c r="D64" s="9"/>
    </row>
    <row r="65" spans="1:4">
      <c r="A65" s="12"/>
      <c r="B65" s="9"/>
      <c r="C65" s="9"/>
      <c r="D65" s="9"/>
    </row>
    <row r="66" spans="1:4">
      <c r="A66" s="12"/>
      <c r="B66" s="9"/>
      <c r="C66" s="9"/>
      <c r="D66" s="9"/>
    </row>
    <row r="67" spans="1:4">
      <c r="A67" s="12"/>
      <c r="B67" s="9"/>
      <c r="C67" s="9"/>
      <c r="D67" s="9"/>
    </row>
  </sheetData>
  <phoneticPr fontId="8"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6FA79-18A1-463C-8B44-9D97CE3BDBF6}">
  <dimension ref="A1:AL217"/>
  <sheetViews>
    <sheetView zoomScaleNormal="100" workbookViewId="0"/>
  </sheetViews>
  <sheetFormatPr defaultRowHeight="15"/>
  <cols>
    <col min="1" max="1" width="68.7109375" customWidth="1"/>
    <col min="2" max="2" width="23.7109375" bestFit="1" customWidth="1"/>
    <col min="3" max="3" width="13.7109375" bestFit="1" customWidth="1"/>
    <col min="4" max="5" width="23" bestFit="1" customWidth="1"/>
    <col min="6" max="6" width="23.7109375" bestFit="1" customWidth="1"/>
    <col min="7" max="7" width="23" bestFit="1" customWidth="1"/>
    <col min="8" max="8" width="13.7109375" bestFit="1" customWidth="1"/>
    <col min="9" max="9" width="23" bestFit="1" customWidth="1"/>
    <col min="10" max="10" width="42.140625" bestFit="1" customWidth="1"/>
    <col min="11" max="11" width="13.7109375" bestFit="1" customWidth="1"/>
    <col min="12" max="12" width="11.7109375" bestFit="1" customWidth="1"/>
    <col min="13" max="13" width="23" bestFit="1" customWidth="1"/>
    <col min="14" max="14" width="48.140625" bestFit="1" customWidth="1"/>
    <col min="15" max="15" width="13.7109375" bestFit="1" customWidth="1"/>
    <col min="16" max="16" width="11.7109375" bestFit="1" customWidth="1"/>
    <col min="18" max="18" width="47.42578125" bestFit="1" customWidth="1"/>
    <col min="19" max="19" width="13.7109375" bestFit="1" customWidth="1"/>
    <col min="20" max="20" width="11.7109375" bestFit="1" customWidth="1"/>
    <col min="21" max="21" width="23" bestFit="1" customWidth="1"/>
    <col min="22" max="22" width="9.28515625" bestFit="1" customWidth="1"/>
    <col min="23" max="23" width="10.42578125" bestFit="1" customWidth="1"/>
    <col min="24" max="24" width="9.28515625" bestFit="1" customWidth="1"/>
    <col min="25" max="25" width="10.42578125" bestFit="1" customWidth="1"/>
    <col min="26" max="26" width="9.42578125" bestFit="1" customWidth="1"/>
    <col min="27" max="27" width="10.42578125" bestFit="1" customWidth="1"/>
    <col min="28" max="29" width="9.42578125" bestFit="1" customWidth="1"/>
    <col min="30" max="31" width="10.42578125" bestFit="1" customWidth="1"/>
  </cols>
  <sheetData>
    <row r="1" spans="1:1">
      <c r="A1" s="94" t="s">
        <v>118</v>
      </c>
    </row>
    <row r="32" spans="1:1" ht="90.75">
      <c r="A32" s="24" t="s">
        <v>92</v>
      </c>
    </row>
    <row r="33" spans="1:33">
      <c r="A33" s="102" t="s">
        <v>62</v>
      </c>
    </row>
    <row r="34" spans="1:33">
      <c r="A34" s="102"/>
    </row>
    <row r="35" spans="1:33">
      <c r="A35" s="95"/>
      <c r="B35" s="118" t="s">
        <v>13</v>
      </c>
      <c r="C35" s="119"/>
      <c r="D35" s="119"/>
      <c r="E35" s="118" t="s">
        <v>14</v>
      </c>
      <c r="F35" s="119"/>
      <c r="G35" s="119"/>
      <c r="H35" s="121" t="s">
        <v>56</v>
      </c>
      <c r="I35" s="119"/>
      <c r="J35" s="119"/>
      <c r="K35" s="118" t="s">
        <v>18</v>
      </c>
      <c r="L35" s="119"/>
      <c r="M35" s="119"/>
      <c r="N35" s="103"/>
    </row>
    <row r="36" spans="1:33">
      <c r="A36" s="95"/>
      <c r="B36" s="94" t="s">
        <v>52</v>
      </c>
      <c r="C36" s="94" t="s">
        <v>41</v>
      </c>
      <c r="D36" s="94" t="s">
        <v>42</v>
      </c>
      <c r="E36" s="94" t="s">
        <v>52</v>
      </c>
      <c r="F36" s="94" t="s">
        <v>41</v>
      </c>
      <c r="G36" s="94" t="s">
        <v>42</v>
      </c>
      <c r="H36" s="94" t="s">
        <v>52</v>
      </c>
      <c r="I36" s="94" t="s">
        <v>41</v>
      </c>
      <c r="J36" s="94" t="s">
        <v>42</v>
      </c>
      <c r="K36" s="94" t="s">
        <v>52</v>
      </c>
      <c r="L36" s="94" t="s">
        <v>41</v>
      </c>
      <c r="M36" s="94" t="s">
        <v>42</v>
      </c>
      <c r="N36" s="103"/>
    </row>
    <row r="37" spans="1:33">
      <c r="A37" s="94" t="s">
        <v>1</v>
      </c>
      <c r="B37" s="109">
        <f>G49/B49</f>
        <v>4.8662158188768012E-2</v>
      </c>
      <c r="C37" s="109">
        <f>H49/B49</f>
        <v>9.8096148191708324E-2</v>
      </c>
      <c r="D37" s="109">
        <f>I49/B49</f>
        <v>2.1721552484563363E-2</v>
      </c>
      <c r="E37" s="109">
        <f>K49/B49</f>
        <v>2.8668038812114084E-2</v>
      </c>
      <c r="F37" s="109">
        <f>L49/B49</f>
        <v>3.3262275801234933E-2</v>
      </c>
      <c r="G37" s="109">
        <f>M49/B49</f>
        <v>5.8806233460746843E-3</v>
      </c>
      <c r="H37" s="109">
        <f>O49/B49</f>
        <v>2.7749191414289918E-2</v>
      </c>
      <c r="I37" s="109">
        <f>P49/B49</f>
        <v>0.19652308144663333</v>
      </c>
      <c r="J37" s="109">
        <f>Q49/B49</f>
        <v>3.38503381358424E-2</v>
      </c>
      <c r="K37" s="109">
        <f>S49/B49</f>
        <v>6.182005292561011E-2</v>
      </c>
      <c r="L37" s="109">
        <f>T49/B49</f>
        <v>0.10934284034107616</v>
      </c>
      <c r="M37" s="109">
        <f>U49/B49</f>
        <v>1.4334019406057042E-2</v>
      </c>
      <c r="N37" s="103"/>
    </row>
    <row r="38" spans="1:33">
      <c r="A38" s="94" t="s">
        <v>2</v>
      </c>
      <c r="B38" s="109">
        <f t="shared" ref="B38:B45" si="0">G50/B50</f>
        <v>5.6131121003642245E-2</v>
      </c>
      <c r="C38" s="109">
        <f t="shared" ref="C38:C45" si="1">H50/B50</f>
        <v>0.11902063941723999</v>
      </c>
      <c r="D38" s="109">
        <f t="shared" ref="D38:D45" si="2">I50/B50</f>
        <v>2.6993120194253338E-2</v>
      </c>
      <c r="E38" s="109">
        <f t="shared" ref="E38:E45" si="3">K50/B50</f>
        <v>6.7057871307163092E-2</v>
      </c>
      <c r="F38" s="109">
        <f t="shared" ref="F38:F45" si="4">L50/B50</f>
        <v>3.047349251315257E-2</v>
      </c>
      <c r="G38" s="109">
        <f t="shared" ref="G38:G45" si="5">M50/B50</f>
        <v>4.4111695669769328E-3</v>
      </c>
      <c r="H38" s="109">
        <f t="shared" ref="H38:H45" si="6">O50/B50</f>
        <v>4.1278834479967622E-2</v>
      </c>
      <c r="I38" s="109">
        <f t="shared" ref="I38:I45" si="7">P50/B50</f>
        <v>0.19688385269121811</v>
      </c>
      <c r="J38" s="109">
        <f t="shared" ref="J38:J45" si="8">Q50/B50</f>
        <v>3.9376770538243629E-2</v>
      </c>
      <c r="K38" s="109">
        <f t="shared" ref="K38:K45" si="9">S50/B50</f>
        <v>6.7664912990692036E-2</v>
      </c>
      <c r="L38" s="109">
        <f t="shared" ref="L38:L45" si="10">T50/B50</f>
        <v>0.10384459732901659</v>
      </c>
      <c r="M38" s="109">
        <f t="shared" ref="M38:M45" si="11">U50/B50</f>
        <v>1.537838931606637E-2</v>
      </c>
      <c r="N38" s="103"/>
    </row>
    <row r="39" spans="1:33">
      <c r="A39" s="94" t="s">
        <v>3</v>
      </c>
      <c r="B39" s="109">
        <f t="shared" si="0"/>
        <v>4.6706017509804694E-2</v>
      </c>
      <c r="C39" s="109">
        <f t="shared" si="1"/>
        <v>0.14443608128986252</v>
      </c>
      <c r="D39" s="109">
        <f t="shared" si="2"/>
        <v>3.4583845026343936E-2</v>
      </c>
      <c r="E39" s="109">
        <f t="shared" si="3"/>
        <v>6.8731925682367384E-2</v>
      </c>
      <c r="F39" s="109">
        <f t="shared" si="4"/>
        <v>2.3570890940062591E-2</v>
      </c>
      <c r="G39" s="109">
        <f t="shared" si="5"/>
        <v>4.3972586459612561E-3</v>
      </c>
      <c r="H39" s="109">
        <f t="shared" si="6"/>
        <v>3.3712316285702967E-2</v>
      </c>
      <c r="I39" s="109">
        <f t="shared" si="7"/>
        <v>0.24062116230242045</v>
      </c>
      <c r="J39" s="109">
        <f t="shared" si="8"/>
        <v>3.6485362278651505E-2</v>
      </c>
      <c r="K39" s="109">
        <f t="shared" si="9"/>
        <v>7.2257655587687666E-2</v>
      </c>
      <c r="L39" s="109">
        <f t="shared" si="10"/>
        <v>6.3621598066790797E-2</v>
      </c>
      <c r="M39" s="109">
        <f t="shared" si="11"/>
        <v>1.59252069880759E-2</v>
      </c>
      <c r="N39" s="103"/>
    </row>
    <row r="40" spans="1:33">
      <c r="A40" s="94" t="s">
        <v>4</v>
      </c>
      <c r="B40" s="109">
        <f t="shared" si="0"/>
        <v>3.2388389068069942E-2</v>
      </c>
      <c r="C40" s="109">
        <f t="shared" si="1"/>
        <v>0.12968935664573078</v>
      </c>
      <c r="D40" s="109">
        <f t="shared" si="2"/>
        <v>2.7601425903921235E-2</v>
      </c>
      <c r="E40" s="109">
        <f t="shared" si="3"/>
        <v>4.0264810728229503E-2</v>
      </c>
      <c r="F40" s="109">
        <f t="shared" si="4"/>
        <v>2.46477677813614E-2</v>
      </c>
      <c r="G40" s="109">
        <f t="shared" si="5"/>
        <v>4.8548633508742152E-3</v>
      </c>
      <c r="H40" s="109">
        <f t="shared" si="6"/>
        <v>3.9891359701239179E-2</v>
      </c>
      <c r="I40" s="109">
        <f t="shared" si="7"/>
        <v>0.18696316414870143</v>
      </c>
      <c r="J40" s="109">
        <f t="shared" si="8"/>
        <v>4.2301816329994905E-2</v>
      </c>
      <c r="K40" s="109">
        <f t="shared" si="9"/>
        <v>8.1174673230351393E-2</v>
      </c>
      <c r="L40" s="109">
        <f t="shared" si="10"/>
        <v>0.10561874045153624</v>
      </c>
      <c r="M40" s="109">
        <f t="shared" si="11"/>
        <v>1.7008996774741131E-2</v>
      </c>
      <c r="N40" s="103"/>
    </row>
    <row r="41" spans="1:33">
      <c r="A41" s="94" t="s">
        <v>5</v>
      </c>
      <c r="B41" s="109">
        <f t="shared" si="0"/>
        <v>3.484413000221092E-2</v>
      </c>
      <c r="C41" s="109">
        <f t="shared" si="1"/>
        <v>7.481759893875746E-2</v>
      </c>
      <c r="D41" s="109">
        <f t="shared" si="2"/>
        <v>2.1888127349104575E-2</v>
      </c>
      <c r="E41" s="109">
        <f t="shared" si="3"/>
        <v>6.3586115410126029E-2</v>
      </c>
      <c r="F41" s="109">
        <f t="shared" si="4"/>
        <v>2.9361043555162503E-2</v>
      </c>
      <c r="G41" s="109">
        <f t="shared" si="5"/>
        <v>7.738226840592527E-3</v>
      </c>
      <c r="H41" s="109">
        <f t="shared" si="6"/>
        <v>5.2708379394207382E-2</v>
      </c>
      <c r="I41" s="109">
        <f t="shared" si="7"/>
        <v>0.25049745743975238</v>
      </c>
      <c r="J41" s="109">
        <f t="shared" si="8"/>
        <v>8.3219102365686484E-2</v>
      </c>
      <c r="K41" s="109">
        <f t="shared" si="9"/>
        <v>6.0711916869334512E-2</v>
      </c>
      <c r="L41" s="109">
        <f t="shared" si="10"/>
        <v>0.10179084678310855</v>
      </c>
      <c r="M41" s="109">
        <f t="shared" si="11"/>
        <v>2.538138403714349E-2</v>
      </c>
      <c r="N41" s="103"/>
    </row>
    <row r="42" spans="1:33">
      <c r="A42" s="94" t="s">
        <v>6</v>
      </c>
      <c r="B42" s="109">
        <f t="shared" si="0"/>
        <v>2.8346105200505917E-2</v>
      </c>
      <c r="C42" s="109">
        <f t="shared" si="1"/>
        <v>8.2434342682836101E-2</v>
      </c>
      <c r="D42" s="109">
        <f t="shared" si="2"/>
        <v>1.7930213525779334E-2</v>
      </c>
      <c r="E42" s="109">
        <f t="shared" si="3"/>
        <v>6.3760136894576297E-2</v>
      </c>
      <c r="F42" s="109">
        <f t="shared" si="4"/>
        <v>3.7832006547131911E-2</v>
      </c>
      <c r="G42" s="109">
        <f t="shared" si="5"/>
        <v>4.6127520273789155E-3</v>
      </c>
      <c r="H42" s="109">
        <f t="shared" si="6"/>
        <v>3.4112045234729563E-2</v>
      </c>
      <c r="I42" s="109">
        <f t="shared" si="7"/>
        <v>0.22542965553158248</v>
      </c>
      <c r="J42" s="109">
        <f t="shared" si="8"/>
        <v>6.5880514842645635E-2</v>
      </c>
      <c r="K42" s="109">
        <f t="shared" si="9"/>
        <v>5.7882598020980586E-2</v>
      </c>
      <c r="L42" s="109">
        <f t="shared" si="10"/>
        <v>0.12841306450412915</v>
      </c>
      <c r="M42" s="109">
        <f t="shared" si="11"/>
        <v>1.5623837512089876E-2</v>
      </c>
      <c r="N42" s="103"/>
    </row>
    <row r="43" spans="1:33">
      <c r="A43" s="94" t="s">
        <v>7</v>
      </c>
      <c r="B43" s="109">
        <f t="shared" si="0"/>
        <v>5.7610089781958099E-2</v>
      </c>
      <c r="C43" s="109">
        <f t="shared" si="1"/>
        <v>0.10837964942283025</v>
      </c>
      <c r="D43" s="109">
        <f t="shared" si="2"/>
        <v>3.3632606527005837E-2</v>
      </c>
      <c r="E43" s="109">
        <f t="shared" si="3"/>
        <v>0.13139518312669232</v>
      </c>
      <c r="F43" s="109">
        <f t="shared" si="4"/>
        <v>5.0555793073963233E-2</v>
      </c>
      <c r="G43" s="109">
        <f t="shared" si="5"/>
        <v>7.6243408864186965E-3</v>
      </c>
      <c r="H43" s="109">
        <f t="shared" si="6"/>
        <v>4.5924184124269629E-2</v>
      </c>
      <c r="I43" s="109">
        <f t="shared" si="7"/>
        <v>0.21412284452045033</v>
      </c>
      <c r="J43" s="109">
        <f t="shared" si="8"/>
        <v>7.8915490950548658E-2</v>
      </c>
      <c r="K43" s="109">
        <f t="shared" si="9"/>
        <v>8.5506626763574164E-2</v>
      </c>
      <c r="L43" s="109">
        <f t="shared" si="10"/>
        <v>2.9749180561493515E-2</v>
      </c>
      <c r="M43" s="109">
        <f t="shared" si="11"/>
        <v>1.2220322074960809E-2</v>
      </c>
      <c r="N43" s="103"/>
      <c r="AE43" s="20"/>
      <c r="AF43" s="21"/>
      <c r="AG43" s="21"/>
    </row>
    <row r="44" spans="1:33">
      <c r="A44" s="94" t="s">
        <v>8</v>
      </c>
      <c r="B44" s="109">
        <f t="shared" si="0"/>
        <v>6.0479204117313889E-2</v>
      </c>
      <c r="C44" s="109">
        <f t="shared" si="1"/>
        <v>6.3064837843827715E-2</v>
      </c>
      <c r="D44" s="109">
        <f t="shared" si="2"/>
        <v>7.2520869757935424E-2</v>
      </c>
      <c r="E44" s="109">
        <f t="shared" si="3"/>
        <v>0.12413504395577335</v>
      </c>
      <c r="F44" s="109">
        <f t="shared" si="4"/>
        <v>2.1916323967593392E-2</v>
      </c>
      <c r="G44" s="109">
        <f t="shared" si="5"/>
        <v>2.8811347238296928E-3</v>
      </c>
      <c r="H44" s="109">
        <f t="shared" si="6"/>
        <v>7.7175010465660318E-2</v>
      </c>
      <c r="I44" s="109">
        <f t="shared" si="7"/>
        <v>0.15984141446477382</v>
      </c>
      <c r="J44" s="109">
        <f t="shared" si="8"/>
        <v>6.7891354133320203E-2</v>
      </c>
      <c r="K44" s="109">
        <f t="shared" si="9"/>
        <v>8.8133172449457009E-2</v>
      </c>
      <c r="L44" s="109">
        <f t="shared" si="10"/>
        <v>4.801891206382821E-2</v>
      </c>
      <c r="M44" s="109">
        <f t="shared" si="11"/>
        <v>1.1253662981112562E-2</v>
      </c>
      <c r="N44" s="103"/>
      <c r="AE44" s="20"/>
      <c r="AF44" s="21"/>
      <c r="AG44" s="21"/>
    </row>
    <row r="45" spans="1:33">
      <c r="A45" s="94" t="s">
        <v>9</v>
      </c>
      <c r="B45" s="109">
        <f t="shared" si="0"/>
        <v>6.1796657628440284E-2</v>
      </c>
      <c r="C45" s="109">
        <f t="shared" si="1"/>
        <v>9.4546936750137339E-2</v>
      </c>
      <c r="D45" s="109">
        <f t="shared" si="2"/>
        <v>6.3657468942173071E-2</v>
      </c>
      <c r="E45" s="109">
        <f t="shared" si="3"/>
        <v>6.6670211069169011E-2</v>
      </c>
      <c r="F45" s="109">
        <f t="shared" si="4"/>
        <v>2.67779609052404E-2</v>
      </c>
      <c r="G45" s="109">
        <f t="shared" si="5"/>
        <v>6.7520867669732575E-3</v>
      </c>
      <c r="H45" s="109">
        <f t="shared" si="6"/>
        <v>3.9803640101369914E-2</v>
      </c>
      <c r="I45" s="109">
        <f t="shared" si="7"/>
        <v>0.10161801974232194</v>
      </c>
      <c r="J45" s="109">
        <f t="shared" si="8"/>
        <v>3.9768196076346428E-2</v>
      </c>
      <c r="K45" s="109">
        <f t="shared" si="9"/>
        <v>0.15116876672514931</v>
      </c>
      <c r="L45" s="109">
        <f t="shared" si="10"/>
        <v>5.2758431247452463E-2</v>
      </c>
      <c r="M45" s="109">
        <f t="shared" si="11"/>
        <v>1.0757261594626685E-2</v>
      </c>
      <c r="N45" s="103"/>
      <c r="AE45" s="20"/>
      <c r="AF45" s="21"/>
      <c r="AG45" s="21"/>
    </row>
    <row r="46" spans="1:33">
      <c r="A46" s="95"/>
      <c r="B46" s="111"/>
      <c r="D46" s="95"/>
      <c r="E46" s="111"/>
      <c r="F46" s="95"/>
      <c r="G46" s="95"/>
      <c r="H46" s="111"/>
      <c r="I46" s="95"/>
      <c r="J46" s="95"/>
      <c r="K46" s="111"/>
      <c r="L46" s="95"/>
      <c r="M46" s="95"/>
      <c r="N46" s="95"/>
      <c r="AE46" s="20"/>
      <c r="AF46" s="21"/>
      <c r="AG46" s="21"/>
    </row>
    <row r="47" spans="1:33">
      <c r="B47" s="118" t="s">
        <v>0</v>
      </c>
      <c r="C47" s="120"/>
      <c r="D47" s="120"/>
      <c r="E47" s="120"/>
      <c r="F47" s="118" t="s">
        <v>13</v>
      </c>
      <c r="G47" s="120"/>
      <c r="H47" s="120"/>
      <c r="I47" s="120"/>
      <c r="J47" s="94" t="s">
        <v>14</v>
      </c>
      <c r="K47" s="94"/>
      <c r="L47" s="94"/>
      <c r="M47" s="94"/>
      <c r="N47" s="94" t="s">
        <v>56</v>
      </c>
      <c r="O47" s="94"/>
      <c r="P47" s="94"/>
      <c r="Q47" s="94"/>
      <c r="R47" s="94" t="s">
        <v>18</v>
      </c>
      <c r="S47" s="94"/>
      <c r="T47" s="21"/>
      <c r="U47" s="21"/>
      <c r="AE47" s="20"/>
      <c r="AF47" s="21"/>
      <c r="AG47" s="21"/>
    </row>
    <row r="48" spans="1:33">
      <c r="B48" s="94" t="s">
        <v>95</v>
      </c>
      <c r="C48" s="94" t="s">
        <v>52</v>
      </c>
      <c r="D48" s="94" t="s">
        <v>41</v>
      </c>
      <c r="E48" s="94" t="s">
        <v>42</v>
      </c>
      <c r="F48" s="94" t="s">
        <v>95</v>
      </c>
      <c r="G48" s="94" t="s">
        <v>52</v>
      </c>
      <c r="H48" s="94" t="s">
        <v>41</v>
      </c>
      <c r="I48" s="94" t="s">
        <v>42</v>
      </c>
      <c r="J48" s="94" t="s">
        <v>95</v>
      </c>
      <c r="K48" s="94" t="s">
        <v>52</v>
      </c>
      <c r="L48" s="94" t="s">
        <v>41</v>
      </c>
      <c r="M48" s="94" t="s">
        <v>42</v>
      </c>
      <c r="N48" s="94" t="s">
        <v>95</v>
      </c>
      <c r="O48" s="94" t="s">
        <v>52</v>
      </c>
      <c r="P48" s="94" t="s">
        <v>41</v>
      </c>
      <c r="Q48" s="94" t="s">
        <v>42</v>
      </c>
      <c r="R48" s="94" t="s">
        <v>95</v>
      </c>
      <c r="S48" s="94" t="s">
        <v>52</v>
      </c>
      <c r="T48" s="94" t="s">
        <v>41</v>
      </c>
      <c r="U48" s="94" t="s">
        <v>42</v>
      </c>
    </row>
    <row r="49" spans="1:33">
      <c r="A49" s="94" t="s">
        <v>1</v>
      </c>
      <c r="B49" s="50">
        <v>35270.392724324774</v>
      </c>
      <c r="C49" s="50">
        <v>7982.7653041896492</v>
      </c>
      <c r="D49" s="50">
        <v>23602.177312988137</v>
      </c>
      <c r="E49" s="50">
        <v>3685.4501071469913</v>
      </c>
      <c r="F49" s="50">
        <v>5942.3507883087614</v>
      </c>
      <c r="G49" s="50">
        <v>1716.3334301310645</v>
      </c>
      <c r="H49" s="50">
        <v>3459.8896714651141</v>
      </c>
      <c r="I49" s="50">
        <v>766.12768671258243</v>
      </c>
      <c r="J49" s="50">
        <v>2391.7184128336962</v>
      </c>
      <c r="K49" s="50">
        <v>1011.1329875394489</v>
      </c>
      <c r="L49" s="50">
        <v>1173.1735304143606</v>
      </c>
      <c r="M49" s="50">
        <v>207.41189487988694</v>
      </c>
      <c r="N49" s="50">
        <v>9104.0858608840372</v>
      </c>
      <c r="O49" s="50">
        <v>978.7248789644666</v>
      </c>
      <c r="P49" s="50">
        <v>6931.4462620172217</v>
      </c>
      <c r="Q49" s="50">
        <v>1193.9147199023494</v>
      </c>
      <c r="R49" s="50">
        <v>6542.5489591174337</v>
      </c>
      <c r="S49" s="50">
        <v>2180.4175449248114</v>
      </c>
      <c r="T49" s="50">
        <v>3856.564920422898</v>
      </c>
      <c r="U49" s="50">
        <v>505.56649376972445</v>
      </c>
    </row>
    <row r="50" spans="1:33">
      <c r="A50" s="94" t="s">
        <v>2</v>
      </c>
      <c r="B50" s="50">
        <v>31334.805146366292</v>
      </c>
      <c r="C50" s="50">
        <v>8948.997163816548</v>
      </c>
      <c r="D50" s="50">
        <v>18781.861554950672</v>
      </c>
      <c r="E50" s="50">
        <v>3603.9464275990695</v>
      </c>
      <c r="F50" s="50">
        <v>6334.1704454107494</v>
      </c>
      <c r="G50" s="50">
        <v>1758.8577392962382</v>
      </c>
      <c r="H50" s="50">
        <v>3729.4885445351383</v>
      </c>
      <c r="I50" s="50">
        <v>845.82416157937337</v>
      </c>
      <c r="J50" s="50">
        <v>3194.3494198177536</v>
      </c>
      <c r="K50" s="50">
        <v>2101.2453309400626</v>
      </c>
      <c r="L50" s="50">
        <v>954.88095002888781</v>
      </c>
      <c r="M50" s="50">
        <v>138.22313884880316</v>
      </c>
      <c r="N50" s="50">
        <v>8696.6448277531381</v>
      </c>
      <c r="O50" s="50">
        <v>1293.4642350988918</v>
      </c>
      <c r="P50" s="50">
        <v>6169.3171605452044</v>
      </c>
      <c r="Q50" s="50">
        <v>1233.863432109041</v>
      </c>
      <c r="R50" s="50">
        <v>5856.0959193006693</v>
      </c>
      <c r="S50" s="50">
        <v>2120.2668638091641</v>
      </c>
      <c r="T50" s="50">
        <v>3253.9502228076044</v>
      </c>
      <c r="U50" s="50">
        <v>481.8788326839009</v>
      </c>
    </row>
    <row r="51" spans="1:33">
      <c r="A51" s="94" t="s">
        <v>3</v>
      </c>
      <c r="B51" s="50">
        <v>31195.120057756107</v>
      </c>
      <c r="C51" s="50">
        <v>8316.886185821757</v>
      </c>
      <c r="D51" s="50">
        <v>19021.324245493088</v>
      </c>
      <c r="E51" s="50">
        <v>3856.9096264412633</v>
      </c>
      <c r="F51" s="50">
        <v>7041.547917802729</v>
      </c>
      <c r="G51" s="50">
        <v>1456.9998236380163</v>
      </c>
      <c r="H51" s="50">
        <v>4505.7008965090818</v>
      </c>
      <c r="I51" s="50">
        <v>1078.8471976556305</v>
      </c>
      <c r="J51" s="50">
        <v>3016.5704575915165</v>
      </c>
      <c r="K51" s="50">
        <v>2144.100673462221</v>
      </c>
      <c r="L51" s="50">
        <v>735.29677274352821</v>
      </c>
      <c r="M51" s="50">
        <v>137.17301138576744</v>
      </c>
      <c r="N51" s="50">
        <v>9696.031057051634</v>
      </c>
      <c r="O51" s="50">
        <v>1051.6597539575505</v>
      </c>
      <c r="P51" s="50">
        <v>7506.2060464608239</v>
      </c>
      <c r="Q51" s="50">
        <v>1138.1652566332596</v>
      </c>
      <c r="R51" s="50">
        <v>4735.5583750473952</v>
      </c>
      <c r="S51" s="50">
        <v>2254.0862411499083</v>
      </c>
      <c r="T51" s="50">
        <v>1984.6833899598425</v>
      </c>
      <c r="U51" s="50">
        <v>496.78874393764426</v>
      </c>
    </row>
    <row r="52" spans="1:33">
      <c r="A52" s="94" t="s">
        <v>4</v>
      </c>
      <c r="B52" s="50">
        <v>35538.164311521512</v>
      </c>
      <c r="C52" s="50">
        <v>10723.585279266787</v>
      </c>
      <c r="D52" s="50">
        <v>20401.11425372661</v>
      </c>
      <c r="E52" s="50">
        <v>4412.2582545318</v>
      </c>
      <c r="F52" s="50">
        <v>6739.6430434275735</v>
      </c>
      <c r="G52" s="50">
        <v>1151.0238924865566</v>
      </c>
      <c r="H52" s="50">
        <v>4608.9216659314952</v>
      </c>
      <c r="I52" s="50">
        <v>980.90400900583904</v>
      </c>
      <c r="J52" s="50">
        <v>2479.4068124317337</v>
      </c>
      <c r="K52" s="50">
        <v>1430.9374596321343</v>
      </c>
      <c r="L52" s="50">
        <v>875.93642132624745</v>
      </c>
      <c r="M52" s="50">
        <v>172.53293147335177</v>
      </c>
      <c r="N52" s="50">
        <v>9565.3222428023273</v>
      </c>
      <c r="O52" s="50">
        <v>1417.6656956726456</v>
      </c>
      <c r="P52" s="50">
        <v>6644.3276477185191</v>
      </c>
      <c r="Q52" s="50">
        <v>1503.3288994111629</v>
      </c>
      <c r="R52" s="50">
        <v>7242.7635498918225</v>
      </c>
      <c r="S52" s="50">
        <v>2884.7988751942944</v>
      </c>
      <c r="T52" s="50">
        <v>3753.4961525426388</v>
      </c>
      <c r="U52" s="50">
        <v>604.4685221548898</v>
      </c>
    </row>
    <row r="53" spans="1:33">
      <c r="A53" s="94" t="s">
        <v>5</v>
      </c>
      <c r="B53" s="50">
        <v>26803.410341248804</v>
      </c>
      <c r="C53" s="50">
        <v>7284.269730590986</v>
      </c>
      <c r="D53" s="50">
        <v>14962.027510410122</v>
      </c>
      <c r="E53" s="50">
        <v>4557.1131002476959</v>
      </c>
      <c r="F53" s="50">
        <v>3525.9847784751355</v>
      </c>
      <c r="G53" s="50">
        <v>933.94151443307794</v>
      </c>
      <c r="H53" s="50">
        <v>2005.3668051024972</v>
      </c>
      <c r="I53" s="50">
        <v>586.67645893956035</v>
      </c>
      <c r="J53" s="50">
        <v>2698.7117111219777</v>
      </c>
      <c r="K53" s="50">
        <v>1704.3247433436118</v>
      </c>
      <c r="L53" s="50">
        <v>786.97609845629916</v>
      </c>
      <c r="M53" s="50">
        <v>207.41086932206679</v>
      </c>
      <c r="N53" s="50">
        <v>10358.691416427793</v>
      </c>
      <c r="O53" s="50">
        <v>1412.7643213251636</v>
      </c>
      <c r="P53" s="50">
        <v>6714.1861411971913</v>
      </c>
      <c r="Q53" s="50">
        <v>2230.5557489378839</v>
      </c>
      <c r="R53" s="50">
        <v>5035.9359071397821</v>
      </c>
      <c r="S53" s="50">
        <v>1627.2864204525583</v>
      </c>
      <c r="T53" s="50">
        <v>2728.3418353108445</v>
      </c>
      <c r="U53" s="50">
        <v>680.30765137637911</v>
      </c>
    </row>
    <row r="54" spans="1:33">
      <c r="A54" s="94" t="s">
        <v>6</v>
      </c>
      <c r="B54" s="50">
        <v>31020.082166852513</v>
      </c>
      <c r="C54" s="50">
        <v>8004.8474812683544</v>
      </c>
      <c r="D54" s="50">
        <v>18461.80695586167</v>
      </c>
      <c r="E54" s="50">
        <v>4552.2737946668094</v>
      </c>
      <c r="F54" s="50">
        <v>3992.615292660877</v>
      </c>
      <c r="G54" s="50">
        <v>879.29851242993891</v>
      </c>
      <c r="H54" s="50">
        <v>2557.1200833920529</v>
      </c>
      <c r="I54" s="50">
        <v>556.19669683888526</v>
      </c>
      <c r="J54" s="50">
        <v>3295.6385190287474</v>
      </c>
      <c r="K54" s="50">
        <v>1977.8446854395213</v>
      </c>
      <c r="L54" s="50">
        <v>1173.5519516289341</v>
      </c>
      <c r="M54" s="50">
        <v>143.08794690460948</v>
      </c>
      <c r="N54" s="50">
        <v>10094.623867109061</v>
      </c>
      <c r="O54" s="50">
        <v>1058.1584460607007</v>
      </c>
      <c r="P54" s="50">
        <v>6992.8464374349469</v>
      </c>
      <c r="Q54" s="50">
        <v>2043.6189836134142</v>
      </c>
      <c r="R54" s="50">
        <v>6263.5594822437115</v>
      </c>
      <c r="S54" s="50">
        <v>1795.5229466417125</v>
      </c>
      <c r="T54" s="50">
        <v>3983.3838122154184</v>
      </c>
      <c r="U54" s="50">
        <v>484.65272338658048</v>
      </c>
    </row>
    <row r="55" spans="1:33">
      <c r="A55" s="94" t="s">
        <v>7</v>
      </c>
      <c r="B55" s="50">
        <v>30547.496868918282</v>
      </c>
      <c r="C55" s="50">
        <v>11227.304321638912</v>
      </c>
      <c r="D55" s="50">
        <v>14609.861691903912</v>
      </c>
      <c r="E55" s="50">
        <v>4712.5075332199003</v>
      </c>
      <c r="F55" s="50">
        <v>6097.9629812081066</v>
      </c>
      <c r="G55" s="50">
        <v>1759.8440372324662</v>
      </c>
      <c r="H55" s="50">
        <v>3310.7270013983684</v>
      </c>
      <c r="I55" s="50">
        <v>1027.3919425772715</v>
      </c>
      <c r="J55" s="50">
        <v>5791.0514051415912</v>
      </c>
      <c r="K55" s="50">
        <v>4013.7939451535776</v>
      </c>
      <c r="L55" s="50">
        <v>1544.3529306325725</v>
      </c>
      <c r="M55" s="50">
        <v>232.90452935544079</v>
      </c>
      <c r="N55" s="50">
        <v>10353.368167094899</v>
      </c>
      <c r="O55" s="50">
        <v>1402.8688707437532</v>
      </c>
      <c r="P55" s="50">
        <v>6540.9169225523328</v>
      </c>
      <c r="Q55" s="50">
        <v>2410.6707127210343</v>
      </c>
      <c r="R55" s="50">
        <v>3894.0766637091924</v>
      </c>
      <c r="S55" s="50">
        <v>2612.0134133320462</v>
      </c>
      <c r="T55" s="50">
        <v>908.7630000551078</v>
      </c>
      <c r="U55" s="50">
        <v>373.30025032203827</v>
      </c>
    </row>
    <row r="56" spans="1:33">
      <c r="A56" s="94" t="s">
        <v>8</v>
      </c>
      <c r="B56" s="50">
        <v>41760.047583049782</v>
      </c>
      <c r="C56" s="50">
        <v>19290.717146702231</v>
      </c>
      <c r="D56" s="50">
        <v>14966.527925428021</v>
      </c>
      <c r="E56" s="50">
        <v>7500.7458216347386</v>
      </c>
      <c r="F56" s="50">
        <v>8188.708387397508</v>
      </c>
      <c r="G56" s="50">
        <v>2525.6144417240084</v>
      </c>
      <c r="H56" s="50">
        <v>2633.5906291755641</v>
      </c>
      <c r="I56" s="50">
        <v>3028.4749718555395</v>
      </c>
      <c r="J56" s="50">
        <v>6220.4567418520064</v>
      </c>
      <c r="K56" s="50">
        <v>5183.8853423170713</v>
      </c>
      <c r="L56" s="50">
        <v>915.22673173223438</v>
      </c>
      <c r="M56" s="50">
        <v>120.31632316030496</v>
      </c>
      <c r="N56" s="50">
        <v>12733.991706786806</v>
      </c>
      <c r="O56" s="50">
        <v>3222.83210926834</v>
      </c>
      <c r="P56" s="50">
        <v>6674.9850737909364</v>
      </c>
      <c r="Q56" s="50">
        <v>2835.1461790851349</v>
      </c>
      <c r="R56" s="50">
        <v>6156.6993740234684</v>
      </c>
      <c r="S56" s="50">
        <v>3680.445475134457</v>
      </c>
      <c r="T56" s="50">
        <v>2005.2720526717494</v>
      </c>
      <c r="U56" s="50">
        <v>469.95350157486644</v>
      </c>
    </row>
    <row r="57" spans="1:33">
      <c r="A57" s="94" t="s">
        <v>9</v>
      </c>
      <c r="B57" s="50">
        <v>56427</v>
      </c>
      <c r="C57" s="50">
        <v>23614</v>
      </c>
      <c r="D57" s="50">
        <v>24377</v>
      </c>
      <c r="E57" s="50">
        <v>8435</v>
      </c>
      <c r="F57" s="50">
        <v>12414</v>
      </c>
      <c r="G57" s="50">
        <v>3487</v>
      </c>
      <c r="H57" s="50">
        <v>5335</v>
      </c>
      <c r="I57" s="50">
        <v>3592</v>
      </c>
      <c r="J57" s="50">
        <v>5653</v>
      </c>
      <c r="K57" s="50">
        <v>3762</v>
      </c>
      <c r="L57" s="50">
        <v>1511</v>
      </c>
      <c r="M57" s="50">
        <v>381</v>
      </c>
      <c r="N57" s="50">
        <v>10225</v>
      </c>
      <c r="O57" s="50">
        <v>2246</v>
      </c>
      <c r="P57" s="50">
        <v>5734</v>
      </c>
      <c r="Q57" s="50">
        <v>2244</v>
      </c>
      <c r="R57" s="50">
        <v>12114</v>
      </c>
      <c r="S57" s="50">
        <v>8530</v>
      </c>
      <c r="T57" s="50">
        <v>2977</v>
      </c>
      <c r="U57" s="50">
        <v>607</v>
      </c>
    </row>
    <row r="58" spans="1:33">
      <c r="AE58" s="20"/>
      <c r="AF58" s="21"/>
      <c r="AG58" s="21"/>
    </row>
    <row r="59" spans="1:33">
      <c r="B59" s="98"/>
      <c r="C59" s="95" t="s">
        <v>58</v>
      </c>
      <c r="AE59" s="20"/>
      <c r="AF59" s="21"/>
      <c r="AG59" s="21"/>
    </row>
    <row r="60" spans="1:33">
      <c r="B60" s="99"/>
      <c r="C60" s="95" t="s">
        <v>59</v>
      </c>
      <c r="W60" s="20"/>
      <c r="X60" s="21"/>
      <c r="Y60" s="21"/>
    </row>
    <row r="61" spans="1:33">
      <c r="W61" s="20"/>
      <c r="X61" s="21"/>
      <c r="Y61" s="21"/>
    </row>
    <row r="62" spans="1:33">
      <c r="W62" s="20"/>
      <c r="X62" s="21"/>
      <c r="Y62" s="21"/>
    </row>
    <row r="63" spans="1:33">
      <c r="W63" s="20"/>
      <c r="X63" s="21"/>
      <c r="Y63" s="21"/>
    </row>
    <row r="64" spans="1:33">
      <c r="W64" s="20"/>
      <c r="X64" s="21"/>
      <c r="Y64" s="21"/>
    </row>
    <row r="65" spans="22:25">
      <c r="W65" s="20"/>
      <c r="X65" s="21"/>
      <c r="Y65" s="21"/>
    </row>
    <row r="66" spans="22:25">
      <c r="W66" s="20"/>
      <c r="X66" s="21"/>
      <c r="Y66" s="21"/>
    </row>
    <row r="67" spans="22:25">
      <c r="W67" s="20"/>
      <c r="X67" s="21"/>
      <c r="Y67" s="21"/>
    </row>
    <row r="68" spans="22:25">
      <c r="V68" s="20"/>
      <c r="W68" s="20"/>
      <c r="X68" s="21"/>
      <c r="Y68" s="21"/>
    </row>
    <row r="69" spans="22:25">
      <c r="V69" s="20"/>
      <c r="W69" s="20"/>
      <c r="X69" s="21"/>
      <c r="Y69" s="21"/>
    </row>
    <row r="70" spans="22:25">
      <c r="V70" s="20"/>
      <c r="W70" s="20"/>
      <c r="X70" s="21"/>
      <c r="Y70" s="21"/>
    </row>
    <row r="71" spans="22:25">
      <c r="V71" s="20"/>
      <c r="W71" s="20"/>
      <c r="X71" s="21"/>
      <c r="Y71" s="21"/>
    </row>
    <row r="72" spans="22:25">
      <c r="V72" s="20"/>
      <c r="W72" s="20"/>
      <c r="X72" s="21"/>
      <c r="Y72" s="21"/>
    </row>
    <row r="73" spans="22:25">
      <c r="V73" s="20"/>
      <c r="W73" s="20"/>
      <c r="X73" s="21"/>
      <c r="Y73" s="21"/>
    </row>
    <row r="74" spans="22:25">
      <c r="V74" s="20"/>
      <c r="W74" s="20"/>
      <c r="X74" s="21"/>
      <c r="Y74" s="21"/>
    </row>
    <row r="75" spans="22:25">
      <c r="V75" s="20"/>
      <c r="W75" s="20"/>
      <c r="X75" s="21"/>
      <c r="Y75" s="21"/>
    </row>
    <row r="76" spans="22:25">
      <c r="V76" s="20"/>
      <c r="W76" s="20"/>
      <c r="X76" s="21"/>
      <c r="Y76" s="21"/>
    </row>
    <row r="77" spans="22:25">
      <c r="V77" s="20"/>
      <c r="W77" s="20"/>
      <c r="X77" s="21"/>
      <c r="Y77" s="21"/>
    </row>
    <row r="78" spans="22:25">
      <c r="V78" s="20"/>
      <c r="W78" s="20"/>
      <c r="X78" s="21"/>
      <c r="Y78" s="21"/>
    </row>
    <row r="79" spans="22:25">
      <c r="V79" s="20"/>
      <c r="W79" s="20"/>
      <c r="X79" s="21"/>
      <c r="Y79" s="21"/>
    </row>
    <row r="80" spans="22:25">
      <c r="V80" s="20"/>
      <c r="W80" s="20"/>
      <c r="X80" s="21"/>
      <c r="Y80" s="21"/>
    </row>
    <row r="81" spans="1:25">
      <c r="V81" s="20"/>
      <c r="W81" s="20"/>
      <c r="X81" s="21"/>
      <c r="Y81" s="21"/>
    </row>
    <row r="82" spans="1:25">
      <c r="V82" s="20"/>
      <c r="W82" s="20"/>
      <c r="X82" s="21"/>
      <c r="Y82" s="21"/>
    </row>
    <row r="83" spans="1:25">
      <c r="V83" s="20"/>
      <c r="W83" s="20"/>
      <c r="X83" s="21"/>
      <c r="Y83" s="21"/>
    </row>
    <row r="84" spans="1:25">
      <c r="V84" s="20"/>
      <c r="W84" s="20"/>
      <c r="X84" s="21"/>
      <c r="Y84" s="21"/>
    </row>
    <row r="85" spans="1:25">
      <c r="V85" s="20"/>
      <c r="W85" s="20"/>
      <c r="X85" s="21"/>
      <c r="Y85" s="21"/>
    </row>
    <row r="86" spans="1:25">
      <c r="V86" s="20"/>
      <c r="W86" s="20"/>
      <c r="X86" s="21"/>
      <c r="Y86" s="21"/>
    </row>
    <row r="87" spans="1:25">
      <c r="V87" s="20"/>
      <c r="W87" s="20"/>
      <c r="X87" s="21"/>
      <c r="Y87" s="21"/>
    </row>
    <row r="88" spans="1:25">
      <c r="V88" s="20"/>
      <c r="W88" s="20"/>
      <c r="X88" s="21"/>
      <c r="Y88" s="21"/>
    </row>
    <row r="89" spans="1:25">
      <c r="A89" s="21"/>
      <c r="B89" s="21"/>
      <c r="C89" s="21"/>
      <c r="D89" s="21"/>
      <c r="E89" s="21"/>
      <c r="F89" s="21"/>
      <c r="G89" s="21"/>
      <c r="H89" s="21"/>
      <c r="I89" s="21"/>
      <c r="J89" s="21"/>
      <c r="K89" s="21"/>
      <c r="L89" s="21"/>
      <c r="M89" s="21"/>
      <c r="N89" s="21"/>
      <c r="O89" s="21"/>
      <c r="P89" s="21"/>
      <c r="Q89" s="21"/>
      <c r="R89" s="21"/>
      <c r="S89" s="21"/>
      <c r="T89" s="21"/>
      <c r="U89" s="21"/>
      <c r="V89" s="21"/>
      <c r="W89" s="21"/>
      <c r="X89" s="21"/>
      <c r="Y89" s="21"/>
    </row>
    <row r="90" spans="1:25">
      <c r="A90" s="21"/>
      <c r="B90" s="21"/>
      <c r="C90" s="21"/>
      <c r="D90" s="21"/>
      <c r="E90" s="21"/>
      <c r="F90" s="21"/>
      <c r="G90" s="21"/>
      <c r="H90" s="21"/>
      <c r="I90" s="21"/>
      <c r="J90" s="21"/>
      <c r="K90" s="21"/>
      <c r="L90" s="21"/>
      <c r="M90" s="21"/>
      <c r="N90" s="21"/>
      <c r="O90" s="21"/>
      <c r="P90" s="21"/>
      <c r="Q90" s="21"/>
      <c r="R90" s="21"/>
      <c r="S90" s="21"/>
      <c r="T90" s="21"/>
      <c r="U90" s="21"/>
      <c r="V90" s="21"/>
      <c r="W90" s="21"/>
      <c r="X90" s="21"/>
      <c r="Y90" s="21"/>
    </row>
    <row r="91" spans="1:25">
      <c r="A91" s="21"/>
      <c r="B91" s="21"/>
      <c r="C91" s="21"/>
      <c r="D91" s="21"/>
      <c r="E91" s="21"/>
      <c r="F91" s="21"/>
      <c r="G91" s="21"/>
      <c r="H91" s="21"/>
      <c r="I91" s="21"/>
      <c r="J91" s="21"/>
      <c r="K91" s="21"/>
      <c r="L91" s="21"/>
      <c r="M91" s="21"/>
      <c r="N91" s="21"/>
      <c r="O91" s="21"/>
      <c r="P91" s="21"/>
      <c r="Q91" s="21"/>
      <c r="R91" s="21"/>
      <c r="S91" s="21"/>
      <c r="T91" s="21"/>
      <c r="U91" s="21"/>
      <c r="V91" s="21"/>
      <c r="W91" s="21"/>
      <c r="X91" s="21"/>
      <c r="Y91" s="21"/>
    </row>
    <row r="92" spans="1:25">
      <c r="A92" s="21"/>
      <c r="B92" s="21"/>
      <c r="C92" s="21"/>
      <c r="D92" s="21"/>
      <c r="E92" s="21"/>
      <c r="F92" s="21"/>
      <c r="G92" s="21"/>
      <c r="H92" s="21"/>
      <c r="I92" s="21"/>
      <c r="J92" s="21"/>
      <c r="K92" s="21"/>
      <c r="L92" s="21"/>
      <c r="M92" s="21"/>
      <c r="N92" s="21"/>
      <c r="O92" s="21"/>
      <c r="P92" s="21"/>
      <c r="Q92" s="21"/>
      <c r="R92" s="21"/>
      <c r="S92" s="21"/>
      <c r="T92" s="21"/>
      <c r="U92" s="21"/>
      <c r="V92" s="21"/>
      <c r="W92" s="21"/>
      <c r="X92" s="21"/>
      <c r="Y92" s="21"/>
    </row>
    <row r="93" spans="1:25">
      <c r="A93" s="21"/>
      <c r="B93" s="21"/>
      <c r="C93" s="21"/>
      <c r="D93" s="21"/>
      <c r="E93" s="21"/>
      <c r="F93" s="21"/>
      <c r="G93" s="21"/>
      <c r="H93" s="21"/>
      <c r="I93" s="21"/>
      <c r="J93" s="21"/>
      <c r="K93" s="21"/>
      <c r="L93" s="21"/>
      <c r="M93" s="21"/>
      <c r="N93" s="21"/>
      <c r="O93" s="21"/>
      <c r="P93" s="21"/>
      <c r="Q93" s="21"/>
      <c r="R93" s="21"/>
      <c r="S93" s="21"/>
      <c r="T93" s="21"/>
      <c r="U93" s="21"/>
      <c r="V93" s="21"/>
      <c r="W93" s="21"/>
      <c r="X93" s="21"/>
      <c r="Y93" s="21"/>
    </row>
    <row r="94" spans="1:25">
      <c r="Y94" s="21"/>
    </row>
    <row r="95" spans="1:25">
      <c r="Y95" s="21"/>
    </row>
    <row r="96" spans="1:25">
      <c r="Y96" s="21"/>
    </row>
    <row r="97" spans="25:25">
      <c r="Y97" s="21"/>
    </row>
    <row r="98" spans="25:25">
      <c r="Y98" s="21"/>
    </row>
    <row r="99" spans="25:25">
      <c r="Y99" s="21"/>
    </row>
    <row r="100" spans="25:25">
      <c r="Y100" s="21"/>
    </row>
    <row r="101" spans="25:25">
      <c r="Y101" s="21"/>
    </row>
    <row r="102" spans="25:25">
      <c r="Y102" s="21"/>
    </row>
    <row r="103" spans="25:25">
      <c r="Y103" s="21"/>
    </row>
    <row r="104" spans="25:25">
      <c r="Y104" s="21"/>
    </row>
    <row r="105" spans="25:25">
      <c r="Y105" s="21"/>
    </row>
    <row r="106" spans="25:25">
      <c r="Y106" s="21"/>
    </row>
    <row r="107" spans="25:25">
      <c r="Y107" s="21"/>
    </row>
    <row r="108" spans="25:25">
      <c r="Y108" s="21"/>
    </row>
    <row r="109" spans="25:25">
      <c r="Y109" s="21"/>
    </row>
    <row r="110" spans="25:25">
      <c r="Y110" s="21"/>
    </row>
    <row r="111" spans="25:25">
      <c r="Y111" s="21"/>
    </row>
    <row r="112" spans="25:25">
      <c r="Y112" s="21"/>
    </row>
    <row r="113" spans="25:25">
      <c r="Y113" s="21"/>
    </row>
    <row r="114" spans="25:25">
      <c r="Y114" s="21"/>
    </row>
    <row r="115" spans="25:25">
      <c r="Y115" s="21"/>
    </row>
    <row r="116" spans="25:25">
      <c r="Y116" s="21"/>
    </row>
    <row r="117" spans="25:25">
      <c r="Y117" s="21"/>
    </row>
    <row r="118" spans="25:25">
      <c r="Y118" s="21"/>
    </row>
    <row r="119" spans="25:25">
      <c r="Y119" s="21"/>
    </row>
    <row r="120" spans="25:25">
      <c r="Y120" s="21"/>
    </row>
    <row r="121" spans="25:25">
      <c r="Y121" s="21"/>
    </row>
    <row r="122" spans="25:25">
      <c r="Y122" s="21"/>
    </row>
    <row r="123" spans="25:25">
      <c r="Y123" s="21"/>
    </row>
    <row r="124" spans="25:25">
      <c r="Y124" s="21"/>
    </row>
    <row r="125" spans="25:25">
      <c r="Y125" s="21"/>
    </row>
    <row r="126" spans="25:25">
      <c r="Y126" s="21"/>
    </row>
    <row r="127" spans="25:25">
      <c r="Y127" s="21"/>
    </row>
    <row r="128" spans="25:25">
      <c r="Y128" s="21"/>
    </row>
    <row r="129" spans="25:38">
      <c r="Y129" s="21"/>
    </row>
    <row r="130" spans="25:38">
      <c r="Y130" s="21"/>
      <c r="Z130" s="21"/>
      <c r="AA130" s="21"/>
      <c r="AB130" s="21"/>
      <c r="AC130" s="21"/>
      <c r="AD130" s="21"/>
      <c r="AE130" s="21"/>
      <c r="AF130" s="21"/>
      <c r="AG130" s="21"/>
    </row>
    <row r="131" spans="25:38">
      <c r="Y131" s="21"/>
      <c r="Z131" s="21"/>
      <c r="AA131" s="21"/>
      <c r="AB131" s="21"/>
      <c r="AC131" s="21"/>
      <c r="AD131" s="21"/>
      <c r="AE131" s="21"/>
      <c r="AF131" s="21"/>
      <c r="AG131" s="21"/>
    </row>
    <row r="132" spans="25:38">
      <c r="Y132" s="21"/>
      <c r="Z132" s="21"/>
      <c r="AA132" s="21"/>
      <c r="AB132" s="21"/>
      <c r="AC132" s="21"/>
      <c r="AD132" s="21"/>
      <c r="AE132" s="21"/>
      <c r="AF132" s="21"/>
      <c r="AG132" s="21"/>
    </row>
    <row r="133" spans="25:38">
      <c r="Y133" s="21"/>
      <c r="Z133" s="21"/>
      <c r="AA133" s="21"/>
      <c r="AB133" s="21"/>
      <c r="AC133" s="21"/>
      <c r="AD133" s="21"/>
      <c r="AE133" s="21"/>
      <c r="AF133" s="21"/>
      <c r="AG133" s="21"/>
    </row>
    <row r="134" spans="25:38">
      <c r="Y134" s="21"/>
      <c r="Z134" s="21"/>
      <c r="AA134" s="21"/>
      <c r="AB134" s="21"/>
      <c r="AC134" s="21"/>
      <c r="AD134" s="21"/>
      <c r="AE134" s="21"/>
      <c r="AF134" s="21"/>
      <c r="AG134" s="21"/>
    </row>
    <row r="135" spans="25:38">
      <c r="Y135" s="21"/>
      <c r="Z135" s="21"/>
      <c r="AA135" s="21"/>
      <c r="AB135" s="21"/>
      <c r="AC135" s="21"/>
      <c r="AD135" s="21"/>
      <c r="AE135" s="21"/>
      <c r="AF135" s="21"/>
      <c r="AG135" s="21"/>
    </row>
    <row r="136" spans="25:38">
      <c r="Y136" s="21"/>
      <c r="Z136" s="21"/>
      <c r="AA136" s="21"/>
      <c r="AB136" s="21"/>
      <c r="AC136" s="21"/>
      <c r="AD136" s="21"/>
      <c r="AE136" s="21"/>
      <c r="AF136" s="21"/>
      <c r="AG136" s="21"/>
    </row>
    <row r="138" spans="25:38">
      <c r="Y138" s="21"/>
      <c r="Z138" s="21"/>
      <c r="AA138" s="21"/>
    </row>
    <row r="139" spans="25:38">
      <c r="Y139" s="21"/>
      <c r="Z139" s="21"/>
      <c r="AA139" s="21"/>
      <c r="AB139" s="21"/>
    </row>
    <row r="140" spans="25:38">
      <c r="Y140" s="21"/>
      <c r="Z140" s="21"/>
      <c r="AA140" s="21"/>
      <c r="AB140" s="21"/>
    </row>
    <row r="141" spans="25:38">
      <c r="Y141" s="21"/>
      <c r="Z141" s="21"/>
      <c r="AA141" s="21"/>
      <c r="AB141" s="21"/>
    </row>
    <row r="142" spans="25:38">
      <c r="Y142" s="21"/>
      <c r="Z142" s="21"/>
      <c r="AA142" s="21"/>
      <c r="AB142" s="21"/>
    </row>
    <row r="143" spans="25:38">
      <c r="Y143" s="21"/>
      <c r="Z143" s="21"/>
      <c r="AA143" s="21"/>
      <c r="AB143" s="21"/>
    </row>
    <row r="144" spans="25:38">
      <c r="Y144" s="21"/>
      <c r="Z144" s="21"/>
      <c r="AA144" s="21"/>
      <c r="AB144" s="21"/>
      <c r="AC144" s="21"/>
      <c r="AD144" s="21"/>
      <c r="AE144" s="21"/>
      <c r="AF144" s="21"/>
      <c r="AG144" s="21"/>
      <c r="AH144" s="21"/>
      <c r="AI144" s="21"/>
      <c r="AJ144" s="21"/>
      <c r="AK144" s="21"/>
      <c r="AL144" s="21"/>
    </row>
    <row r="145" spans="25:38">
      <c r="Y145" s="21"/>
      <c r="Z145" s="21"/>
      <c r="AA145" s="21"/>
      <c r="AB145" s="21"/>
      <c r="AC145" s="21"/>
      <c r="AD145" s="21"/>
      <c r="AE145" s="21"/>
      <c r="AF145" s="21"/>
      <c r="AG145" s="21"/>
      <c r="AH145" s="21"/>
      <c r="AI145" s="21"/>
      <c r="AJ145" s="21"/>
      <c r="AK145" s="21"/>
      <c r="AL145" s="21"/>
    </row>
    <row r="146" spans="25:38">
      <c r="Y146" s="21"/>
      <c r="Z146" s="21"/>
      <c r="AA146" s="21"/>
      <c r="AB146" s="21"/>
      <c r="AC146" s="21"/>
      <c r="AD146" s="21"/>
      <c r="AE146" s="21"/>
      <c r="AF146" s="21"/>
      <c r="AG146" s="21"/>
      <c r="AH146" s="21"/>
      <c r="AI146" s="21"/>
      <c r="AJ146" s="21"/>
      <c r="AK146" s="21"/>
      <c r="AL146" s="21"/>
    </row>
    <row r="147" spans="25:38">
      <c r="Y147" s="21"/>
      <c r="Z147" s="21"/>
      <c r="AA147" s="21"/>
      <c r="AB147" s="21"/>
      <c r="AC147" s="21"/>
      <c r="AD147" s="21"/>
      <c r="AE147" s="21"/>
      <c r="AF147" s="21"/>
      <c r="AG147" s="21"/>
      <c r="AH147" s="21"/>
      <c r="AI147" s="21"/>
      <c r="AJ147" s="21"/>
      <c r="AK147" s="21"/>
      <c r="AL147" s="21"/>
    </row>
    <row r="148" spans="25:38">
      <c r="Y148" s="21"/>
      <c r="Z148" s="21"/>
      <c r="AA148" s="21"/>
      <c r="AB148" s="21"/>
      <c r="AC148" s="21"/>
      <c r="AD148" s="21"/>
      <c r="AE148" s="21"/>
      <c r="AF148" s="21"/>
      <c r="AG148" s="21"/>
      <c r="AH148" s="21"/>
      <c r="AI148" s="21"/>
      <c r="AJ148" s="21"/>
      <c r="AK148" s="21"/>
      <c r="AL148" s="21"/>
    </row>
    <row r="149" spans="25:38">
      <c r="Y149" s="21"/>
      <c r="Z149" s="21"/>
      <c r="AA149" s="21"/>
      <c r="AB149" s="21"/>
      <c r="AC149" s="21"/>
      <c r="AD149" s="21"/>
      <c r="AE149" s="21"/>
      <c r="AF149" s="21"/>
      <c r="AG149" s="21"/>
    </row>
    <row r="150" spans="25:38">
      <c r="Y150" s="21"/>
      <c r="Z150" s="21"/>
      <c r="AA150" s="21"/>
      <c r="AB150" s="21"/>
      <c r="AC150" s="21"/>
      <c r="AD150" s="21"/>
      <c r="AE150" s="21"/>
      <c r="AF150" s="21"/>
      <c r="AG150" s="21"/>
    </row>
    <row r="151" spans="25:38">
      <c r="Y151" s="21"/>
      <c r="Z151" s="21"/>
      <c r="AA151" s="21"/>
      <c r="AB151" s="21"/>
      <c r="AC151" s="21"/>
      <c r="AD151" s="21"/>
      <c r="AE151" s="21"/>
      <c r="AF151" s="21"/>
      <c r="AG151" s="21"/>
    </row>
    <row r="152" spans="25:38">
      <c r="Y152" s="21"/>
      <c r="Z152" s="21"/>
      <c r="AA152" s="21"/>
      <c r="AB152" s="21"/>
      <c r="AC152" s="21"/>
      <c r="AD152" s="21"/>
      <c r="AE152" s="21"/>
      <c r="AF152" s="21"/>
      <c r="AG152" s="21"/>
    </row>
    <row r="153" spans="25:38">
      <c r="Y153" s="21"/>
      <c r="Z153" s="21"/>
      <c r="AA153" s="21"/>
      <c r="AB153" s="21"/>
      <c r="AC153" s="21"/>
      <c r="AD153" s="21"/>
      <c r="AE153" s="21"/>
      <c r="AF153" s="21"/>
      <c r="AG153" s="21"/>
    </row>
    <row r="154" spans="25:38">
      <c r="Y154" s="21"/>
      <c r="Z154" s="21"/>
      <c r="AA154" s="21"/>
      <c r="AB154" s="21"/>
      <c r="AC154" s="21"/>
      <c r="AD154" s="21"/>
      <c r="AE154" s="21"/>
      <c r="AF154" s="21"/>
      <c r="AG154" s="21"/>
    </row>
    <row r="155" spans="25:38">
      <c r="Y155" s="21"/>
      <c r="Z155" s="21"/>
      <c r="AA155" s="21"/>
      <c r="AB155" s="21"/>
      <c r="AC155" s="21"/>
      <c r="AD155" s="21"/>
      <c r="AE155" s="21"/>
      <c r="AF155" s="21"/>
      <c r="AG155" s="21"/>
    </row>
    <row r="156" spans="25:38">
      <c r="Y156" s="21"/>
      <c r="Z156" s="21"/>
      <c r="AA156" s="21"/>
      <c r="AB156" s="21"/>
      <c r="AC156" s="21"/>
      <c r="AD156" s="21"/>
      <c r="AE156" s="21"/>
      <c r="AF156" s="21"/>
      <c r="AG156" s="21"/>
    </row>
    <row r="157" spans="25:38">
      <c r="Y157" s="21"/>
      <c r="Z157" s="21"/>
      <c r="AA157" s="21"/>
      <c r="AB157" s="21"/>
      <c r="AC157" s="21"/>
      <c r="AD157" s="21"/>
      <c r="AE157" s="21"/>
      <c r="AF157" s="21"/>
      <c r="AG157" s="21"/>
    </row>
    <row r="158" spans="25:38">
      <c r="Y158" s="21"/>
      <c r="Z158" s="21"/>
      <c r="AA158" s="21"/>
      <c r="AB158" s="21"/>
      <c r="AC158" s="21"/>
      <c r="AD158" s="21"/>
      <c r="AE158" s="21"/>
      <c r="AF158" s="21"/>
      <c r="AG158" s="21"/>
    </row>
    <row r="159" spans="25:38">
      <c r="Y159" s="21"/>
      <c r="Z159" s="21"/>
      <c r="AA159" s="21"/>
      <c r="AB159" s="21"/>
      <c r="AC159" s="21"/>
      <c r="AD159" s="21"/>
      <c r="AE159" s="21"/>
      <c r="AF159" s="21"/>
      <c r="AG159" s="21"/>
    </row>
    <row r="160" spans="25:38">
      <c r="Y160" s="21"/>
      <c r="Z160" s="21"/>
      <c r="AA160" s="21"/>
      <c r="AB160" s="21"/>
      <c r="AC160" s="21"/>
      <c r="AD160" s="21"/>
      <c r="AE160" s="21"/>
      <c r="AF160" s="21"/>
      <c r="AG160" s="21"/>
    </row>
    <row r="161" spans="25:33">
      <c r="Y161" s="21"/>
      <c r="Z161" s="21"/>
      <c r="AA161" s="21"/>
      <c r="AB161" s="21"/>
      <c r="AC161" s="21"/>
      <c r="AD161" s="21"/>
      <c r="AE161" s="21"/>
      <c r="AF161" s="21"/>
      <c r="AG161" s="21"/>
    </row>
    <row r="162" spans="25:33">
      <c r="Y162" s="21"/>
      <c r="Z162" s="21"/>
      <c r="AA162" s="21"/>
      <c r="AB162" s="21"/>
      <c r="AC162" s="21"/>
      <c r="AD162" s="21"/>
      <c r="AE162" s="21"/>
      <c r="AF162" s="21"/>
      <c r="AG162" s="21"/>
    </row>
    <row r="163" spans="25:33">
      <c r="Y163" s="21"/>
      <c r="Z163" s="21"/>
      <c r="AA163" s="21"/>
      <c r="AB163" s="21"/>
      <c r="AC163" s="21"/>
      <c r="AD163" s="21"/>
      <c r="AE163" s="21"/>
      <c r="AF163" s="21"/>
      <c r="AG163" s="21"/>
    </row>
    <row r="164" spans="25:33">
      <c r="Y164" s="21"/>
      <c r="Z164" s="21"/>
      <c r="AA164" s="21"/>
      <c r="AB164" s="21"/>
      <c r="AC164" s="21"/>
      <c r="AD164" s="21"/>
      <c r="AE164" s="21"/>
      <c r="AF164" s="21"/>
      <c r="AG164" s="21"/>
    </row>
    <row r="165" spans="25:33">
      <c r="Y165" s="21"/>
      <c r="Z165" s="21"/>
      <c r="AA165" s="21"/>
      <c r="AB165" s="21"/>
      <c r="AC165" s="21"/>
      <c r="AD165" s="21"/>
      <c r="AE165" s="21"/>
      <c r="AF165" s="21"/>
      <c r="AG165" s="21"/>
    </row>
    <row r="166" spans="25:33">
      <c r="Y166" s="21"/>
      <c r="Z166" s="21"/>
      <c r="AA166" s="21"/>
      <c r="AB166" s="21"/>
      <c r="AC166" s="21"/>
      <c r="AD166" s="21"/>
      <c r="AE166" s="21"/>
      <c r="AF166" s="21"/>
      <c r="AG166" s="21"/>
    </row>
    <row r="167" spans="25:33">
      <c r="Y167" s="21"/>
      <c r="Z167" s="21"/>
      <c r="AA167" s="21"/>
      <c r="AB167" s="21"/>
      <c r="AC167" s="21"/>
      <c r="AD167" s="21"/>
      <c r="AE167" s="21"/>
      <c r="AF167" s="21"/>
      <c r="AG167" s="21"/>
    </row>
    <row r="168" spans="25:33">
      <c r="Y168" s="21"/>
      <c r="Z168" s="21"/>
      <c r="AA168" s="21"/>
      <c r="AB168" s="21"/>
      <c r="AC168" s="21"/>
      <c r="AD168" s="21"/>
      <c r="AE168" s="21"/>
      <c r="AF168" s="21"/>
      <c r="AG168" s="21"/>
    </row>
    <row r="169" spans="25:33">
      <c r="Y169" s="21"/>
      <c r="Z169" s="21"/>
      <c r="AA169" s="21"/>
      <c r="AB169" s="21"/>
      <c r="AC169" s="21"/>
      <c r="AD169" s="21"/>
      <c r="AE169" s="21"/>
      <c r="AF169" s="21"/>
      <c r="AG169" s="21"/>
    </row>
    <row r="170" spans="25:33">
      <c r="Y170" s="21"/>
      <c r="Z170" s="21"/>
      <c r="AA170" s="21"/>
      <c r="AB170" s="21"/>
      <c r="AC170" s="21"/>
      <c r="AD170" s="21"/>
      <c r="AE170" s="21"/>
      <c r="AF170" s="21"/>
      <c r="AG170" s="21"/>
    </row>
    <row r="171" spans="25:33">
      <c r="Y171" s="21"/>
      <c r="Z171" s="21"/>
      <c r="AA171" s="21"/>
      <c r="AB171" s="21"/>
      <c r="AC171" s="21"/>
      <c r="AD171" s="21"/>
      <c r="AE171" s="21"/>
      <c r="AF171" s="21"/>
      <c r="AG171" s="21"/>
    </row>
    <row r="172" spans="25:33">
      <c r="Y172" s="21"/>
      <c r="Z172" s="21"/>
      <c r="AA172" s="21"/>
      <c r="AB172" s="21"/>
      <c r="AC172" s="21"/>
      <c r="AD172" s="21"/>
      <c r="AE172" s="21"/>
      <c r="AF172" s="21"/>
      <c r="AG172" s="21"/>
    </row>
    <row r="173" spans="25:33">
      <c r="Y173" s="21"/>
      <c r="Z173" s="21"/>
      <c r="AA173" s="21"/>
      <c r="AB173" s="21"/>
      <c r="AC173" s="21"/>
      <c r="AD173" s="21"/>
      <c r="AE173" s="21"/>
      <c r="AF173" s="21"/>
      <c r="AG173" s="21"/>
    </row>
    <row r="174" spans="25:33">
      <c r="Y174" s="21"/>
      <c r="Z174" s="21"/>
      <c r="AA174" s="21"/>
      <c r="AB174" s="21"/>
      <c r="AC174" s="21"/>
      <c r="AD174" s="21"/>
      <c r="AE174" s="21"/>
      <c r="AF174" s="21"/>
      <c r="AG174" s="21"/>
    </row>
    <row r="175" spans="25:33">
      <c r="Y175" s="21"/>
      <c r="Z175" s="21"/>
      <c r="AA175" s="21"/>
      <c r="AB175" s="21"/>
      <c r="AC175" s="21"/>
      <c r="AD175" s="21"/>
      <c r="AE175" s="21"/>
      <c r="AF175" s="21"/>
      <c r="AG175" s="21"/>
    </row>
    <row r="176" spans="25:33">
      <c r="Y176" s="21"/>
      <c r="Z176" s="21"/>
      <c r="AA176" s="21"/>
      <c r="AB176" s="21"/>
      <c r="AC176" s="21"/>
      <c r="AD176" s="21"/>
      <c r="AE176" s="21"/>
      <c r="AF176" s="21"/>
      <c r="AG176" s="21"/>
    </row>
    <row r="177" spans="25:33">
      <c r="Y177" s="21"/>
      <c r="Z177" s="21"/>
      <c r="AA177" s="21"/>
      <c r="AB177" s="21"/>
      <c r="AC177" s="21"/>
      <c r="AD177" s="21"/>
      <c r="AE177" s="21"/>
      <c r="AF177" s="21"/>
      <c r="AG177" s="21"/>
    </row>
    <row r="178" spans="25:33">
      <c r="Y178" s="21"/>
      <c r="Z178" s="21"/>
      <c r="AA178" s="21"/>
      <c r="AB178" s="21"/>
      <c r="AC178" s="21"/>
      <c r="AD178" s="21"/>
      <c r="AE178" s="21"/>
      <c r="AF178" s="21"/>
      <c r="AG178" s="21"/>
    </row>
    <row r="179" spans="25:33">
      <c r="Y179" s="21"/>
      <c r="Z179" s="21"/>
      <c r="AA179" s="21"/>
      <c r="AB179" s="21"/>
      <c r="AC179" s="21"/>
      <c r="AD179" s="21"/>
      <c r="AE179" s="21"/>
      <c r="AF179" s="21"/>
      <c r="AG179" s="21"/>
    </row>
    <row r="180" spans="25:33">
      <c r="Y180" s="21"/>
      <c r="Z180" s="21"/>
      <c r="AA180" s="21"/>
      <c r="AB180" s="21"/>
      <c r="AC180" s="21"/>
      <c r="AD180" s="21"/>
      <c r="AE180" s="21"/>
      <c r="AF180" s="21"/>
      <c r="AG180" s="21"/>
    </row>
    <row r="181" spans="25:33">
      <c r="Y181" s="21"/>
      <c r="Z181" s="21"/>
      <c r="AA181" s="21"/>
      <c r="AB181" s="21"/>
      <c r="AC181" s="21"/>
      <c r="AD181" s="21"/>
      <c r="AE181" s="21"/>
      <c r="AF181" s="21"/>
      <c r="AG181" s="21"/>
    </row>
    <row r="182" spans="25:33">
      <c r="Y182" s="21"/>
      <c r="Z182" s="21"/>
      <c r="AA182" s="21"/>
      <c r="AB182" s="21"/>
      <c r="AC182" s="21"/>
      <c r="AD182" s="21"/>
      <c r="AE182" s="21"/>
      <c r="AF182" s="21"/>
      <c r="AG182" s="21"/>
    </row>
    <row r="183" spans="25:33">
      <c r="Y183" s="21"/>
      <c r="Z183" s="21"/>
      <c r="AA183" s="21"/>
      <c r="AB183" s="21"/>
      <c r="AC183" s="21"/>
      <c r="AD183" s="21"/>
      <c r="AE183" s="21"/>
      <c r="AF183" s="21"/>
      <c r="AG183" s="21"/>
    </row>
    <row r="184" spans="25:33">
      <c r="Y184" s="21"/>
      <c r="Z184" s="21"/>
      <c r="AA184" s="21"/>
      <c r="AB184" s="21"/>
      <c r="AC184" s="21"/>
      <c r="AD184" s="21"/>
      <c r="AE184" s="21"/>
      <c r="AF184" s="21"/>
      <c r="AG184" s="21"/>
    </row>
    <row r="185" spans="25:33">
      <c r="Y185" s="21"/>
      <c r="Z185" s="21"/>
      <c r="AA185" s="21"/>
      <c r="AB185" s="21"/>
      <c r="AC185" s="21"/>
      <c r="AD185" s="21"/>
      <c r="AE185" s="21"/>
      <c r="AF185" s="21"/>
      <c r="AG185" s="21"/>
    </row>
    <row r="186" spans="25:33">
      <c r="Y186" s="21"/>
      <c r="Z186" s="21"/>
      <c r="AA186" s="21"/>
      <c r="AB186" s="21"/>
      <c r="AC186" s="21"/>
      <c r="AD186" s="21"/>
      <c r="AE186" s="21"/>
      <c r="AF186" s="21"/>
      <c r="AG186" s="21"/>
    </row>
    <row r="187" spans="25:33">
      <c r="Y187" s="21"/>
      <c r="Z187" s="21"/>
      <c r="AA187" s="21"/>
      <c r="AB187" s="21"/>
      <c r="AC187" s="21"/>
      <c r="AD187" s="21"/>
      <c r="AE187" s="21"/>
      <c r="AF187" s="21"/>
      <c r="AG187" s="21"/>
    </row>
    <row r="188" spans="25:33">
      <c r="Y188" s="21"/>
      <c r="Z188" s="21"/>
      <c r="AA188" s="21"/>
      <c r="AB188" s="21"/>
      <c r="AC188" s="21"/>
      <c r="AD188" s="21"/>
      <c r="AE188" s="21"/>
      <c r="AF188" s="21"/>
      <c r="AG188" s="21"/>
    </row>
    <row r="189" spans="25:33">
      <c r="Y189" s="21"/>
      <c r="Z189" s="21"/>
      <c r="AA189" s="21"/>
      <c r="AB189" s="21"/>
      <c r="AC189" s="21"/>
      <c r="AD189" s="21"/>
      <c r="AE189" s="21"/>
      <c r="AF189" s="21"/>
      <c r="AG189" s="21"/>
    </row>
    <row r="190" spans="25:33">
      <c r="Y190" s="21"/>
      <c r="Z190" s="21"/>
      <c r="AA190" s="21"/>
      <c r="AB190" s="21"/>
      <c r="AC190" s="21"/>
      <c r="AD190" s="21"/>
      <c r="AE190" s="21"/>
      <c r="AF190" s="21"/>
      <c r="AG190" s="21"/>
    </row>
    <row r="191" spans="25:33">
      <c r="Y191" s="21"/>
      <c r="Z191" s="21"/>
      <c r="AA191" s="21"/>
      <c r="AB191" s="21"/>
      <c r="AC191" s="21"/>
      <c r="AD191" s="21"/>
      <c r="AE191" s="21"/>
      <c r="AF191" s="21"/>
      <c r="AG191" s="21"/>
    </row>
    <row r="192" spans="25:33">
      <c r="Y192" s="21"/>
      <c r="Z192" s="21"/>
      <c r="AA192" s="21"/>
      <c r="AB192" s="21"/>
      <c r="AC192" s="21"/>
      <c r="AD192" s="21"/>
      <c r="AE192" s="21"/>
      <c r="AF192" s="21"/>
      <c r="AG192" s="21"/>
    </row>
    <row r="193" spans="25:33">
      <c r="Y193" s="21"/>
      <c r="Z193" s="21"/>
      <c r="AA193" s="21"/>
      <c r="AB193" s="21"/>
      <c r="AC193" s="21"/>
      <c r="AD193" s="21"/>
      <c r="AE193" s="21"/>
      <c r="AF193" s="21"/>
      <c r="AG193" s="21"/>
    </row>
    <row r="194" spans="25:33">
      <c r="Y194" s="21"/>
      <c r="Z194" s="21"/>
      <c r="AA194" s="21"/>
      <c r="AB194" s="21"/>
      <c r="AC194" s="21"/>
      <c r="AD194" s="21"/>
      <c r="AE194" s="21"/>
      <c r="AF194" s="21"/>
      <c r="AG194" s="21"/>
    </row>
    <row r="195" spans="25:33">
      <c r="Y195" s="21"/>
      <c r="Z195" s="21"/>
      <c r="AA195" s="21"/>
      <c r="AB195" s="21"/>
      <c r="AC195" s="21"/>
      <c r="AD195" s="21"/>
      <c r="AE195" s="21"/>
      <c r="AF195" s="21"/>
      <c r="AG195" s="21"/>
    </row>
    <row r="196" spans="25:33">
      <c r="Y196" s="21"/>
      <c r="Z196" s="21"/>
      <c r="AA196" s="21"/>
      <c r="AB196" s="21"/>
      <c r="AC196" s="21"/>
      <c r="AD196" s="21"/>
      <c r="AE196" s="21"/>
      <c r="AF196" s="21"/>
      <c r="AG196" s="21"/>
    </row>
    <row r="197" spans="25:33">
      <c r="Y197" s="21"/>
      <c r="Z197" s="21"/>
      <c r="AA197" s="21"/>
      <c r="AB197" s="21"/>
      <c r="AC197" s="21"/>
      <c r="AD197" s="21"/>
      <c r="AE197" s="21"/>
      <c r="AF197" s="21"/>
      <c r="AG197" s="21"/>
    </row>
    <row r="198" spans="25:33">
      <c r="Y198" s="21"/>
      <c r="Z198" s="21"/>
      <c r="AA198" s="21"/>
      <c r="AB198" s="21"/>
      <c r="AC198" s="21"/>
      <c r="AD198" s="21"/>
      <c r="AE198" s="21"/>
      <c r="AF198" s="21"/>
      <c r="AG198" s="21"/>
    </row>
    <row r="199" spans="25:33">
      <c r="Y199" s="21"/>
      <c r="Z199" s="21"/>
      <c r="AA199" s="21"/>
      <c r="AB199" s="21"/>
      <c r="AC199" s="21"/>
      <c r="AD199" s="21"/>
      <c r="AE199" s="21"/>
      <c r="AF199" s="21"/>
      <c r="AG199" s="21"/>
    </row>
    <row r="200" spans="25:33">
      <c r="Y200" s="21"/>
      <c r="Z200" s="21"/>
      <c r="AA200" s="21"/>
      <c r="AB200" s="21"/>
      <c r="AC200" s="21"/>
      <c r="AD200" s="21"/>
      <c r="AE200" s="21"/>
      <c r="AF200" s="21"/>
      <c r="AG200" s="21"/>
    </row>
    <row r="201" spans="25:33">
      <c r="Y201" s="21"/>
      <c r="Z201" s="21"/>
      <c r="AA201" s="21"/>
      <c r="AB201" s="21"/>
      <c r="AC201" s="21"/>
      <c r="AD201" s="21"/>
      <c r="AE201" s="21"/>
      <c r="AF201" s="21"/>
      <c r="AG201" s="21"/>
    </row>
    <row r="202" spans="25:33">
      <c r="Y202" s="21"/>
      <c r="Z202" s="21"/>
      <c r="AA202" s="21"/>
      <c r="AB202" s="21"/>
      <c r="AC202" s="21"/>
      <c r="AD202" s="21"/>
      <c r="AE202" s="21"/>
      <c r="AF202" s="21"/>
      <c r="AG202" s="21"/>
    </row>
    <row r="203" spans="25:33">
      <c r="Y203" s="21"/>
      <c r="Z203" s="21"/>
      <c r="AA203" s="21"/>
      <c r="AB203" s="21"/>
      <c r="AC203" s="21"/>
      <c r="AD203" s="21"/>
      <c r="AE203" s="21"/>
      <c r="AF203" s="21"/>
      <c r="AG203" s="21"/>
    </row>
    <row r="204" spans="25:33">
      <c r="Y204" s="21"/>
      <c r="Z204" s="21"/>
      <c r="AA204" s="21"/>
      <c r="AB204" s="21"/>
      <c r="AC204" s="21"/>
      <c r="AD204" s="21"/>
      <c r="AE204" s="21"/>
      <c r="AF204" s="21"/>
      <c r="AG204" s="21"/>
    </row>
    <row r="205" spans="25:33">
      <c r="Y205" s="21"/>
      <c r="Z205" s="21"/>
      <c r="AA205" s="21"/>
      <c r="AB205" s="21"/>
      <c r="AC205" s="21"/>
      <c r="AD205" s="21"/>
      <c r="AE205" s="21"/>
      <c r="AF205" s="21"/>
      <c r="AG205" s="21"/>
    </row>
    <row r="206" spans="25:33">
      <c r="Y206" s="21"/>
      <c r="Z206" s="21"/>
      <c r="AA206" s="21"/>
      <c r="AB206" s="21"/>
      <c r="AC206" s="21"/>
      <c r="AD206" s="21"/>
      <c r="AE206" s="21"/>
      <c r="AF206" s="21"/>
      <c r="AG206" s="21"/>
    </row>
    <row r="207" spans="25:33">
      <c r="Y207" s="21"/>
      <c r="Z207" s="21"/>
      <c r="AA207" s="21"/>
      <c r="AB207" s="21"/>
      <c r="AC207" s="21"/>
      <c r="AD207" s="21"/>
      <c r="AE207" s="21"/>
      <c r="AF207" s="21"/>
      <c r="AG207" s="21"/>
    </row>
    <row r="208" spans="25:33">
      <c r="Y208" s="21"/>
      <c r="Z208" s="21"/>
      <c r="AA208" s="21"/>
      <c r="AB208" s="21"/>
      <c r="AC208" s="21"/>
      <c r="AD208" s="21"/>
      <c r="AE208" s="21"/>
      <c r="AF208" s="21"/>
      <c r="AG208" s="21"/>
    </row>
    <row r="209" spans="25:33">
      <c r="Y209" s="21"/>
      <c r="Z209" s="21"/>
      <c r="AA209" s="21"/>
      <c r="AB209" s="21"/>
      <c r="AC209" s="21"/>
      <c r="AD209" s="21"/>
      <c r="AE209" s="21"/>
      <c r="AF209" s="21"/>
      <c r="AG209" s="21"/>
    </row>
    <row r="210" spans="25:33">
      <c r="Y210" s="21"/>
      <c r="Z210" s="21"/>
      <c r="AA210" s="21"/>
      <c r="AB210" s="21"/>
      <c r="AC210" s="21"/>
      <c r="AD210" s="21"/>
      <c r="AE210" s="21"/>
      <c r="AF210" s="21"/>
      <c r="AG210" s="21"/>
    </row>
    <row r="211" spans="25:33">
      <c r="Y211" s="21"/>
      <c r="Z211" s="21"/>
      <c r="AA211" s="21"/>
      <c r="AB211" s="21"/>
      <c r="AC211" s="21"/>
      <c r="AD211" s="21"/>
      <c r="AE211" s="21"/>
      <c r="AF211" s="21"/>
      <c r="AG211" s="21"/>
    </row>
    <row r="212" spans="25:33">
      <c r="Y212" s="21"/>
      <c r="Z212" s="21"/>
      <c r="AA212" s="21"/>
      <c r="AB212" s="21"/>
      <c r="AC212" s="21"/>
      <c r="AD212" s="21"/>
      <c r="AE212" s="21"/>
      <c r="AF212" s="21"/>
      <c r="AG212" s="21"/>
    </row>
    <row r="213" spans="25:33">
      <c r="Y213" s="21"/>
      <c r="Z213" s="21"/>
      <c r="AA213" s="21"/>
      <c r="AB213" s="21"/>
      <c r="AC213" s="21"/>
      <c r="AD213" s="21"/>
      <c r="AE213" s="21"/>
      <c r="AF213" s="21"/>
      <c r="AG213" s="21"/>
    </row>
    <row r="214" spans="25:33">
      <c r="Y214" s="21"/>
      <c r="Z214" s="21"/>
      <c r="AA214" s="21"/>
      <c r="AB214" s="21"/>
      <c r="AC214" s="21"/>
      <c r="AD214" s="21"/>
      <c r="AE214" s="21"/>
      <c r="AF214" s="21"/>
      <c r="AG214" s="21"/>
    </row>
    <row r="215" spans="25:33">
      <c r="Y215" s="21"/>
      <c r="Z215" s="21"/>
      <c r="AA215" s="21"/>
      <c r="AB215" s="21"/>
      <c r="AC215" s="21"/>
      <c r="AD215" s="21"/>
      <c r="AE215" s="21"/>
      <c r="AF215" s="21"/>
      <c r="AG215" s="21"/>
    </row>
    <row r="216" spans="25:33">
      <c r="Y216" s="21"/>
      <c r="Z216" s="21"/>
      <c r="AA216" s="21"/>
      <c r="AB216" s="21"/>
      <c r="AC216" s="21"/>
      <c r="AD216" s="21"/>
      <c r="AE216" s="21"/>
      <c r="AF216" s="21"/>
      <c r="AG216" s="21"/>
    </row>
    <row r="217" spans="25:33">
      <c r="Y217" s="21"/>
      <c r="Z217" s="21"/>
      <c r="AA217" s="21"/>
      <c r="AB217" s="21"/>
      <c r="AC217" s="21"/>
      <c r="AD217" s="21"/>
      <c r="AE217" s="21"/>
      <c r="AF217" s="21"/>
      <c r="AG217" s="21"/>
    </row>
  </sheetData>
  <mergeCells count="6">
    <mergeCell ref="K35:M35"/>
    <mergeCell ref="B47:E47"/>
    <mergeCell ref="F47:I47"/>
    <mergeCell ref="B35:D35"/>
    <mergeCell ref="E35:G35"/>
    <mergeCell ref="H35:J3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669F0-32EF-414C-BE67-BCE13C1070C9}">
  <dimension ref="A1:C37"/>
  <sheetViews>
    <sheetView workbookViewId="0"/>
  </sheetViews>
  <sheetFormatPr defaultRowHeight="15"/>
  <cols>
    <col min="1" max="1" width="24" customWidth="1"/>
    <col min="2" max="2" width="36" bestFit="1" customWidth="1"/>
    <col min="3" max="3" width="40.140625" bestFit="1" customWidth="1"/>
  </cols>
  <sheetData>
    <row r="1" spans="1:3">
      <c r="A1" s="94" t="s">
        <v>117</v>
      </c>
      <c r="B1" s="8"/>
      <c r="C1" s="8"/>
    </row>
    <row r="22" spans="1:3" ht="270.75">
      <c r="A22" s="24" t="s">
        <v>92</v>
      </c>
    </row>
    <row r="23" spans="1:3">
      <c r="A23" s="102" t="s">
        <v>62</v>
      </c>
    </row>
    <row r="25" spans="1:3">
      <c r="A25" s="95"/>
      <c r="B25" s="94" t="s">
        <v>52</v>
      </c>
      <c r="C25" s="94" t="s">
        <v>54</v>
      </c>
    </row>
    <row r="26" spans="1:3">
      <c r="A26" s="94" t="s">
        <v>1</v>
      </c>
      <c r="B26" s="50">
        <v>7982.7653041896492</v>
      </c>
      <c r="C26" s="50">
        <v>3916.1958402008654</v>
      </c>
    </row>
    <row r="27" spans="1:3">
      <c r="A27" s="94" t="s">
        <v>2</v>
      </c>
      <c r="B27" s="50">
        <v>8948.997163816548</v>
      </c>
      <c r="C27" s="50">
        <v>2978.7720473012714</v>
      </c>
    </row>
    <row r="28" spans="1:3">
      <c r="A28" s="94" t="s">
        <v>3</v>
      </c>
      <c r="B28" s="50">
        <v>8316.886185821757</v>
      </c>
      <c r="C28" s="50">
        <v>2774.3550500995307</v>
      </c>
    </row>
    <row r="29" spans="1:3">
      <c r="A29" s="94" t="s">
        <v>4</v>
      </c>
      <c r="B29" s="50">
        <v>10723.585279266787</v>
      </c>
      <c r="C29" s="50">
        <v>3331.2127538316381</v>
      </c>
    </row>
    <row r="30" spans="1:3">
      <c r="A30" s="94" t="s">
        <v>5</v>
      </c>
      <c r="B30" s="50">
        <v>7284.269730590986</v>
      </c>
      <c r="C30" s="50">
        <v>2198.5552148139082</v>
      </c>
    </row>
    <row r="31" spans="1:3">
      <c r="A31" s="94" t="s">
        <v>6</v>
      </c>
      <c r="B31" s="50">
        <v>8004.8474812683544</v>
      </c>
      <c r="C31" s="50">
        <v>2146.3192035691422</v>
      </c>
    </row>
    <row r="32" spans="1:3">
      <c r="A32" s="94" t="s">
        <v>7</v>
      </c>
      <c r="B32" s="50">
        <v>11227.304321638912</v>
      </c>
      <c r="C32" s="50">
        <v>4956.2954517975577</v>
      </c>
    </row>
    <row r="33" spans="1:3">
      <c r="A33" s="94" t="s">
        <v>8</v>
      </c>
      <c r="B33" s="50">
        <v>19290.717146702231</v>
      </c>
      <c r="C33" s="50">
        <v>13260.50416369344</v>
      </c>
    </row>
    <row r="34" spans="1:3">
      <c r="A34" s="94" t="s">
        <v>9</v>
      </c>
      <c r="B34" s="50">
        <v>23614</v>
      </c>
      <c r="C34" s="50">
        <v>12534</v>
      </c>
    </row>
    <row r="35" spans="1:3">
      <c r="A35" s="103"/>
      <c r="B35" s="103"/>
      <c r="C35" s="103"/>
    </row>
    <row r="36" spans="1:3">
      <c r="A36" s="103"/>
      <c r="B36" s="104"/>
      <c r="C36" s="95" t="s">
        <v>58</v>
      </c>
    </row>
    <row r="37" spans="1:3">
      <c r="A37" s="103"/>
      <c r="B37" s="105"/>
      <c r="C37" s="95" t="s">
        <v>59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2C97-E987-45FC-B4B4-B1ECB24926ED}">
  <dimension ref="A1:E44"/>
  <sheetViews>
    <sheetView zoomScaleNormal="100" workbookViewId="0"/>
  </sheetViews>
  <sheetFormatPr defaultRowHeight="15"/>
  <cols>
    <col min="1" max="1" width="41.7109375" bestFit="1" customWidth="1"/>
    <col min="2" max="2" width="19.42578125" customWidth="1"/>
    <col min="3" max="3" width="12.28515625" bestFit="1" customWidth="1"/>
  </cols>
  <sheetData>
    <row r="1" spans="1:2">
      <c r="A1" s="94" t="s">
        <v>116</v>
      </c>
    </row>
    <row r="2" spans="1:2">
      <c r="B2" s="11"/>
    </row>
    <row r="24" spans="1:4" ht="34.5">
      <c r="A24" s="24" t="s">
        <v>71</v>
      </c>
    </row>
    <row r="25" spans="1:4">
      <c r="A25" s="102" t="s">
        <v>62</v>
      </c>
    </row>
    <row r="27" spans="1:4">
      <c r="A27" s="95"/>
      <c r="B27" s="94" t="s">
        <v>47</v>
      </c>
      <c r="C27" s="94" t="s">
        <v>46</v>
      </c>
      <c r="D27" s="103"/>
    </row>
    <row r="28" spans="1:4">
      <c r="A28" s="94" t="s">
        <v>12</v>
      </c>
      <c r="B28" s="50">
        <v>276</v>
      </c>
      <c r="C28" s="50">
        <v>48</v>
      </c>
      <c r="D28" s="103"/>
    </row>
    <row r="29" spans="1:4">
      <c r="A29" s="94" t="s">
        <v>35</v>
      </c>
      <c r="B29" s="50">
        <v>183</v>
      </c>
      <c r="C29" s="50">
        <v>639</v>
      </c>
      <c r="D29" s="103"/>
    </row>
    <row r="30" spans="1:4">
      <c r="A30" s="94" t="s">
        <v>19</v>
      </c>
      <c r="B30" s="50">
        <v>555</v>
      </c>
      <c r="C30" s="50">
        <v>917</v>
      </c>
      <c r="D30" s="103"/>
    </row>
    <row r="31" spans="1:4">
      <c r="A31" s="94" t="s">
        <v>36</v>
      </c>
      <c r="B31" s="50">
        <v>254</v>
      </c>
      <c r="C31" s="50">
        <v>3115</v>
      </c>
      <c r="D31" s="103"/>
    </row>
    <row r="32" spans="1:4">
      <c r="A32" s="94" t="s">
        <v>14</v>
      </c>
      <c r="B32" s="50">
        <v>1149</v>
      </c>
      <c r="C32" s="50">
        <v>2311</v>
      </c>
      <c r="D32" s="103"/>
    </row>
    <row r="33" spans="1:5">
      <c r="A33" s="94" t="s">
        <v>15</v>
      </c>
      <c r="B33" s="50">
        <v>2012</v>
      </c>
      <c r="C33" s="50">
        <v>3094</v>
      </c>
      <c r="D33" s="103"/>
    </row>
    <row r="34" spans="1:5">
      <c r="A34" s="94" t="s">
        <v>16</v>
      </c>
      <c r="B34" s="50">
        <v>2811</v>
      </c>
      <c r="C34" s="50">
        <v>3324</v>
      </c>
      <c r="D34" s="103"/>
    </row>
    <row r="35" spans="1:5">
      <c r="A35" s="94" t="s">
        <v>18</v>
      </c>
      <c r="B35" s="50">
        <v>210</v>
      </c>
      <c r="C35" s="50">
        <v>9882</v>
      </c>
      <c r="D35" s="103"/>
    </row>
    <row r="36" spans="1:5">
      <c r="A36" s="94" t="s">
        <v>10</v>
      </c>
      <c r="B36" s="50">
        <v>7721</v>
      </c>
      <c r="C36" s="50">
        <v>7010</v>
      </c>
      <c r="D36" s="103"/>
    </row>
    <row r="37" spans="1:5">
      <c r="A37" s="94" t="s">
        <v>11</v>
      </c>
      <c r="B37" s="50">
        <v>15520</v>
      </c>
      <c r="C37" s="50">
        <v>4234</v>
      </c>
      <c r="D37" s="103"/>
    </row>
    <row r="38" spans="1:5">
      <c r="A38" s="94" t="s">
        <v>17</v>
      </c>
      <c r="B38" s="50">
        <v>1608</v>
      </c>
      <c r="C38" s="50">
        <v>25363</v>
      </c>
      <c r="D38" s="103"/>
    </row>
    <row r="39" spans="1:5">
      <c r="A39" s="94" t="s">
        <v>13</v>
      </c>
      <c r="B39" s="50">
        <v>28956</v>
      </c>
      <c r="C39" s="50">
        <v>7850</v>
      </c>
      <c r="D39" s="103"/>
    </row>
    <row r="40" spans="1:5">
      <c r="A40" s="94" t="s">
        <v>37</v>
      </c>
      <c r="B40" s="50">
        <v>61255</v>
      </c>
      <c r="C40" s="50">
        <v>67787</v>
      </c>
      <c r="D40" s="103"/>
    </row>
    <row r="41" spans="1:5">
      <c r="A41" s="103"/>
      <c r="B41" s="103"/>
      <c r="C41" s="103"/>
      <c r="D41" s="103"/>
      <c r="E41" s="103"/>
    </row>
    <row r="42" spans="1:5">
      <c r="A42" s="103"/>
      <c r="B42" s="104"/>
      <c r="C42" s="95" t="s">
        <v>58</v>
      </c>
      <c r="D42" s="103"/>
      <c r="E42" s="103"/>
    </row>
    <row r="43" spans="1:5">
      <c r="A43" s="103"/>
      <c r="B43" s="105"/>
      <c r="C43" s="95" t="s">
        <v>59</v>
      </c>
      <c r="D43" s="103"/>
      <c r="E43" s="103"/>
    </row>
    <row r="44" spans="1:5">
      <c r="A44" s="103"/>
      <c r="B44" s="103"/>
      <c r="C44" s="103"/>
      <c r="D44" s="103"/>
      <c r="E44" s="103"/>
    </row>
  </sheetData>
  <hyperlinks>
    <hyperlink ref="A32" location="_ftn1" display="_ftn1" xr:uid="{1DB24620-D69F-44D8-91E8-A63015450939}"/>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64938-2558-4EF9-8995-618C251921AA}">
  <dimension ref="A1:E17"/>
  <sheetViews>
    <sheetView zoomScaleNormal="100" workbookViewId="0"/>
  </sheetViews>
  <sheetFormatPr defaultRowHeight="15"/>
  <cols>
    <col min="1" max="1" width="52.85546875" customWidth="1"/>
    <col min="2" max="2" width="19.7109375" bestFit="1" customWidth="1"/>
    <col min="3" max="3" width="43.7109375" bestFit="1" customWidth="1"/>
    <col min="4" max="4" width="16" bestFit="1" customWidth="1"/>
    <col min="5" max="5" width="20.140625" bestFit="1" customWidth="1"/>
  </cols>
  <sheetData>
    <row r="1" spans="1:5">
      <c r="A1" s="29" t="s">
        <v>110</v>
      </c>
      <c r="B1" s="22"/>
      <c r="C1" s="22"/>
      <c r="D1" s="22"/>
      <c r="E1" s="22"/>
    </row>
    <row r="2" spans="1:5" ht="15" customHeight="1">
      <c r="A2" s="30"/>
      <c r="B2" s="31" t="s">
        <v>76</v>
      </c>
      <c r="C2" s="32" t="s">
        <v>77</v>
      </c>
      <c r="D2" s="32" t="s">
        <v>122</v>
      </c>
      <c r="E2" s="33" t="s">
        <v>123</v>
      </c>
    </row>
    <row r="3" spans="1:5">
      <c r="A3" s="34" t="s">
        <v>10</v>
      </c>
      <c r="B3" s="35">
        <v>67821</v>
      </c>
      <c r="C3" s="35">
        <v>24068</v>
      </c>
      <c r="D3" s="35">
        <v>31548</v>
      </c>
      <c r="E3" s="36">
        <v>16166</v>
      </c>
    </row>
    <row r="4" spans="1:5">
      <c r="A4" s="37" t="s">
        <v>11</v>
      </c>
      <c r="B4" s="38">
        <v>5614</v>
      </c>
      <c r="C4" s="38">
        <v>3816</v>
      </c>
      <c r="D4" s="38">
        <v>38445</v>
      </c>
      <c r="E4" s="39">
        <v>30417</v>
      </c>
    </row>
    <row r="5" spans="1:5">
      <c r="A5" s="34" t="s">
        <v>12</v>
      </c>
      <c r="B5" s="40">
        <v>388</v>
      </c>
      <c r="C5" s="40">
        <v>221</v>
      </c>
      <c r="D5" s="40">
        <v>4428</v>
      </c>
      <c r="E5" s="41">
        <v>3770</v>
      </c>
    </row>
    <row r="6" spans="1:5">
      <c r="A6" s="37" t="s">
        <v>13</v>
      </c>
      <c r="B6" s="38">
        <v>6544</v>
      </c>
      <c r="C6" s="38">
        <v>3342</v>
      </c>
      <c r="D6" s="38">
        <v>25954</v>
      </c>
      <c r="E6" s="39">
        <v>20938</v>
      </c>
    </row>
    <row r="7" spans="1:5">
      <c r="A7" s="34" t="s">
        <v>35</v>
      </c>
      <c r="B7" s="40">
        <v>2100</v>
      </c>
      <c r="C7" s="40">
        <v>788</v>
      </c>
      <c r="D7" s="40">
        <v>1354</v>
      </c>
      <c r="E7" s="41">
        <v>1314</v>
      </c>
    </row>
    <row r="8" spans="1:5">
      <c r="A8" s="37" t="s">
        <v>14</v>
      </c>
      <c r="B8" s="38">
        <v>83018</v>
      </c>
      <c r="C8" s="38">
        <v>41179</v>
      </c>
      <c r="D8" s="38">
        <v>17520</v>
      </c>
      <c r="E8" s="39">
        <v>7809</v>
      </c>
    </row>
    <row r="9" spans="1:5">
      <c r="A9" s="34" t="s">
        <v>15</v>
      </c>
      <c r="B9" s="40">
        <v>23352</v>
      </c>
      <c r="C9" s="40">
        <v>6548</v>
      </c>
      <c r="D9" s="40">
        <v>14290</v>
      </c>
      <c r="E9" s="41">
        <v>9779</v>
      </c>
    </row>
    <row r="10" spans="1:5">
      <c r="A10" s="37" t="s">
        <v>36</v>
      </c>
      <c r="B10" s="38">
        <v>4351</v>
      </c>
      <c r="C10" s="38">
        <v>3662</v>
      </c>
      <c r="D10" s="38">
        <v>3913</v>
      </c>
      <c r="E10" s="39">
        <v>3123</v>
      </c>
    </row>
    <row r="11" spans="1:5">
      <c r="A11" s="34" t="s">
        <v>16</v>
      </c>
      <c r="B11" s="40">
        <v>334</v>
      </c>
      <c r="C11" s="40">
        <v>101</v>
      </c>
      <c r="D11" s="40">
        <v>3011</v>
      </c>
      <c r="E11" s="42">
        <v>2725</v>
      </c>
    </row>
    <row r="12" spans="1:5">
      <c r="A12" s="37" t="s">
        <v>17</v>
      </c>
      <c r="B12" s="38">
        <v>8101</v>
      </c>
      <c r="C12" s="38">
        <v>3802</v>
      </c>
      <c r="D12" s="38">
        <v>34655</v>
      </c>
      <c r="E12" s="39">
        <v>25250</v>
      </c>
    </row>
    <row r="13" spans="1:5">
      <c r="A13" s="34" t="s">
        <v>18</v>
      </c>
      <c r="B13" s="40">
        <v>8285</v>
      </c>
      <c r="C13" s="40">
        <v>3007</v>
      </c>
      <c r="D13" s="40">
        <v>12010</v>
      </c>
      <c r="E13" s="41">
        <v>10989</v>
      </c>
    </row>
    <row r="14" spans="1:5">
      <c r="A14" s="37" t="s">
        <v>19</v>
      </c>
      <c r="B14" s="38">
        <v>56474</v>
      </c>
      <c r="C14" s="38">
        <v>10916</v>
      </c>
      <c r="D14" s="38">
        <v>16843</v>
      </c>
      <c r="E14" s="39">
        <v>12866</v>
      </c>
    </row>
    <row r="15" spans="1:5">
      <c r="A15" s="43" t="s">
        <v>37</v>
      </c>
      <c r="B15" s="44">
        <v>266382</v>
      </c>
      <c r="C15" s="44">
        <v>101450</v>
      </c>
      <c r="D15" s="44">
        <v>203971</v>
      </c>
      <c r="E15" s="45">
        <v>145147</v>
      </c>
    </row>
    <row r="16" spans="1:5" ht="79.5">
      <c r="A16" s="24" t="s">
        <v>124</v>
      </c>
    </row>
    <row r="17" spans="1:1">
      <c r="A17" s="28" t="s">
        <v>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A3806-DFFE-424D-8B66-9A7FED467FEF}">
  <dimension ref="A1:G35"/>
  <sheetViews>
    <sheetView zoomScaleNormal="100" workbookViewId="0"/>
  </sheetViews>
  <sheetFormatPr defaultRowHeight="15"/>
  <cols>
    <col min="1" max="1" width="28" customWidth="1"/>
    <col min="2" max="2" width="16.5703125" bestFit="1" customWidth="1"/>
    <col min="3" max="3" width="9.85546875" bestFit="1" customWidth="1"/>
    <col min="4" max="4" width="6.42578125" bestFit="1" customWidth="1"/>
    <col min="5" max="5" width="16.5703125" bestFit="1" customWidth="1"/>
    <col min="6" max="6" width="15.85546875" bestFit="1" customWidth="1"/>
    <col min="7" max="7" width="6.42578125" bestFit="1" customWidth="1"/>
  </cols>
  <sheetData>
    <row r="1" spans="1:7">
      <c r="A1" s="29" t="s">
        <v>125</v>
      </c>
      <c r="B1" s="22"/>
      <c r="C1" s="22"/>
      <c r="D1" s="22"/>
      <c r="E1" s="22"/>
      <c r="F1" s="22"/>
      <c r="G1" s="22"/>
    </row>
    <row r="2" spans="1:7">
      <c r="A2" s="46"/>
      <c r="B2" s="122">
        <v>2023</v>
      </c>
      <c r="C2" s="123"/>
      <c r="D2" s="123"/>
      <c r="E2" s="122">
        <v>2024</v>
      </c>
      <c r="F2" s="123"/>
      <c r="G2" s="124"/>
    </row>
    <row r="3" spans="1:7">
      <c r="A3" s="47"/>
      <c r="B3" s="48" t="s">
        <v>98</v>
      </c>
      <c r="C3" s="32" t="s">
        <v>0</v>
      </c>
      <c r="D3" s="32" t="s">
        <v>23</v>
      </c>
      <c r="E3" s="32" t="s">
        <v>98</v>
      </c>
      <c r="F3" s="32" t="s">
        <v>0</v>
      </c>
      <c r="G3" s="49" t="s">
        <v>23</v>
      </c>
    </row>
    <row r="4" spans="1:7">
      <c r="A4" s="47" t="s">
        <v>24</v>
      </c>
      <c r="B4" s="50">
        <v>12194626.998539511</v>
      </c>
      <c r="C4" s="50">
        <v>326741.08495161968</v>
      </c>
      <c r="D4" s="59">
        <v>2.6793856424698501</v>
      </c>
      <c r="E4" s="50">
        <v>12177492</v>
      </c>
      <c r="F4" s="50">
        <v>332564</v>
      </c>
      <c r="G4" s="56">
        <v>2.7309728472825112</v>
      </c>
    </row>
    <row r="5" spans="1:7">
      <c r="A5" s="51" t="s">
        <v>25</v>
      </c>
      <c r="B5" s="38">
        <v>5643522.4904394234</v>
      </c>
      <c r="C5" s="38">
        <v>186908.83716792776</v>
      </c>
      <c r="D5" s="60">
        <v>3.3119179995218628</v>
      </c>
      <c r="E5" s="38">
        <v>5776015</v>
      </c>
      <c r="F5" s="38">
        <v>193561</v>
      </c>
      <c r="G5" s="57">
        <v>3.3511166435682735</v>
      </c>
    </row>
    <row r="6" spans="1:7">
      <c r="A6" s="47" t="s">
        <v>20</v>
      </c>
      <c r="B6" s="50">
        <v>3020900.1852196525</v>
      </c>
      <c r="C6" s="50">
        <v>91240.906741207</v>
      </c>
      <c r="D6" s="59">
        <v>3.0203217963844375</v>
      </c>
      <c r="E6" s="50">
        <v>3074659</v>
      </c>
      <c r="F6" s="50">
        <v>92238</v>
      </c>
      <c r="G6" s="56">
        <v>2.9999424326404975</v>
      </c>
    </row>
    <row r="7" spans="1:7">
      <c r="A7" s="51" t="s">
        <v>26</v>
      </c>
      <c r="B7" s="38">
        <v>1872851.0847258039</v>
      </c>
      <c r="C7" s="38">
        <v>77772.676959749617</v>
      </c>
      <c r="D7" s="60">
        <v>4.1526353907169282</v>
      </c>
      <c r="E7" s="38">
        <v>1936900</v>
      </c>
      <c r="F7" s="38">
        <v>82619</v>
      </c>
      <c r="G7" s="57">
        <v>4.2655273891269552</v>
      </c>
    </row>
    <row r="8" spans="1:7">
      <c r="A8" s="47" t="s">
        <v>27</v>
      </c>
      <c r="B8" s="50">
        <v>296763.81028114061</v>
      </c>
      <c r="C8" s="50">
        <v>5133.4964548396783</v>
      </c>
      <c r="D8" s="59">
        <v>1.7298256313586335</v>
      </c>
      <c r="E8" s="50">
        <v>298023</v>
      </c>
      <c r="F8" s="50">
        <v>19429</v>
      </c>
      <c r="G8" s="56">
        <v>6.5192954906164964</v>
      </c>
    </row>
    <row r="9" spans="1:7">
      <c r="A9" s="51" t="s">
        <v>28</v>
      </c>
      <c r="B9" s="38">
        <v>-94520.297805807102</v>
      </c>
      <c r="C9" s="38">
        <v>27204.857514580068</v>
      </c>
      <c r="D9" s="60"/>
      <c r="E9" s="38">
        <v>-100915</v>
      </c>
      <c r="F9" s="38">
        <v>30776</v>
      </c>
      <c r="G9" s="57"/>
    </row>
    <row r="10" spans="1:7">
      <c r="A10" s="47" t="s">
        <v>29</v>
      </c>
      <c r="B10" s="40">
        <v>5377722.1373408195</v>
      </c>
      <c r="C10" s="40">
        <v>48472.053063966967</v>
      </c>
      <c r="D10" s="61">
        <v>0.90134915538673532</v>
      </c>
      <c r="E10" s="40">
        <v>5467918</v>
      </c>
      <c r="F10" s="40">
        <v>81061</v>
      </c>
      <c r="G10" s="58">
        <v>1.4824838265679918</v>
      </c>
    </row>
    <row r="11" spans="1:7">
      <c r="A11" s="51" t="s">
        <v>30</v>
      </c>
      <c r="B11" s="38">
        <v>4546273.615279926</v>
      </c>
      <c r="C11" s="38">
        <v>76712.453633439567</v>
      </c>
      <c r="D11" s="60">
        <v>1.6873699237021436</v>
      </c>
      <c r="E11" s="38">
        <v>4606604</v>
      </c>
      <c r="F11" s="38">
        <v>79389</v>
      </c>
      <c r="G11" s="57">
        <v>1.7233736609441577</v>
      </c>
    </row>
    <row r="12" spans="1:7">
      <c r="A12" s="47" t="s">
        <v>31</v>
      </c>
      <c r="B12" s="40">
        <v>1605351.906277962</v>
      </c>
      <c r="C12" s="40">
        <v>77377.79261706963</v>
      </c>
      <c r="D12" s="61">
        <v>4.8199894561729755</v>
      </c>
      <c r="E12" s="40">
        <v>1594801</v>
      </c>
      <c r="F12" s="40">
        <v>75166</v>
      </c>
      <c r="G12" s="58">
        <v>4.7131899215011774</v>
      </c>
    </row>
    <row r="13" spans="1:7">
      <c r="A13" s="51" t="s">
        <v>32</v>
      </c>
      <c r="B13" s="38">
        <v>367772.03618321085</v>
      </c>
      <c r="C13" s="38">
        <v>-76290.83233005731</v>
      </c>
      <c r="D13" s="55"/>
      <c r="E13" s="38">
        <v>437881</v>
      </c>
      <c r="F13" s="38">
        <v>-59862</v>
      </c>
      <c r="G13" s="57"/>
    </row>
    <row r="14" spans="1:7" ht="236.25">
      <c r="A14" s="25" t="s">
        <v>126</v>
      </c>
    </row>
    <row r="15" spans="1:7">
      <c r="A15" s="28" t="s">
        <v>60</v>
      </c>
    </row>
    <row r="16" spans="1:7">
      <c r="G16" s="18"/>
    </row>
    <row r="17" spans="4:7">
      <c r="D17" s="18"/>
      <c r="G17" s="18"/>
    </row>
    <row r="18" spans="4:7">
      <c r="D18" s="18"/>
      <c r="G18" s="18"/>
    </row>
    <row r="19" spans="4:7">
      <c r="D19" s="18"/>
      <c r="G19" s="18"/>
    </row>
    <row r="20" spans="4:7">
      <c r="D20" s="18"/>
      <c r="G20" s="18"/>
    </row>
    <row r="21" spans="4:7">
      <c r="D21" s="18"/>
      <c r="G21" s="18"/>
    </row>
    <row r="22" spans="4:7">
      <c r="D22" s="18"/>
      <c r="G22" s="18"/>
    </row>
    <row r="23" spans="4:7">
      <c r="D23" s="18"/>
      <c r="G23" s="18"/>
    </row>
    <row r="24" spans="4:7">
      <c r="D24" s="18"/>
      <c r="G24" s="18"/>
    </row>
    <row r="25" spans="4:7">
      <c r="D25" s="18"/>
      <c r="G25" s="18"/>
    </row>
    <row r="26" spans="4:7">
      <c r="D26" s="18"/>
      <c r="G26" s="18"/>
    </row>
    <row r="27" spans="4:7">
      <c r="D27" s="18"/>
    </row>
    <row r="28" spans="4:7">
      <c r="D28" s="18"/>
    </row>
    <row r="29" spans="4:7">
      <c r="D29" s="18"/>
    </row>
    <row r="30" spans="4:7">
      <c r="D30" s="18"/>
    </row>
    <row r="31" spans="4:7">
      <c r="D31" s="18"/>
    </row>
    <row r="32" spans="4:7">
      <c r="D32" s="18"/>
    </row>
    <row r="33" spans="4:4">
      <c r="D33" s="18"/>
    </row>
    <row r="34" spans="4:4">
      <c r="D34" s="18"/>
    </row>
    <row r="35" spans="4:4">
      <c r="D35" s="18"/>
    </row>
  </sheetData>
  <mergeCells count="2">
    <mergeCell ref="B2:D2"/>
    <mergeCell ref="E2: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25D3-804D-46F3-B492-3C7A7CC83191}">
  <dimension ref="A1:E11"/>
  <sheetViews>
    <sheetView zoomScaleNormal="100" workbookViewId="0"/>
  </sheetViews>
  <sheetFormatPr defaultRowHeight="15"/>
  <cols>
    <col min="1" max="1" width="23.5703125" customWidth="1"/>
    <col min="2" max="2" width="24.42578125" customWidth="1"/>
    <col min="3" max="3" width="31.7109375" customWidth="1"/>
    <col min="4" max="4" width="9" bestFit="1" customWidth="1"/>
  </cols>
  <sheetData>
    <row r="1" spans="1:5">
      <c r="A1" s="27" t="s">
        <v>127</v>
      </c>
      <c r="B1" s="22"/>
      <c r="C1" s="22"/>
      <c r="D1" s="22"/>
    </row>
    <row r="2" spans="1:5" ht="29.45" customHeight="1">
      <c r="A2" s="112" t="s">
        <v>80</v>
      </c>
      <c r="B2" s="113" t="s">
        <v>105</v>
      </c>
      <c r="C2" s="114" t="s">
        <v>106</v>
      </c>
      <c r="D2" s="115" t="s">
        <v>53</v>
      </c>
    </row>
    <row r="3" spans="1:5">
      <c r="A3" s="34">
        <v>2017</v>
      </c>
      <c r="B3" s="52">
        <v>1.8923244791900804</v>
      </c>
      <c r="C3" s="52">
        <v>4.4892466729986609</v>
      </c>
      <c r="D3" s="62" t="s">
        <v>81</v>
      </c>
      <c r="E3" s="110"/>
    </row>
    <row r="4" spans="1:5">
      <c r="A4" s="37">
        <v>2018</v>
      </c>
      <c r="B4" s="53">
        <v>1.7296844139957117</v>
      </c>
      <c r="C4" s="53">
        <v>2.9065875493403515</v>
      </c>
      <c r="D4" s="63" t="s">
        <v>86</v>
      </c>
      <c r="E4" s="110"/>
    </row>
    <row r="5" spans="1:5">
      <c r="A5" s="34">
        <v>2019</v>
      </c>
      <c r="B5" s="54">
        <v>2.8999778138117609</v>
      </c>
      <c r="C5" s="54">
        <v>0.43658042668343688</v>
      </c>
      <c r="D5" s="64" t="s">
        <v>82</v>
      </c>
      <c r="E5" s="110"/>
    </row>
    <row r="6" spans="1:5">
      <c r="A6" s="37">
        <v>2020</v>
      </c>
      <c r="B6" s="53">
        <v>-1.9458347315459712</v>
      </c>
      <c r="C6" s="53">
        <v>-4.7674369620199313</v>
      </c>
      <c r="D6" s="63" t="s">
        <v>83</v>
      </c>
      <c r="E6" s="110"/>
    </row>
    <row r="7" spans="1:5">
      <c r="A7" s="34">
        <v>2021</v>
      </c>
      <c r="B7" s="54">
        <v>5.1944791785802025</v>
      </c>
      <c r="C7" s="54">
        <v>0.34960526163332295</v>
      </c>
      <c r="D7" s="64" t="s">
        <v>84</v>
      </c>
      <c r="E7" s="110"/>
    </row>
    <row r="8" spans="1:5">
      <c r="A8" s="37">
        <v>2022</v>
      </c>
      <c r="B8" s="53">
        <v>1.3097754224972125</v>
      </c>
      <c r="C8" s="53">
        <v>0.4116425494769328</v>
      </c>
      <c r="D8" s="63" t="s">
        <v>85</v>
      </c>
      <c r="E8" s="110"/>
    </row>
    <row r="9" spans="1:5">
      <c r="A9" s="34">
        <v>2023</v>
      </c>
      <c r="B9" s="54">
        <v>0.52834001080257975</v>
      </c>
      <c r="C9" s="54">
        <v>1.5244312873153352</v>
      </c>
      <c r="D9" s="64" t="s">
        <v>87</v>
      </c>
      <c r="E9" s="110"/>
    </row>
    <row r="10" spans="1:5">
      <c r="A10" s="37">
        <v>2024</v>
      </c>
      <c r="B10" s="53">
        <v>2.3476917082377118</v>
      </c>
      <c r="C10" s="53">
        <v>3.559041366297528</v>
      </c>
      <c r="D10" s="63" t="s">
        <v>86</v>
      </c>
      <c r="E10" s="110"/>
    </row>
    <row r="11" spans="1:5">
      <c r="A11" s="28" t="s">
        <v>60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D4F0-474B-404E-998F-622DBC8D7BAC}">
  <dimension ref="A1:E17"/>
  <sheetViews>
    <sheetView workbookViewId="0"/>
  </sheetViews>
  <sheetFormatPr defaultRowHeight="15"/>
  <cols>
    <col min="1" max="1" width="45.140625" customWidth="1"/>
    <col min="2" max="2" width="10.85546875" bestFit="1" customWidth="1"/>
    <col min="3" max="3" width="34.42578125" bestFit="1" customWidth="1"/>
    <col min="4" max="4" width="15.85546875" bestFit="1" customWidth="1"/>
    <col min="5" max="5" width="18.140625" bestFit="1" customWidth="1"/>
  </cols>
  <sheetData>
    <row r="1" spans="1:5">
      <c r="A1" s="29" t="s">
        <v>103</v>
      </c>
      <c r="B1" s="22"/>
      <c r="C1" s="22"/>
      <c r="D1" s="22"/>
      <c r="E1" s="22"/>
    </row>
    <row r="2" spans="1:5">
      <c r="A2" s="30"/>
      <c r="B2" s="31" t="s">
        <v>24</v>
      </c>
      <c r="C2" s="32" t="s">
        <v>33</v>
      </c>
      <c r="D2" s="32" t="s">
        <v>61</v>
      </c>
      <c r="E2" s="33" t="s">
        <v>34</v>
      </c>
    </row>
    <row r="3" spans="1:5">
      <c r="A3" s="34" t="s">
        <v>10</v>
      </c>
      <c r="B3" s="35">
        <v>30698</v>
      </c>
      <c r="C3" s="35">
        <v>7292</v>
      </c>
      <c r="D3" s="35">
        <v>17730</v>
      </c>
      <c r="E3" s="36">
        <v>3431</v>
      </c>
    </row>
    <row r="4" spans="1:5">
      <c r="A4" s="37" t="s">
        <v>11</v>
      </c>
      <c r="B4" s="38">
        <v>26213</v>
      </c>
      <c r="C4" s="38">
        <v>17355</v>
      </c>
      <c r="D4" s="38">
        <v>19204</v>
      </c>
      <c r="E4" s="39">
        <v>1770</v>
      </c>
    </row>
    <row r="5" spans="1:5">
      <c r="A5" s="34" t="s">
        <v>12</v>
      </c>
      <c r="B5" s="40">
        <v>3532</v>
      </c>
      <c r="C5" s="40">
        <v>1291</v>
      </c>
      <c r="D5" s="40">
        <v>2886</v>
      </c>
      <c r="E5" s="41">
        <v>513</v>
      </c>
    </row>
    <row r="6" spans="1:5">
      <c r="A6" s="37" t="s">
        <v>13</v>
      </c>
      <c r="B6" s="38">
        <v>18535</v>
      </c>
      <c r="C6" s="38">
        <v>9172</v>
      </c>
      <c r="D6" s="38">
        <v>14647</v>
      </c>
      <c r="E6" s="36">
        <v>1359</v>
      </c>
    </row>
    <row r="7" spans="1:5">
      <c r="A7" s="34" t="s">
        <v>35</v>
      </c>
      <c r="B7" s="40">
        <v>1979</v>
      </c>
      <c r="C7" s="40">
        <v>173</v>
      </c>
      <c r="D7" s="40">
        <v>894</v>
      </c>
      <c r="E7" s="39">
        <v>208</v>
      </c>
    </row>
    <row r="8" spans="1:5">
      <c r="A8" s="37" t="s">
        <v>14</v>
      </c>
      <c r="B8" s="38">
        <v>137159</v>
      </c>
      <c r="C8" s="38">
        <v>1078</v>
      </c>
      <c r="D8" s="38">
        <v>73227</v>
      </c>
      <c r="E8" s="41">
        <v>7699</v>
      </c>
    </row>
    <row r="9" spans="1:5">
      <c r="A9" s="34" t="s">
        <v>15</v>
      </c>
      <c r="B9" s="40">
        <v>14392</v>
      </c>
      <c r="C9" s="40">
        <v>1909</v>
      </c>
      <c r="D9" s="40">
        <v>9090</v>
      </c>
      <c r="E9" s="36">
        <v>5099</v>
      </c>
    </row>
    <row r="10" spans="1:5">
      <c r="A10" s="37" t="s">
        <v>36</v>
      </c>
      <c r="B10" s="38">
        <v>11592</v>
      </c>
      <c r="C10" s="38">
        <v>241</v>
      </c>
      <c r="D10" s="38">
        <v>4108</v>
      </c>
      <c r="E10" s="39">
        <v>2195</v>
      </c>
    </row>
    <row r="11" spans="1:5">
      <c r="A11" s="34" t="s">
        <v>16</v>
      </c>
      <c r="B11" s="40">
        <v>5826</v>
      </c>
      <c r="C11" s="40">
        <v>2334</v>
      </c>
      <c r="D11" s="40">
        <v>2215</v>
      </c>
      <c r="E11" s="42">
        <v>0</v>
      </c>
    </row>
    <row r="12" spans="1:5">
      <c r="A12" s="37" t="s">
        <v>17</v>
      </c>
      <c r="B12" s="38">
        <v>30774</v>
      </c>
      <c r="C12" s="38">
        <v>1822</v>
      </c>
      <c r="D12" s="38">
        <v>20019</v>
      </c>
      <c r="E12" s="36">
        <v>2</v>
      </c>
    </row>
    <row r="13" spans="1:5">
      <c r="A13" s="34" t="s">
        <v>18</v>
      </c>
      <c r="B13" s="40">
        <v>21840</v>
      </c>
      <c r="C13" s="40">
        <v>200</v>
      </c>
      <c r="D13" s="40">
        <v>12783</v>
      </c>
      <c r="E13" s="39">
        <v>1622</v>
      </c>
    </row>
    <row r="14" spans="1:5">
      <c r="A14" s="37" t="s">
        <v>19</v>
      </c>
      <c r="B14" s="38">
        <v>30023</v>
      </c>
      <c r="C14" s="38">
        <v>526</v>
      </c>
      <c r="D14" s="38">
        <v>16758</v>
      </c>
      <c r="E14" s="41">
        <v>14419</v>
      </c>
    </row>
    <row r="15" spans="1:5">
      <c r="A15" s="43" t="s">
        <v>37</v>
      </c>
      <c r="B15" s="44">
        <v>332564</v>
      </c>
      <c r="C15" s="44">
        <v>43393</v>
      </c>
      <c r="D15" s="44">
        <v>193561</v>
      </c>
      <c r="E15" s="45">
        <v>38318</v>
      </c>
    </row>
    <row r="16" spans="1:5" ht="113.25">
      <c r="A16" s="24" t="s">
        <v>128</v>
      </c>
    </row>
    <row r="17" spans="1:1">
      <c r="A17" s="28" t="s">
        <v>62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82870-32BA-4655-B7C3-3DCC2FCE9ED9}">
  <dimension ref="A1:D17"/>
  <sheetViews>
    <sheetView workbookViewId="0"/>
  </sheetViews>
  <sheetFormatPr defaultRowHeight="15"/>
  <cols>
    <col min="1" max="1" width="43" customWidth="1"/>
    <col min="2" max="2" width="12" bestFit="1" customWidth="1"/>
    <col min="3" max="3" width="29.5703125" bestFit="1" customWidth="1"/>
    <col min="4" max="4" width="9.5703125" bestFit="1" customWidth="1"/>
  </cols>
  <sheetData>
    <row r="1" spans="1:4">
      <c r="A1" s="29" t="s">
        <v>64</v>
      </c>
      <c r="B1" s="22"/>
      <c r="C1" s="22"/>
      <c r="D1" s="22"/>
    </row>
    <row r="2" spans="1:4">
      <c r="A2" s="65"/>
      <c r="B2" s="43" t="s">
        <v>21</v>
      </c>
      <c r="C2" s="66" t="s">
        <v>63</v>
      </c>
      <c r="D2" s="66" t="s">
        <v>37</v>
      </c>
    </row>
    <row r="3" spans="1:4">
      <c r="A3" s="67" t="s">
        <v>10</v>
      </c>
      <c r="B3" s="35">
        <v>11550</v>
      </c>
      <c r="C3" s="36">
        <v>1970</v>
      </c>
      <c r="D3" s="68">
        <v>13520</v>
      </c>
    </row>
    <row r="4" spans="1:4">
      <c r="A4" s="37" t="s">
        <v>11</v>
      </c>
      <c r="B4" s="38">
        <v>13448</v>
      </c>
      <c r="C4" s="39">
        <v>2177</v>
      </c>
      <c r="D4" s="39">
        <v>15625</v>
      </c>
    </row>
    <row r="5" spans="1:4">
      <c r="A5" s="34" t="s">
        <v>12</v>
      </c>
      <c r="B5" s="40">
        <v>1834</v>
      </c>
      <c r="C5" s="41">
        <v>321</v>
      </c>
      <c r="D5" s="41">
        <v>2155</v>
      </c>
    </row>
    <row r="6" spans="1:4">
      <c r="A6" s="37" t="s">
        <v>13</v>
      </c>
      <c r="B6" s="38">
        <v>9278</v>
      </c>
      <c r="C6" s="39">
        <v>1561</v>
      </c>
      <c r="D6" s="39">
        <v>10839</v>
      </c>
    </row>
    <row r="7" spans="1:4">
      <c r="A7" s="34" t="s">
        <v>35</v>
      </c>
      <c r="B7" s="40">
        <v>551</v>
      </c>
      <c r="C7" s="41">
        <v>96</v>
      </c>
      <c r="D7" s="41">
        <v>647</v>
      </c>
    </row>
    <row r="8" spans="1:4">
      <c r="A8" s="37" t="s">
        <v>14</v>
      </c>
      <c r="B8" s="38">
        <v>5754</v>
      </c>
      <c r="C8" s="39">
        <v>904</v>
      </c>
      <c r="D8" s="39">
        <v>6658</v>
      </c>
    </row>
    <row r="9" spans="1:4">
      <c r="A9" s="34" t="s">
        <v>15</v>
      </c>
      <c r="B9" s="40">
        <v>5386</v>
      </c>
      <c r="C9" s="41">
        <v>917</v>
      </c>
      <c r="D9" s="41">
        <v>6303</v>
      </c>
    </row>
    <row r="10" spans="1:4">
      <c r="A10" s="37" t="s">
        <v>36</v>
      </c>
      <c r="B10" s="38">
        <v>1890</v>
      </c>
      <c r="C10" s="39">
        <v>316</v>
      </c>
      <c r="D10" s="39">
        <v>2206</v>
      </c>
    </row>
    <row r="11" spans="1:4">
      <c r="A11" s="34" t="s">
        <v>16</v>
      </c>
      <c r="B11" s="40">
        <v>1503</v>
      </c>
      <c r="C11" s="41">
        <v>298</v>
      </c>
      <c r="D11" s="41">
        <v>1801</v>
      </c>
    </row>
    <row r="12" spans="1:4">
      <c r="A12" s="37" t="s">
        <v>17</v>
      </c>
      <c r="B12" s="38">
        <v>12369</v>
      </c>
      <c r="C12" s="39">
        <v>2753</v>
      </c>
      <c r="D12" s="39">
        <v>15122</v>
      </c>
    </row>
    <row r="13" spans="1:4">
      <c r="A13" s="34" t="s">
        <v>18</v>
      </c>
      <c r="B13" s="40">
        <v>7511</v>
      </c>
      <c r="C13" s="41">
        <v>1775</v>
      </c>
      <c r="D13" s="41">
        <v>9286</v>
      </c>
    </row>
    <row r="14" spans="1:4">
      <c r="A14" s="37" t="s">
        <v>19</v>
      </c>
      <c r="B14" s="38">
        <v>7012</v>
      </c>
      <c r="C14" s="39">
        <v>1064</v>
      </c>
      <c r="D14" s="39">
        <v>8076</v>
      </c>
    </row>
    <row r="15" spans="1:4">
      <c r="A15" s="43" t="s">
        <v>37</v>
      </c>
      <c r="B15" s="44">
        <v>78088</v>
      </c>
      <c r="C15" s="45">
        <v>14150</v>
      </c>
      <c r="D15" s="45">
        <v>92238</v>
      </c>
    </row>
    <row r="16" spans="1:4" ht="79.5">
      <c r="A16" s="24" t="s">
        <v>65</v>
      </c>
      <c r="B16" s="23"/>
      <c r="C16" s="23"/>
      <c r="D16" s="23"/>
    </row>
    <row r="17" spans="1:1">
      <c r="A17" s="28" t="s">
        <v>62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D1B3-AFAD-4783-9346-DFCC14B09A4E}">
  <dimension ref="A1:E17"/>
  <sheetViews>
    <sheetView workbookViewId="0"/>
  </sheetViews>
  <sheetFormatPr defaultRowHeight="15"/>
  <cols>
    <col min="1" max="1" width="42.28515625" customWidth="1"/>
    <col min="2" max="2" width="13.42578125" bestFit="1" customWidth="1"/>
    <col min="3" max="3" width="11.7109375" bestFit="1" customWidth="1"/>
    <col min="4" max="4" width="22.85546875" bestFit="1" customWidth="1"/>
    <col min="5" max="5" width="9.42578125" bestFit="1" customWidth="1"/>
  </cols>
  <sheetData>
    <row r="1" spans="1:5">
      <c r="A1" s="29" t="s">
        <v>67</v>
      </c>
      <c r="B1" s="22"/>
      <c r="C1" s="22"/>
      <c r="D1" s="22"/>
      <c r="E1" s="22"/>
    </row>
    <row r="2" spans="1:5">
      <c r="A2" s="69"/>
      <c r="B2" s="43" t="s">
        <v>52</v>
      </c>
      <c r="C2" s="32" t="s">
        <v>41</v>
      </c>
      <c r="D2" s="33" t="s">
        <v>42</v>
      </c>
      <c r="E2" s="31" t="s">
        <v>37</v>
      </c>
    </row>
    <row r="3" spans="1:5">
      <c r="A3" s="67" t="s">
        <v>10</v>
      </c>
      <c r="B3" s="35">
        <v>1003</v>
      </c>
      <c r="C3" s="35">
        <v>556</v>
      </c>
      <c r="D3" s="36">
        <v>173</v>
      </c>
      <c r="E3" s="68">
        <v>1732</v>
      </c>
    </row>
    <row r="4" spans="1:5">
      <c r="A4" s="37" t="s">
        <v>11</v>
      </c>
      <c r="B4" s="38">
        <v>701</v>
      </c>
      <c r="C4" s="38">
        <v>1000</v>
      </c>
      <c r="D4" s="39">
        <v>454</v>
      </c>
      <c r="E4" s="39">
        <v>2156</v>
      </c>
    </row>
    <row r="5" spans="1:5">
      <c r="A5" s="34" t="s">
        <v>12</v>
      </c>
      <c r="B5" s="40">
        <v>39</v>
      </c>
      <c r="C5" s="40">
        <v>205</v>
      </c>
      <c r="D5" s="41">
        <v>100</v>
      </c>
      <c r="E5" s="41">
        <v>344</v>
      </c>
    </row>
    <row r="6" spans="1:5">
      <c r="A6" s="37" t="s">
        <v>13</v>
      </c>
      <c r="B6" s="38">
        <v>3487</v>
      </c>
      <c r="C6" s="38">
        <v>5335</v>
      </c>
      <c r="D6" s="39">
        <v>3592</v>
      </c>
      <c r="E6" s="39">
        <v>12414</v>
      </c>
    </row>
    <row r="7" spans="1:5">
      <c r="A7" s="34" t="s">
        <v>35</v>
      </c>
      <c r="B7" s="40">
        <v>52</v>
      </c>
      <c r="C7" s="40">
        <v>85</v>
      </c>
      <c r="D7" s="41">
        <v>36</v>
      </c>
      <c r="E7" s="41">
        <v>174</v>
      </c>
    </row>
    <row r="8" spans="1:5">
      <c r="A8" s="37" t="s">
        <v>14</v>
      </c>
      <c r="B8" s="38">
        <v>3762</v>
      </c>
      <c r="C8" s="38">
        <v>1511</v>
      </c>
      <c r="D8" s="39">
        <v>381</v>
      </c>
      <c r="E8" s="39">
        <v>5653</v>
      </c>
    </row>
    <row r="9" spans="1:5">
      <c r="A9" s="34" t="s">
        <v>15</v>
      </c>
      <c r="B9" s="40">
        <v>831</v>
      </c>
      <c r="C9" s="40">
        <v>677</v>
      </c>
      <c r="D9" s="41">
        <v>358</v>
      </c>
      <c r="E9" s="41">
        <v>1866</v>
      </c>
    </row>
    <row r="10" spans="1:5">
      <c r="A10" s="37" t="s">
        <v>36</v>
      </c>
      <c r="B10" s="38">
        <v>2246</v>
      </c>
      <c r="C10" s="38">
        <v>5734</v>
      </c>
      <c r="D10" s="39">
        <v>2244</v>
      </c>
      <c r="E10" s="39">
        <v>10225</v>
      </c>
    </row>
    <row r="11" spans="1:5">
      <c r="A11" s="34" t="s">
        <v>16</v>
      </c>
      <c r="B11" s="40">
        <v>87</v>
      </c>
      <c r="C11" s="40">
        <v>97</v>
      </c>
      <c r="D11" s="42">
        <v>48</v>
      </c>
      <c r="E11" s="41">
        <v>231</v>
      </c>
    </row>
    <row r="12" spans="1:5">
      <c r="A12" s="37" t="s">
        <v>17</v>
      </c>
      <c r="B12" s="38">
        <v>728</v>
      </c>
      <c r="C12" s="38">
        <v>602</v>
      </c>
      <c r="D12" s="39">
        <v>83</v>
      </c>
      <c r="E12" s="39">
        <v>1413</v>
      </c>
    </row>
    <row r="13" spans="1:5">
      <c r="A13" s="34" t="s">
        <v>18</v>
      </c>
      <c r="B13" s="40">
        <v>8530</v>
      </c>
      <c r="C13" s="40">
        <v>2977</v>
      </c>
      <c r="D13" s="41">
        <v>607</v>
      </c>
      <c r="E13" s="41">
        <v>12114</v>
      </c>
    </row>
    <row r="14" spans="1:5">
      <c r="A14" s="37" t="s">
        <v>19</v>
      </c>
      <c r="B14" s="38">
        <v>2148</v>
      </c>
      <c r="C14" s="38">
        <v>5598</v>
      </c>
      <c r="D14" s="39">
        <v>358</v>
      </c>
      <c r="E14" s="39">
        <v>8103</v>
      </c>
    </row>
    <row r="15" spans="1:5">
      <c r="A15" s="43" t="s">
        <v>37</v>
      </c>
      <c r="B15" s="44">
        <v>23614</v>
      </c>
      <c r="C15" s="44">
        <v>24377</v>
      </c>
      <c r="D15" s="45">
        <v>8435</v>
      </c>
      <c r="E15" s="45">
        <v>56427</v>
      </c>
    </row>
    <row r="16" spans="1:5" ht="147">
      <c r="A16" s="24" t="s">
        <v>66</v>
      </c>
    </row>
    <row r="17" spans="1:1">
      <c r="A17" s="28" t="s">
        <v>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38467-A9CA-4369-A889-CFD415DBD1C5}">
  <dimension ref="A1:F17"/>
  <sheetViews>
    <sheetView workbookViewId="0"/>
  </sheetViews>
  <sheetFormatPr defaultRowHeight="15"/>
  <cols>
    <col min="1" max="1" width="43.28515625" customWidth="1"/>
    <col min="2" max="2" width="14" bestFit="1" customWidth="1"/>
    <col min="3" max="3" width="20.7109375" bestFit="1" customWidth="1"/>
    <col min="4" max="4" width="26.42578125" bestFit="1" customWidth="1"/>
    <col min="5" max="5" width="28.42578125" bestFit="1" customWidth="1"/>
    <col min="6" max="6" width="21.85546875" bestFit="1" customWidth="1"/>
  </cols>
  <sheetData>
    <row r="1" spans="1:6">
      <c r="A1" s="29" t="s">
        <v>88</v>
      </c>
      <c r="B1" s="22"/>
      <c r="C1" s="22"/>
      <c r="D1" s="22"/>
      <c r="E1" s="22"/>
      <c r="F1" s="22"/>
    </row>
    <row r="2" spans="1:6">
      <c r="A2" s="30"/>
      <c r="B2" s="31" t="s">
        <v>38</v>
      </c>
      <c r="C2" s="32" t="s">
        <v>70</v>
      </c>
      <c r="D2" s="32" t="s">
        <v>39</v>
      </c>
      <c r="E2" s="70" t="s">
        <v>68</v>
      </c>
      <c r="F2" s="71" t="s">
        <v>69</v>
      </c>
    </row>
    <row r="3" spans="1:6">
      <c r="A3" s="34" t="s">
        <v>10</v>
      </c>
      <c r="B3" s="35">
        <v>424</v>
      </c>
      <c r="C3" s="35">
        <v>381</v>
      </c>
      <c r="D3" s="35">
        <v>43</v>
      </c>
      <c r="E3" s="72">
        <v>0</v>
      </c>
      <c r="F3" s="36">
        <v>1308</v>
      </c>
    </row>
    <row r="4" spans="1:6">
      <c r="A4" s="37" t="s">
        <v>11</v>
      </c>
      <c r="B4" s="38">
        <v>213</v>
      </c>
      <c r="C4" s="38">
        <v>108</v>
      </c>
      <c r="D4" s="38">
        <v>106</v>
      </c>
      <c r="E4" s="73">
        <v>0</v>
      </c>
      <c r="F4" s="39">
        <v>1943</v>
      </c>
    </row>
    <row r="5" spans="1:6">
      <c r="A5" s="34" t="s">
        <v>12</v>
      </c>
      <c r="B5" s="40">
        <v>104</v>
      </c>
      <c r="C5" s="40">
        <v>75</v>
      </c>
      <c r="D5" s="40">
        <v>29</v>
      </c>
      <c r="E5" s="42">
        <v>0</v>
      </c>
      <c r="F5" s="41">
        <v>240</v>
      </c>
    </row>
    <row r="6" spans="1:6">
      <c r="A6" s="37" t="s">
        <v>13</v>
      </c>
      <c r="B6" s="38">
        <v>11787</v>
      </c>
      <c r="C6" s="38">
        <v>349</v>
      </c>
      <c r="D6" s="38">
        <v>64</v>
      </c>
      <c r="E6" s="39">
        <v>11373</v>
      </c>
      <c r="F6" s="39">
        <v>628</v>
      </c>
    </row>
    <row r="7" spans="1:6">
      <c r="A7" s="34" t="s">
        <v>35</v>
      </c>
      <c r="B7" s="40">
        <v>31</v>
      </c>
      <c r="C7" s="40">
        <v>7</v>
      </c>
      <c r="D7" s="40">
        <v>24</v>
      </c>
      <c r="E7" s="42">
        <v>0</v>
      </c>
      <c r="F7" s="41">
        <v>143</v>
      </c>
    </row>
    <row r="8" spans="1:6">
      <c r="A8" s="37" t="s">
        <v>14</v>
      </c>
      <c r="B8" s="38">
        <v>14258</v>
      </c>
      <c r="C8" s="38">
        <v>8741</v>
      </c>
      <c r="D8" s="38">
        <v>5495</v>
      </c>
      <c r="E8" s="74">
        <v>0</v>
      </c>
      <c r="F8" s="39">
        <v>-8604</v>
      </c>
    </row>
    <row r="9" spans="1:6">
      <c r="A9" s="34" t="s">
        <v>15</v>
      </c>
      <c r="B9" s="40">
        <v>1462</v>
      </c>
      <c r="C9" s="40">
        <v>500</v>
      </c>
      <c r="D9" s="40">
        <v>957</v>
      </c>
      <c r="E9" s="42">
        <v>0</v>
      </c>
      <c r="F9" s="41">
        <v>405</v>
      </c>
    </row>
    <row r="10" spans="1:6">
      <c r="A10" s="37" t="s">
        <v>36</v>
      </c>
      <c r="B10" s="38">
        <v>2016</v>
      </c>
      <c r="C10" s="38">
        <v>163</v>
      </c>
      <c r="D10" s="38">
        <v>1846</v>
      </c>
      <c r="E10" s="74">
        <v>0</v>
      </c>
      <c r="F10" s="39">
        <v>8209</v>
      </c>
    </row>
    <row r="11" spans="1:6">
      <c r="A11" s="34" t="s">
        <v>16</v>
      </c>
      <c r="B11" s="40">
        <v>4</v>
      </c>
      <c r="C11" s="40">
        <v>3</v>
      </c>
      <c r="D11" s="40">
        <v>1</v>
      </c>
      <c r="E11" s="42">
        <v>0</v>
      </c>
      <c r="F11" s="42">
        <v>227</v>
      </c>
    </row>
    <row r="12" spans="1:6">
      <c r="A12" s="37" t="s">
        <v>17</v>
      </c>
      <c r="B12" s="38">
        <v>249</v>
      </c>
      <c r="C12" s="38">
        <v>242</v>
      </c>
      <c r="D12" s="73">
        <v>0</v>
      </c>
      <c r="E12" s="74">
        <v>0</v>
      </c>
      <c r="F12" s="39">
        <v>1164</v>
      </c>
    </row>
    <row r="13" spans="1:6">
      <c r="A13" s="34" t="s">
        <v>18</v>
      </c>
      <c r="B13" s="40">
        <v>792</v>
      </c>
      <c r="C13" s="40">
        <v>688</v>
      </c>
      <c r="D13" s="40">
        <v>103</v>
      </c>
      <c r="E13" s="42">
        <v>0</v>
      </c>
      <c r="F13" s="41">
        <v>11322</v>
      </c>
    </row>
    <row r="14" spans="1:6">
      <c r="A14" s="37" t="s">
        <v>19</v>
      </c>
      <c r="B14" s="38">
        <v>5658</v>
      </c>
      <c r="C14" s="38">
        <v>1277</v>
      </c>
      <c r="D14" s="38">
        <v>4364</v>
      </c>
      <c r="E14" s="74">
        <v>0</v>
      </c>
      <c r="F14" s="39">
        <v>2445</v>
      </c>
    </row>
    <row r="15" spans="1:6">
      <c r="A15" s="43" t="s">
        <v>37</v>
      </c>
      <c r="B15" s="44">
        <v>36998</v>
      </c>
      <c r="C15" s="44">
        <v>12534</v>
      </c>
      <c r="D15" s="44">
        <v>13033</v>
      </c>
      <c r="E15" s="45">
        <v>11373</v>
      </c>
      <c r="F15" s="45">
        <v>19429</v>
      </c>
    </row>
    <row r="16" spans="1:6" ht="135.75">
      <c r="A16" s="24" t="s">
        <v>66</v>
      </c>
    </row>
    <row r="17" spans="1:1">
      <c r="A17" s="28" t="s">
        <v>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99345-9787-4F09-83C5-4929D8F493BA}">
  <dimension ref="A1:D17"/>
  <sheetViews>
    <sheetView workbookViewId="0"/>
  </sheetViews>
  <sheetFormatPr defaultRowHeight="15"/>
  <cols>
    <col min="1" max="1" width="44.28515625" customWidth="1"/>
    <col min="2" max="2" width="20.85546875" bestFit="1" customWidth="1"/>
    <col min="3" max="3" width="18.85546875" bestFit="1" customWidth="1"/>
    <col min="4" max="4" width="17" bestFit="1" customWidth="1"/>
  </cols>
  <sheetData>
    <row r="1" spans="1:4">
      <c r="A1" s="29" t="s">
        <v>72</v>
      </c>
      <c r="B1" s="22"/>
      <c r="C1" s="22"/>
      <c r="D1" s="22"/>
    </row>
    <row r="2" spans="1:4">
      <c r="A2" s="30"/>
      <c r="B2" s="32" t="s">
        <v>43</v>
      </c>
      <c r="C2" s="32" t="s">
        <v>44</v>
      </c>
      <c r="D2" s="66" t="s">
        <v>45</v>
      </c>
    </row>
    <row r="3" spans="1:4">
      <c r="A3" s="34" t="s">
        <v>10</v>
      </c>
      <c r="B3" s="35">
        <v>15115</v>
      </c>
      <c r="C3" s="35">
        <v>12225</v>
      </c>
      <c r="D3" s="36">
        <v>2889</v>
      </c>
    </row>
    <row r="4" spans="1:4">
      <c r="A4" s="37" t="s">
        <v>11</v>
      </c>
      <c r="B4" s="38">
        <v>19760</v>
      </c>
      <c r="C4" s="39">
        <v>7467</v>
      </c>
      <c r="D4" s="39">
        <v>12293</v>
      </c>
    </row>
    <row r="5" spans="1:4">
      <c r="A5" s="34" t="s">
        <v>12</v>
      </c>
      <c r="B5" s="40">
        <v>324</v>
      </c>
      <c r="C5" s="41">
        <v>97</v>
      </c>
      <c r="D5" s="41">
        <v>227</v>
      </c>
    </row>
    <row r="6" spans="1:4">
      <c r="A6" s="37" t="s">
        <v>13</v>
      </c>
      <c r="B6" s="38">
        <v>58686</v>
      </c>
      <c r="C6" s="39">
        <v>34847</v>
      </c>
      <c r="D6" s="39">
        <v>23839</v>
      </c>
    </row>
    <row r="7" spans="1:4">
      <c r="A7" s="34" t="s">
        <v>35</v>
      </c>
      <c r="B7" s="40">
        <v>826</v>
      </c>
      <c r="C7" s="41">
        <v>622</v>
      </c>
      <c r="D7" s="41">
        <v>204</v>
      </c>
    </row>
    <row r="8" spans="1:4">
      <c r="A8" s="37" t="s">
        <v>14</v>
      </c>
      <c r="B8" s="38">
        <v>3466</v>
      </c>
      <c r="C8" s="39">
        <v>47844</v>
      </c>
      <c r="D8" s="39">
        <v>-44377</v>
      </c>
    </row>
    <row r="9" spans="1:4">
      <c r="A9" s="34" t="s">
        <v>15</v>
      </c>
      <c r="B9" s="40">
        <v>5109</v>
      </c>
      <c r="C9" s="41">
        <v>660</v>
      </c>
      <c r="D9" s="41">
        <v>4448</v>
      </c>
    </row>
    <row r="10" spans="1:4">
      <c r="A10" s="37" t="s">
        <v>36</v>
      </c>
      <c r="B10" s="38">
        <v>3377</v>
      </c>
      <c r="C10" s="39">
        <v>6538</v>
      </c>
      <c r="D10" s="39">
        <v>-3161</v>
      </c>
    </row>
    <row r="11" spans="1:4">
      <c r="A11" s="34" t="s">
        <v>16</v>
      </c>
      <c r="B11" s="40">
        <v>6384</v>
      </c>
      <c r="C11" s="41">
        <v>2122</v>
      </c>
      <c r="D11" s="41">
        <v>4262</v>
      </c>
    </row>
    <row r="12" spans="1:4">
      <c r="A12" s="37" t="s">
        <v>17</v>
      </c>
      <c r="B12" s="38">
        <v>27004</v>
      </c>
      <c r="C12" s="39">
        <v>768</v>
      </c>
      <c r="D12" s="39">
        <v>26237</v>
      </c>
    </row>
    <row r="13" spans="1:4">
      <c r="A13" s="34" t="s">
        <v>18</v>
      </c>
      <c r="B13" s="40">
        <v>10094</v>
      </c>
      <c r="C13" s="41">
        <v>3183</v>
      </c>
      <c r="D13" s="41">
        <v>6911</v>
      </c>
    </row>
    <row r="14" spans="1:4">
      <c r="A14" s="37" t="s">
        <v>19</v>
      </c>
      <c r="B14" s="38">
        <v>1480</v>
      </c>
      <c r="C14" s="39">
        <v>4476</v>
      </c>
      <c r="D14" s="39">
        <v>-2995</v>
      </c>
    </row>
    <row r="15" spans="1:4">
      <c r="A15" s="43" t="s">
        <v>37</v>
      </c>
      <c r="B15" s="44">
        <v>151625</v>
      </c>
      <c r="C15" s="45">
        <v>120850</v>
      </c>
      <c r="D15" s="45">
        <v>30776</v>
      </c>
    </row>
    <row r="16" spans="1:4" ht="34.5">
      <c r="A16" s="24" t="s">
        <v>71</v>
      </c>
    </row>
    <row r="17" spans="1:1">
      <c r="A17" s="28" t="s">
        <v>62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B638-8DC1-49C6-826E-117186CE122C}">
  <dimension ref="A1:F17"/>
  <sheetViews>
    <sheetView workbookViewId="0"/>
  </sheetViews>
  <sheetFormatPr defaultRowHeight="15"/>
  <cols>
    <col min="1" max="1" width="41.140625" customWidth="1"/>
    <col min="2" max="2" width="15.5703125" bestFit="1" customWidth="1"/>
    <col min="3" max="3" width="12.42578125" bestFit="1" customWidth="1"/>
    <col min="4" max="4" width="19.42578125" bestFit="1" customWidth="1"/>
    <col min="5" max="5" width="8.7109375" bestFit="1" customWidth="1"/>
    <col min="6" max="6" width="9.85546875" bestFit="1" customWidth="1"/>
  </cols>
  <sheetData>
    <row r="1" spans="1:6">
      <c r="A1" s="29" t="s">
        <v>73</v>
      </c>
      <c r="B1" s="22"/>
      <c r="C1" s="22"/>
      <c r="D1" s="22"/>
      <c r="E1" s="22"/>
      <c r="F1" s="22"/>
    </row>
    <row r="2" spans="1:6">
      <c r="A2" s="30"/>
      <c r="B2" s="31" t="s">
        <v>22</v>
      </c>
      <c r="C2" s="32" t="s">
        <v>46</v>
      </c>
      <c r="D2" s="32" t="s">
        <v>47</v>
      </c>
      <c r="E2" s="70" t="s">
        <v>48</v>
      </c>
      <c r="F2" s="75" t="s">
        <v>37</v>
      </c>
    </row>
    <row r="3" spans="1:6">
      <c r="A3" s="34" t="s">
        <v>10</v>
      </c>
      <c r="B3" s="72">
        <v>0</v>
      </c>
      <c r="C3" s="35">
        <v>7010</v>
      </c>
      <c r="D3" s="35">
        <v>7721</v>
      </c>
      <c r="E3" s="35">
        <v>383</v>
      </c>
      <c r="F3" s="36">
        <v>15115</v>
      </c>
    </row>
    <row r="4" spans="1:6">
      <c r="A4" s="37" t="s">
        <v>11</v>
      </c>
      <c r="B4" s="73">
        <v>0</v>
      </c>
      <c r="C4" s="38">
        <v>4234</v>
      </c>
      <c r="D4" s="38">
        <v>15520</v>
      </c>
      <c r="E4" s="38">
        <v>6</v>
      </c>
      <c r="F4" s="39">
        <v>19760</v>
      </c>
    </row>
    <row r="5" spans="1:6">
      <c r="A5" s="34" t="s">
        <v>12</v>
      </c>
      <c r="B5" s="76">
        <v>0</v>
      </c>
      <c r="C5" s="40">
        <v>48</v>
      </c>
      <c r="D5" s="40">
        <v>276</v>
      </c>
      <c r="E5" s="42">
        <v>0</v>
      </c>
      <c r="F5" s="41">
        <v>324</v>
      </c>
    </row>
    <row r="6" spans="1:6">
      <c r="A6" s="37" t="s">
        <v>13</v>
      </c>
      <c r="B6" s="38">
        <v>21865</v>
      </c>
      <c r="C6" s="38">
        <v>7850</v>
      </c>
      <c r="D6" s="38">
        <v>28956</v>
      </c>
      <c r="E6" s="39">
        <v>15</v>
      </c>
      <c r="F6" s="39">
        <v>58686</v>
      </c>
    </row>
    <row r="7" spans="1:6">
      <c r="A7" s="34" t="s">
        <v>35</v>
      </c>
      <c r="B7" s="76">
        <v>0</v>
      </c>
      <c r="C7" s="40">
        <v>639</v>
      </c>
      <c r="D7" s="40">
        <v>183</v>
      </c>
      <c r="E7" s="41">
        <v>4</v>
      </c>
      <c r="F7" s="41">
        <v>826</v>
      </c>
    </row>
    <row r="8" spans="1:6">
      <c r="A8" s="37" t="s">
        <v>14</v>
      </c>
      <c r="B8" s="73">
        <v>0</v>
      </c>
      <c r="C8" s="38">
        <v>2311</v>
      </c>
      <c r="D8" s="38">
        <v>1149</v>
      </c>
      <c r="E8" s="39">
        <v>5</v>
      </c>
      <c r="F8" s="39">
        <v>3466</v>
      </c>
    </row>
    <row r="9" spans="1:6">
      <c r="A9" s="34" t="s">
        <v>15</v>
      </c>
      <c r="B9" s="76">
        <v>0</v>
      </c>
      <c r="C9" s="40">
        <v>3094</v>
      </c>
      <c r="D9" s="40">
        <v>2012</v>
      </c>
      <c r="E9" s="41">
        <v>3</v>
      </c>
      <c r="F9" s="41">
        <v>5109</v>
      </c>
    </row>
    <row r="10" spans="1:6">
      <c r="A10" s="37" t="s">
        <v>36</v>
      </c>
      <c r="B10" s="73">
        <v>0</v>
      </c>
      <c r="C10" s="38">
        <v>3115</v>
      </c>
      <c r="D10" s="38">
        <v>254</v>
      </c>
      <c r="E10" s="39">
        <v>8</v>
      </c>
      <c r="F10" s="39">
        <v>3377</v>
      </c>
    </row>
    <row r="11" spans="1:6">
      <c r="A11" s="34" t="s">
        <v>16</v>
      </c>
      <c r="B11" s="76">
        <v>0</v>
      </c>
      <c r="C11" s="40">
        <v>3324</v>
      </c>
      <c r="D11" s="40">
        <v>2811</v>
      </c>
      <c r="E11" s="41">
        <v>249</v>
      </c>
      <c r="F11" s="41">
        <v>6384</v>
      </c>
    </row>
    <row r="12" spans="1:6">
      <c r="A12" s="37" t="s">
        <v>17</v>
      </c>
      <c r="B12" s="73">
        <v>0</v>
      </c>
      <c r="C12" s="38">
        <v>25363</v>
      </c>
      <c r="D12" s="38">
        <v>1608</v>
      </c>
      <c r="E12" s="39">
        <v>33</v>
      </c>
      <c r="F12" s="39">
        <v>27004</v>
      </c>
    </row>
    <row r="13" spans="1:6">
      <c r="A13" s="34" t="s">
        <v>18</v>
      </c>
      <c r="B13" s="76">
        <v>0</v>
      </c>
      <c r="C13" s="40">
        <v>9882</v>
      </c>
      <c r="D13" s="40">
        <v>210</v>
      </c>
      <c r="E13" s="41">
        <v>2</v>
      </c>
      <c r="F13" s="41">
        <v>10094</v>
      </c>
    </row>
    <row r="14" spans="1:6">
      <c r="A14" s="37" t="s">
        <v>19</v>
      </c>
      <c r="B14" s="73">
        <v>0</v>
      </c>
      <c r="C14" s="38">
        <v>917</v>
      </c>
      <c r="D14" s="38">
        <v>555</v>
      </c>
      <c r="E14" s="39">
        <v>9</v>
      </c>
      <c r="F14" s="39">
        <v>1480</v>
      </c>
    </row>
    <row r="15" spans="1:6">
      <c r="A15" s="43" t="s">
        <v>37</v>
      </c>
      <c r="B15" s="44">
        <v>21865</v>
      </c>
      <c r="C15" s="44">
        <v>67787</v>
      </c>
      <c r="D15" s="44">
        <v>61255</v>
      </c>
      <c r="E15" s="45">
        <v>717</v>
      </c>
      <c r="F15" s="45">
        <v>151625</v>
      </c>
    </row>
    <row r="16" spans="1:6" ht="34.5">
      <c r="A16" s="24" t="s">
        <v>71</v>
      </c>
    </row>
    <row r="17" spans="1:1">
      <c r="A17" s="28" t="s">
        <v>62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1F9AF-D5E6-4C4B-9B63-08E84486A413}">
  <dimension ref="A1:G17"/>
  <sheetViews>
    <sheetView workbookViewId="0"/>
  </sheetViews>
  <sheetFormatPr defaultRowHeight="15"/>
  <cols>
    <col min="1" max="1" width="41.140625" customWidth="1"/>
    <col min="2" max="2" width="8.140625" bestFit="1" customWidth="1"/>
    <col min="3" max="3" width="24.85546875" bestFit="1" customWidth="1"/>
    <col min="4" max="4" width="15.5703125" bestFit="1" customWidth="1"/>
    <col min="5" max="5" width="19.42578125" bestFit="1" customWidth="1"/>
    <col min="6" max="6" width="8.7109375" bestFit="1" customWidth="1"/>
    <col min="7" max="7" width="10.42578125" bestFit="1" customWidth="1"/>
  </cols>
  <sheetData>
    <row r="1" spans="1:7">
      <c r="A1" s="29" t="s">
        <v>75</v>
      </c>
      <c r="B1" s="22"/>
      <c r="C1" s="22"/>
      <c r="D1" s="22"/>
      <c r="E1" s="22"/>
      <c r="F1" s="22"/>
      <c r="G1" s="22"/>
    </row>
    <row r="2" spans="1:7">
      <c r="A2" s="30"/>
      <c r="B2" s="31" t="s">
        <v>49</v>
      </c>
      <c r="C2" s="32" t="s">
        <v>50</v>
      </c>
      <c r="D2" s="32" t="s">
        <v>46</v>
      </c>
      <c r="E2" s="70" t="s">
        <v>47</v>
      </c>
      <c r="F2" s="77" t="s">
        <v>48</v>
      </c>
      <c r="G2" s="78" t="s">
        <v>37</v>
      </c>
    </row>
    <row r="3" spans="1:7">
      <c r="A3" s="34" t="s">
        <v>10</v>
      </c>
      <c r="B3" s="72">
        <v>210</v>
      </c>
      <c r="C3" s="72">
        <v>0</v>
      </c>
      <c r="D3" s="35">
        <v>5154</v>
      </c>
      <c r="E3" s="72">
        <v>6636</v>
      </c>
      <c r="F3" s="79">
        <v>226</v>
      </c>
      <c r="G3" s="68">
        <v>12225</v>
      </c>
    </row>
    <row r="4" spans="1:7">
      <c r="A4" s="37" t="s">
        <v>11</v>
      </c>
      <c r="B4" s="73">
        <v>63</v>
      </c>
      <c r="C4" s="73">
        <v>0</v>
      </c>
      <c r="D4" s="38">
        <v>7260</v>
      </c>
      <c r="E4" s="73">
        <v>28</v>
      </c>
      <c r="F4" s="74">
        <v>115</v>
      </c>
      <c r="G4" s="39">
        <v>7467</v>
      </c>
    </row>
    <row r="5" spans="1:7">
      <c r="A5" s="34" t="s">
        <v>12</v>
      </c>
      <c r="B5" s="76">
        <v>22</v>
      </c>
      <c r="C5" s="76">
        <v>0</v>
      </c>
      <c r="D5" s="40">
        <v>71</v>
      </c>
      <c r="E5" s="42">
        <v>3</v>
      </c>
      <c r="F5" s="42">
        <v>3</v>
      </c>
      <c r="G5" s="42">
        <v>97</v>
      </c>
    </row>
    <row r="6" spans="1:7">
      <c r="A6" s="37" t="s">
        <v>13</v>
      </c>
      <c r="B6" s="38">
        <v>1023</v>
      </c>
      <c r="C6" s="38">
        <v>26571</v>
      </c>
      <c r="D6" s="38">
        <v>249</v>
      </c>
      <c r="E6" s="39">
        <v>6055</v>
      </c>
      <c r="F6" s="39">
        <v>948</v>
      </c>
      <c r="G6" s="39">
        <v>34847</v>
      </c>
    </row>
    <row r="7" spans="1:7">
      <c r="A7" s="34" t="s">
        <v>35</v>
      </c>
      <c r="B7" s="76">
        <v>27</v>
      </c>
      <c r="C7" s="76">
        <v>0</v>
      </c>
      <c r="D7" s="40">
        <v>200</v>
      </c>
      <c r="E7" s="42">
        <v>3</v>
      </c>
      <c r="F7" s="42">
        <v>392</v>
      </c>
      <c r="G7" s="41">
        <v>622</v>
      </c>
    </row>
    <row r="8" spans="1:7">
      <c r="A8" s="37" t="s">
        <v>14</v>
      </c>
      <c r="B8" s="73">
        <v>606</v>
      </c>
      <c r="C8" s="73">
        <v>0</v>
      </c>
      <c r="D8" s="38">
        <v>47164</v>
      </c>
      <c r="E8" s="74">
        <v>1</v>
      </c>
      <c r="F8" s="74">
        <v>72</v>
      </c>
      <c r="G8" s="39">
        <v>47844</v>
      </c>
    </row>
    <row r="9" spans="1:7">
      <c r="A9" s="34" t="s">
        <v>15</v>
      </c>
      <c r="B9" s="76">
        <v>50</v>
      </c>
      <c r="C9" s="76">
        <v>0</v>
      </c>
      <c r="D9" s="40">
        <v>592</v>
      </c>
      <c r="E9" s="42">
        <v>18</v>
      </c>
      <c r="F9" s="42">
        <v>0</v>
      </c>
      <c r="G9" s="41">
        <v>660</v>
      </c>
    </row>
    <row r="10" spans="1:7">
      <c r="A10" s="37" t="s">
        <v>36</v>
      </c>
      <c r="B10" s="73">
        <v>158</v>
      </c>
      <c r="C10" s="73">
        <v>0</v>
      </c>
      <c r="D10" s="38">
        <v>5976</v>
      </c>
      <c r="E10" s="74">
        <v>85</v>
      </c>
      <c r="F10" s="74">
        <v>320</v>
      </c>
      <c r="G10" s="39">
        <v>6538</v>
      </c>
    </row>
    <row r="11" spans="1:7">
      <c r="A11" s="34" t="s">
        <v>16</v>
      </c>
      <c r="B11" s="76">
        <v>0</v>
      </c>
      <c r="C11" s="76">
        <v>0</v>
      </c>
      <c r="D11" s="40">
        <v>689</v>
      </c>
      <c r="E11" s="42">
        <v>0</v>
      </c>
      <c r="F11" s="42">
        <v>1434</v>
      </c>
      <c r="G11" s="42">
        <v>2122</v>
      </c>
    </row>
    <row r="12" spans="1:7">
      <c r="A12" s="37" t="s">
        <v>17</v>
      </c>
      <c r="B12" s="73">
        <v>3</v>
      </c>
      <c r="C12" s="73">
        <v>0</v>
      </c>
      <c r="D12" s="73">
        <v>490</v>
      </c>
      <c r="E12" s="74">
        <v>0</v>
      </c>
      <c r="F12" s="74">
        <v>275</v>
      </c>
      <c r="G12" s="39">
        <v>768</v>
      </c>
    </row>
    <row r="13" spans="1:7">
      <c r="A13" s="34" t="s">
        <v>18</v>
      </c>
      <c r="B13" s="76">
        <v>2093</v>
      </c>
      <c r="C13" s="76">
        <v>0</v>
      </c>
      <c r="D13" s="40">
        <v>557</v>
      </c>
      <c r="E13" s="42">
        <v>504</v>
      </c>
      <c r="F13" s="42">
        <v>30</v>
      </c>
      <c r="G13" s="41">
        <v>3183</v>
      </c>
    </row>
    <row r="14" spans="1:7">
      <c r="A14" s="37" t="s">
        <v>19</v>
      </c>
      <c r="B14" s="73">
        <v>1253</v>
      </c>
      <c r="C14" s="73">
        <v>0</v>
      </c>
      <c r="D14" s="38">
        <v>2913</v>
      </c>
      <c r="E14" s="74">
        <v>303</v>
      </c>
      <c r="F14" s="74">
        <v>6</v>
      </c>
      <c r="G14" s="39">
        <v>4476</v>
      </c>
    </row>
    <row r="15" spans="1:7">
      <c r="A15" s="43" t="s">
        <v>37</v>
      </c>
      <c r="B15" s="44">
        <v>5507</v>
      </c>
      <c r="C15" s="44">
        <v>26571</v>
      </c>
      <c r="D15" s="44">
        <v>71315</v>
      </c>
      <c r="E15" s="45">
        <v>13635</v>
      </c>
      <c r="F15" s="45">
        <v>3820</v>
      </c>
      <c r="G15" s="45">
        <v>120850</v>
      </c>
    </row>
    <row r="16" spans="1:7" ht="34.5">
      <c r="A16" s="24" t="s">
        <v>129</v>
      </c>
      <c r="B16" s="26"/>
      <c r="C16" s="26"/>
      <c r="D16" s="26"/>
      <c r="E16" s="26"/>
      <c r="F16" s="26"/>
      <c r="G16" s="26"/>
    </row>
    <row r="17" spans="1:1">
      <c r="A17" s="28" t="s">
        <v>62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DA6EE-3CE3-433A-A086-55DC55B6915D}">
  <dimension ref="A1:G18"/>
  <sheetViews>
    <sheetView workbookViewId="0"/>
  </sheetViews>
  <sheetFormatPr defaultRowHeight="15"/>
  <cols>
    <col min="1" max="1" width="44.5703125" customWidth="1"/>
    <col min="2" max="2" width="12.28515625" bestFit="1" customWidth="1"/>
    <col min="3" max="3" width="19.28515625" bestFit="1" customWidth="1"/>
    <col min="4" max="4" width="12.28515625" bestFit="1" customWidth="1"/>
    <col min="5" max="5" width="19.28515625" bestFit="1" customWidth="1"/>
    <col min="6" max="6" width="12.28515625" bestFit="1" customWidth="1"/>
    <col min="7" max="7" width="19.28515625" bestFit="1" customWidth="1"/>
  </cols>
  <sheetData>
    <row r="1" spans="1:7">
      <c r="A1" s="29" t="s">
        <v>104</v>
      </c>
      <c r="B1" s="22"/>
      <c r="C1" s="22"/>
      <c r="D1" s="22"/>
      <c r="E1" s="22"/>
      <c r="F1" s="22"/>
      <c r="G1" s="22"/>
    </row>
    <row r="2" spans="1:7">
      <c r="A2" s="80"/>
      <c r="B2" s="125">
        <v>2022</v>
      </c>
      <c r="C2" s="126"/>
      <c r="D2" s="127">
        <v>2023</v>
      </c>
      <c r="E2" s="126"/>
      <c r="F2" s="127">
        <v>2024</v>
      </c>
      <c r="G2" s="128"/>
    </row>
    <row r="3" spans="1:7">
      <c r="A3" s="81"/>
      <c r="B3" s="82" t="s">
        <v>46</v>
      </c>
      <c r="C3" s="83" t="s">
        <v>47</v>
      </c>
      <c r="D3" s="83" t="s">
        <v>46</v>
      </c>
      <c r="E3" s="84" t="s">
        <v>47</v>
      </c>
      <c r="F3" s="85" t="s">
        <v>46</v>
      </c>
      <c r="G3" s="86" t="s">
        <v>47</v>
      </c>
    </row>
    <row r="4" spans="1:7">
      <c r="A4" s="67" t="s">
        <v>10</v>
      </c>
      <c r="B4" s="35">
        <v>7116.6482124076047</v>
      </c>
      <c r="C4" s="35">
        <v>9583.912549084167</v>
      </c>
      <c r="D4" s="35">
        <v>8149.6312909864691</v>
      </c>
      <c r="E4" s="35">
        <v>7964.5292553552308</v>
      </c>
      <c r="F4" s="36">
        <v>7010</v>
      </c>
      <c r="G4" s="68">
        <v>7721</v>
      </c>
    </row>
    <row r="5" spans="1:7">
      <c r="A5" s="37" t="s">
        <v>11</v>
      </c>
      <c r="B5" s="38">
        <v>3039.730609765169</v>
      </c>
      <c r="C5" s="38">
        <v>15000.575364981498</v>
      </c>
      <c r="D5" s="38">
        <v>3969.4103196476681</v>
      </c>
      <c r="E5" s="38">
        <v>13966.976933019334</v>
      </c>
      <c r="F5" s="39">
        <v>4234</v>
      </c>
      <c r="G5" s="39">
        <v>15520</v>
      </c>
    </row>
    <row r="6" spans="1:7">
      <c r="A6" s="34" t="s">
        <v>12</v>
      </c>
      <c r="B6" s="40">
        <v>48.975251499975869</v>
      </c>
      <c r="C6" s="40">
        <v>321.05998205539737</v>
      </c>
      <c r="D6" s="40">
        <v>44.218819623018064</v>
      </c>
      <c r="E6" s="41">
        <v>298.21994629477297</v>
      </c>
      <c r="F6" s="41">
        <v>48</v>
      </c>
      <c r="G6" s="41">
        <v>276</v>
      </c>
    </row>
    <row r="7" spans="1:7">
      <c r="A7" s="37" t="s">
        <v>13</v>
      </c>
      <c r="B7" s="38">
        <v>8732.8315119068084</v>
      </c>
      <c r="C7" s="38">
        <v>19223.330383201639</v>
      </c>
      <c r="D7" s="38">
        <v>9513.2162868032592</v>
      </c>
      <c r="E7" s="39">
        <v>22614.327030925357</v>
      </c>
      <c r="F7" s="39">
        <v>7850</v>
      </c>
      <c r="G7" s="39">
        <v>28956</v>
      </c>
    </row>
    <row r="8" spans="1:7">
      <c r="A8" s="34" t="s">
        <v>35</v>
      </c>
      <c r="B8" s="40">
        <v>700.89026591076572</v>
      </c>
      <c r="C8" s="40">
        <v>220.93280121100224</v>
      </c>
      <c r="D8" s="40">
        <v>695.16097825953977</v>
      </c>
      <c r="E8" s="41">
        <v>194.35713741280034</v>
      </c>
      <c r="F8" s="41">
        <v>639</v>
      </c>
      <c r="G8" s="41">
        <v>183</v>
      </c>
    </row>
    <row r="9" spans="1:7">
      <c r="A9" s="37" t="s">
        <v>14</v>
      </c>
      <c r="B9" s="38">
        <v>3665.525490042638</v>
      </c>
      <c r="C9" s="38">
        <v>1056.777093477257</v>
      </c>
      <c r="D9" s="38">
        <v>3575.5543216100887</v>
      </c>
      <c r="E9" s="39">
        <v>1087.9886316547236</v>
      </c>
      <c r="F9" s="39">
        <v>2311</v>
      </c>
      <c r="G9" s="39">
        <v>1149</v>
      </c>
    </row>
    <row r="10" spans="1:7">
      <c r="A10" s="34" t="s">
        <v>15</v>
      </c>
      <c r="B10" s="40">
        <v>2646.84025884314</v>
      </c>
      <c r="C10" s="40">
        <v>1976.4234827545818</v>
      </c>
      <c r="D10" s="40">
        <v>3177.5849450029259</v>
      </c>
      <c r="E10" s="41">
        <v>2157.4670597463232</v>
      </c>
      <c r="F10" s="41">
        <v>3094</v>
      </c>
      <c r="G10" s="41">
        <v>2012</v>
      </c>
    </row>
    <row r="11" spans="1:7">
      <c r="A11" s="37" t="s">
        <v>36</v>
      </c>
      <c r="B11" s="38">
        <v>3707.970708009284</v>
      </c>
      <c r="C11" s="38">
        <v>247.05293534432272</v>
      </c>
      <c r="D11" s="38">
        <v>2811.4942523100322</v>
      </c>
      <c r="E11" s="39">
        <v>202.58389455196649</v>
      </c>
      <c r="F11" s="39">
        <v>3115</v>
      </c>
      <c r="G11" s="39">
        <v>254</v>
      </c>
    </row>
    <row r="12" spans="1:7">
      <c r="A12" s="34" t="s">
        <v>16</v>
      </c>
      <c r="B12" s="40">
        <v>5000.9173476086471</v>
      </c>
      <c r="C12" s="40">
        <v>2990.7553582651931</v>
      </c>
      <c r="D12" s="40">
        <v>4220.3264123922354</v>
      </c>
      <c r="E12" s="41">
        <v>2835.1461790851349</v>
      </c>
      <c r="F12" s="41">
        <v>3324</v>
      </c>
      <c r="G12" s="41">
        <v>2811</v>
      </c>
    </row>
    <row r="13" spans="1:7">
      <c r="A13" s="37" t="s">
        <v>17</v>
      </c>
      <c r="B13" s="38">
        <v>25867.63950336503</v>
      </c>
      <c r="C13" s="38">
        <v>1731.5472252547024</v>
      </c>
      <c r="D13" s="38">
        <v>24933.244199527813</v>
      </c>
      <c r="E13" s="39">
        <v>1713.2221742313511</v>
      </c>
      <c r="F13" s="39">
        <v>25363</v>
      </c>
      <c r="G13" s="39">
        <v>1608</v>
      </c>
    </row>
    <row r="14" spans="1:7">
      <c r="A14" s="34" t="s">
        <v>18</v>
      </c>
      <c r="B14" s="40">
        <v>10457.84870362818</v>
      </c>
      <c r="C14" s="40">
        <v>428.80553535534426</v>
      </c>
      <c r="D14" s="40">
        <v>11673.768380476769</v>
      </c>
      <c r="E14" s="41">
        <v>193.32879277040456</v>
      </c>
      <c r="F14" s="41">
        <v>9882</v>
      </c>
      <c r="G14" s="41">
        <v>210</v>
      </c>
    </row>
    <row r="15" spans="1:7">
      <c r="A15" s="37" t="s">
        <v>19</v>
      </c>
      <c r="B15" s="38">
        <v>1263.5614886993774</v>
      </c>
      <c r="C15" s="38">
        <v>729.18707788852953</v>
      </c>
      <c r="D15" s="38">
        <v>1134.2641405625332</v>
      </c>
      <c r="E15" s="39">
        <v>647.85712470933447</v>
      </c>
      <c r="F15" s="39">
        <v>917</v>
      </c>
      <c r="G15" s="39">
        <v>555</v>
      </c>
    </row>
    <row r="16" spans="1:7">
      <c r="A16" s="43" t="s">
        <v>37</v>
      </c>
      <c r="B16" s="44">
        <v>72248.291012764399</v>
      </c>
      <c r="C16" s="44">
        <v>53510.359788873633</v>
      </c>
      <c r="D16" s="44">
        <v>73897.874347202349</v>
      </c>
      <c r="E16" s="45">
        <v>53876.004159756732</v>
      </c>
      <c r="F16" s="45">
        <v>67787</v>
      </c>
      <c r="G16" s="45">
        <v>61255</v>
      </c>
    </row>
    <row r="17" spans="1:1" ht="34.5">
      <c r="A17" s="24" t="s">
        <v>71</v>
      </c>
    </row>
    <row r="18" spans="1:1">
      <c r="A18" s="28" t="s">
        <v>62</v>
      </c>
    </row>
  </sheetData>
  <mergeCells count="3">
    <mergeCell ref="B2:C2"/>
    <mergeCell ref="D2:E2"/>
    <mergeCell ref="F2:G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822F-0612-4ADC-A4C8-F33131127411}">
  <dimension ref="A1:J18"/>
  <sheetViews>
    <sheetView zoomScaleNormal="100" workbookViewId="0"/>
  </sheetViews>
  <sheetFormatPr defaultRowHeight="15"/>
  <cols>
    <col min="1" max="1" width="42.5703125" customWidth="1"/>
    <col min="2" max="2" width="10" bestFit="1" customWidth="1"/>
    <col min="3" max="3" width="30.5703125" bestFit="1" customWidth="1"/>
    <col min="4" max="4" width="21.28515625" bestFit="1" customWidth="1"/>
    <col min="5" max="5" width="10.140625" bestFit="1" customWidth="1"/>
    <col min="6" max="6" width="30.5703125" bestFit="1" customWidth="1"/>
    <col min="7" max="7" width="21.28515625" bestFit="1" customWidth="1"/>
    <col min="8" max="8" width="10.42578125" bestFit="1" customWidth="1"/>
    <col min="9" max="9" width="30.5703125" bestFit="1" customWidth="1"/>
    <col min="10" max="10" width="21.28515625" bestFit="1" customWidth="1"/>
  </cols>
  <sheetData>
    <row r="1" spans="1:10">
      <c r="A1" s="29" t="s">
        <v>130</v>
      </c>
      <c r="B1" s="22"/>
      <c r="C1" s="22"/>
      <c r="D1" s="22"/>
      <c r="E1" s="22"/>
      <c r="F1" s="22"/>
      <c r="G1" s="22"/>
      <c r="H1" s="22"/>
      <c r="I1" s="22"/>
      <c r="J1" s="22"/>
    </row>
    <row r="2" spans="1:10">
      <c r="A2" s="80"/>
      <c r="B2" s="129">
        <v>2022</v>
      </c>
      <c r="C2" s="130"/>
      <c r="D2" s="130"/>
      <c r="E2" s="131">
        <v>2023</v>
      </c>
      <c r="F2" s="130"/>
      <c r="G2" s="132"/>
      <c r="H2" s="131">
        <v>2024</v>
      </c>
      <c r="I2" s="130"/>
      <c r="J2" s="130"/>
    </row>
    <row r="3" spans="1:10">
      <c r="A3" s="81"/>
      <c r="B3" s="31" t="s">
        <v>37</v>
      </c>
      <c r="C3" s="32" t="s">
        <v>40</v>
      </c>
      <c r="D3" s="32" t="s">
        <v>74</v>
      </c>
      <c r="E3" s="70" t="s">
        <v>37</v>
      </c>
      <c r="F3" s="77" t="s">
        <v>40</v>
      </c>
      <c r="G3" s="70" t="s">
        <v>74</v>
      </c>
      <c r="H3" s="77" t="s">
        <v>37</v>
      </c>
      <c r="I3" s="77" t="s">
        <v>40</v>
      </c>
      <c r="J3" s="71" t="s">
        <v>74</v>
      </c>
    </row>
    <row r="4" spans="1:10">
      <c r="A4" s="67" t="s">
        <v>10</v>
      </c>
      <c r="B4" s="35">
        <v>13349.5652199712</v>
      </c>
      <c r="C4" s="72">
        <v>0</v>
      </c>
      <c r="D4" s="35">
        <v>7668.4360459739992</v>
      </c>
      <c r="E4" s="35">
        <v>14100.661736530783</v>
      </c>
      <c r="F4" s="87">
        <v>0</v>
      </c>
      <c r="G4" s="88">
        <v>6766.5077469641601</v>
      </c>
      <c r="H4" s="89">
        <v>12225</v>
      </c>
      <c r="I4" s="90">
        <v>0</v>
      </c>
      <c r="J4" s="36">
        <v>5154</v>
      </c>
    </row>
    <row r="5" spans="1:10">
      <c r="A5" s="37" t="s">
        <v>11</v>
      </c>
      <c r="B5" s="38">
        <v>9356.4497143398348</v>
      </c>
      <c r="C5" s="73">
        <v>0</v>
      </c>
      <c r="D5" s="38">
        <v>8965.7360412622493</v>
      </c>
      <c r="E5" s="38">
        <v>8523.9487408185287</v>
      </c>
      <c r="F5" s="74">
        <v>0</v>
      </c>
      <c r="G5" s="39">
        <v>8262.7492016500037</v>
      </c>
      <c r="H5" s="39">
        <v>7467</v>
      </c>
      <c r="I5" s="74">
        <v>0</v>
      </c>
      <c r="J5" s="39">
        <v>7260</v>
      </c>
    </row>
    <row r="6" spans="1:10">
      <c r="A6" s="34" t="s">
        <v>12</v>
      </c>
      <c r="B6" s="40">
        <v>16.325083833325287</v>
      </c>
      <c r="C6" s="76">
        <v>0</v>
      </c>
      <c r="D6" s="40">
        <v>10.883389222216859</v>
      </c>
      <c r="E6" s="41">
        <v>13.368480351144996</v>
      </c>
      <c r="F6" s="42">
        <v>0</v>
      </c>
      <c r="G6" s="41">
        <v>10.28344642395769</v>
      </c>
      <c r="H6" s="41">
        <v>97</v>
      </c>
      <c r="I6" s="42">
        <v>0</v>
      </c>
      <c r="J6" s="41">
        <v>71</v>
      </c>
    </row>
    <row r="7" spans="1:10">
      <c r="A7" s="37" t="s">
        <v>13</v>
      </c>
      <c r="B7" s="38">
        <v>29266.521957463356</v>
      </c>
      <c r="C7" s="38">
        <v>22206.46736901128</v>
      </c>
      <c r="D7" s="38">
        <v>249.22961318876608</v>
      </c>
      <c r="E7" s="39">
        <v>28783.366540657575</v>
      </c>
      <c r="F7" s="39">
        <v>21009.081044145558</v>
      </c>
      <c r="G7" s="39">
        <v>246.80271417498454</v>
      </c>
      <c r="H7" s="39">
        <v>34847</v>
      </c>
      <c r="I7" s="39">
        <v>26571</v>
      </c>
      <c r="J7" s="39">
        <v>249</v>
      </c>
    </row>
    <row r="8" spans="1:10">
      <c r="A8" s="34" t="s">
        <v>35</v>
      </c>
      <c r="B8" s="40">
        <v>323.23665989984073</v>
      </c>
      <c r="C8" s="76">
        <v>0</v>
      </c>
      <c r="D8" s="40">
        <v>52.240268266640925</v>
      </c>
      <c r="E8" s="41">
        <v>314.67346057310527</v>
      </c>
      <c r="F8" s="42">
        <v>0</v>
      </c>
      <c r="G8" s="41">
        <v>90.494328530827673</v>
      </c>
      <c r="H8" s="41">
        <v>622</v>
      </c>
      <c r="I8" s="42">
        <v>0</v>
      </c>
      <c r="J8" s="41">
        <v>200</v>
      </c>
    </row>
    <row r="9" spans="1:10">
      <c r="A9" s="37" t="s">
        <v>14</v>
      </c>
      <c r="B9" s="38">
        <v>50129.979096453077</v>
      </c>
      <c r="C9" s="73">
        <v>0</v>
      </c>
      <c r="D9" s="38">
        <v>49476.975743120063</v>
      </c>
      <c r="E9" s="39">
        <v>48157.379603393863</v>
      </c>
      <c r="F9" s="74">
        <v>0</v>
      </c>
      <c r="G9" s="39">
        <v>47334.703889477241</v>
      </c>
      <c r="H9" s="39">
        <v>47844</v>
      </c>
      <c r="I9" s="74">
        <v>0</v>
      </c>
      <c r="J9" s="39">
        <v>47164</v>
      </c>
    </row>
    <row r="10" spans="1:10">
      <c r="A10" s="34" t="s">
        <v>15</v>
      </c>
      <c r="B10" s="40">
        <v>559.40620602194656</v>
      </c>
      <c r="C10" s="76">
        <v>0</v>
      </c>
      <c r="D10" s="40">
        <v>461.45570302199485</v>
      </c>
      <c r="E10" s="41">
        <v>552.22107296652791</v>
      </c>
      <c r="F10" s="42">
        <v>0</v>
      </c>
      <c r="G10" s="41">
        <v>406.19613374632871</v>
      </c>
      <c r="H10" s="41">
        <v>660</v>
      </c>
      <c r="I10" s="42">
        <v>0</v>
      </c>
      <c r="J10" s="41">
        <v>592</v>
      </c>
    </row>
    <row r="11" spans="1:10">
      <c r="A11" s="37" t="s">
        <v>36</v>
      </c>
      <c r="B11" s="38">
        <v>14427.020752970669</v>
      </c>
      <c r="C11" s="73">
        <v>0</v>
      </c>
      <c r="D11" s="38">
        <v>13626.003306215507</v>
      </c>
      <c r="E11" s="39">
        <v>11890.749100022276</v>
      </c>
      <c r="F11" s="74">
        <v>0</v>
      </c>
      <c r="G11" s="39">
        <v>10980.664091502022</v>
      </c>
      <c r="H11" s="39">
        <v>6538</v>
      </c>
      <c r="I11" s="74">
        <v>0</v>
      </c>
      <c r="J11" s="39">
        <v>5976</v>
      </c>
    </row>
    <row r="12" spans="1:10">
      <c r="A12" s="34" t="s">
        <v>16</v>
      </c>
      <c r="B12" s="40">
        <v>4839.8431871198372</v>
      </c>
      <c r="C12" s="76">
        <v>0</v>
      </c>
      <c r="D12" s="40">
        <v>1894.7980635879553</v>
      </c>
      <c r="E12" s="41">
        <v>2079.3128669242446</v>
      </c>
      <c r="F12" s="42">
        <v>0</v>
      </c>
      <c r="G12" s="41">
        <v>804.1655103534913</v>
      </c>
      <c r="H12" s="41">
        <v>2122</v>
      </c>
      <c r="I12" s="42">
        <v>0</v>
      </c>
      <c r="J12" s="41">
        <v>689</v>
      </c>
    </row>
    <row r="13" spans="1:10">
      <c r="A13" s="37" t="s">
        <v>17</v>
      </c>
      <c r="B13" s="38">
        <v>1173.2293581549775</v>
      </c>
      <c r="C13" s="73">
        <v>0</v>
      </c>
      <c r="D13" s="38">
        <v>713.950332977426</v>
      </c>
      <c r="E13" s="39">
        <v>1073.5918066611828</v>
      </c>
      <c r="F13" s="74">
        <v>0</v>
      </c>
      <c r="G13" s="39">
        <v>775.37186036640981</v>
      </c>
      <c r="H13" s="39">
        <v>768</v>
      </c>
      <c r="I13" s="74">
        <v>0</v>
      </c>
      <c r="J13" s="39">
        <v>490</v>
      </c>
    </row>
    <row r="14" spans="1:10">
      <c r="A14" s="34" t="s">
        <v>18</v>
      </c>
      <c r="B14" s="40">
        <v>2711.0522552542197</v>
      </c>
      <c r="C14" s="76">
        <v>0</v>
      </c>
      <c r="D14" s="40">
        <v>856.52273178846679</v>
      </c>
      <c r="E14" s="41">
        <v>2526.6427863664044</v>
      </c>
      <c r="F14" s="42">
        <v>0</v>
      </c>
      <c r="G14" s="41">
        <v>688.99091040516521</v>
      </c>
      <c r="H14" s="41">
        <v>3183</v>
      </c>
      <c r="I14" s="42">
        <v>0</v>
      </c>
      <c r="J14" s="41">
        <v>557</v>
      </c>
    </row>
    <row r="15" spans="1:10">
      <c r="A15" s="37" t="s">
        <v>19</v>
      </c>
      <c r="B15" s="38">
        <v>1265.7381665438209</v>
      </c>
      <c r="C15" s="73">
        <v>0</v>
      </c>
      <c r="D15" s="38">
        <v>191.54765031101672</v>
      </c>
      <c r="E15" s="39">
        <v>750.69158894891132</v>
      </c>
      <c r="F15" s="74">
        <v>0</v>
      </c>
      <c r="G15" s="39">
        <v>115.17459994832612</v>
      </c>
      <c r="H15" s="39">
        <v>4476</v>
      </c>
      <c r="I15" s="74">
        <v>0</v>
      </c>
      <c r="J15" s="39">
        <v>2913</v>
      </c>
    </row>
    <row r="16" spans="1:10">
      <c r="A16" s="43" t="s">
        <v>37</v>
      </c>
      <c r="B16" s="44">
        <v>127419.45599694832</v>
      </c>
      <c r="C16" s="44">
        <v>22206.46736901128</v>
      </c>
      <c r="D16" s="44">
        <v>84168.867227858529</v>
      </c>
      <c r="E16" s="45">
        <v>118765.57943957215</v>
      </c>
      <c r="F16" s="45">
        <v>21009.081044145558</v>
      </c>
      <c r="G16" s="45">
        <v>76482.104433542918</v>
      </c>
      <c r="H16" s="45">
        <v>120850</v>
      </c>
      <c r="I16" s="45">
        <v>26571</v>
      </c>
      <c r="J16" s="45">
        <v>71315</v>
      </c>
    </row>
    <row r="17" spans="1:1" ht="34.5">
      <c r="A17" s="24" t="s">
        <v>71</v>
      </c>
    </row>
    <row r="18" spans="1:1">
      <c r="A18" s="28" t="s">
        <v>62</v>
      </c>
    </row>
  </sheetData>
  <mergeCells count="3">
    <mergeCell ref="B2:D2"/>
    <mergeCell ref="E2:G2"/>
    <mergeCell ref="H2:J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EDA6C-4839-43EC-9FA7-4A6AFE1AFA78}">
  <dimension ref="A1:N4"/>
  <sheetViews>
    <sheetView workbookViewId="0"/>
  </sheetViews>
  <sheetFormatPr defaultRowHeight="15"/>
  <cols>
    <col min="1" max="1" width="19" bestFit="1" customWidth="1"/>
    <col min="2" max="14" width="9.5703125" bestFit="1" customWidth="1"/>
  </cols>
  <sheetData>
    <row r="1" spans="1:14">
      <c r="A1" s="29" t="s">
        <v>90</v>
      </c>
      <c r="B1" s="22"/>
      <c r="C1" s="22"/>
      <c r="D1" s="22"/>
      <c r="E1" s="22"/>
      <c r="F1" s="22"/>
      <c r="G1" s="22"/>
      <c r="H1" s="22"/>
      <c r="I1" s="22"/>
      <c r="J1" s="22"/>
    </row>
    <row r="2" spans="1:14">
      <c r="A2" s="91"/>
      <c r="B2" s="91">
        <v>2016</v>
      </c>
      <c r="C2" s="91">
        <v>2017</v>
      </c>
      <c r="D2" s="91">
        <v>2018</v>
      </c>
      <c r="E2" s="91">
        <v>2019</v>
      </c>
      <c r="F2" s="91">
        <v>2020</v>
      </c>
      <c r="G2" s="91">
        <v>2021</v>
      </c>
      <c r="H2" s="91">
        <v>2022</v>
      </c>
      <c r="I2" s="91">
        <v>2023</v>
      </c>
      <c r="J2" s="116">
        <v>2024</v>
      </c>
      <c r="K2" s="2"/>
      <c r="L2" s="2"/>
      <c r="M2" s="2"/>
      <c r="N2" s="2"/>
    </row>
    <row r="3" spans="1:14">
      <c r="A3" s="92" t="s">
        <v>89</v>
      </c>
      <c r="B3" s="93">
        <v>1.2963243429992934</v>
      </c>
      <c r="C3" s="93">
        <v>1.2681021912734234</v>
      </c>
      <c r="D3" s="93">
        <v>1.2357928953672743</v>
      </c>
      <c r="E3" s="93">
        <v>1.2065239963171452</v>
      </c>
      <c r="F3" s="93">
        <v>1.1852049675546674</v>
      </c>
      <c r="G3" s="93">
        <v>1.1539350556823345</v>
      </c>
      <c r="H3" s="93">
        <v>1.0883389222216859</v>
      </c>
      <c r="I3" s="93">
        <v>1.0283446423957689</v>
      </c>
      <c r="J3" s="117">
        <v>1</v>
      </c>
      <c r="K3" s="1"/>
      <c r="L3" s="1"/>
      <c r="M3" s="1"/>
      <c r="N3" s="1"/>
    </row>
    <row r="4" spans="1:14">
      <c r="A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22</vt:i4>
      </vt:variant>
    </vt:vector>
  </HeadingPairs>
  <TitlesOfParts>
    <vt:vector size="22" baseType="lpstr">
      <vt:lpstr>Diagram 1</vt:lpstr>
      <vt:lpstr>Diagram 2</vt:lpstr>
      <vt:lpstr>Diagram 3</vt:lpstr>
      <vt:lpstr>Diagram 4</vt:lpstr>
      <vt:lpstr>Diagram 5</vt:lpstr>
      <vt:lpstr>Diagram 6</vt:lpstr>
      <vt:lpstr>Diagram 7</vt:lpstr>
      <vt:lpstr>Diagram 8</vt:lpstr>
      <vt:lpstr>Diagram 9</vt:lpstr>
      <vt:lpstr>Tabell 1</vt:lpstr>
      <vt:lpstr>Tabell 2</vt:lpstr>
      <vt:lpstr>Tabell 3</vt:lpstr>
      <vt:lpstr>Tabell 4</vt:lpstr>
      <vt:lpstr>Tabell 5</vt:lpstr>
      <vt:lpstr>Tabell 6</vt:lpstr>
      <vt:lpstr>Tabell 7</vt:lpstr>
      <vt:lpstr>Tabell 8</vt:lpstr>
      <vt:lpstr>Tabell 9</vt:lpstr>
      <vt:lpstr>Tabell 10</vt:lpstr>
      <vt:lpstr>Tabell 12 (Bilaga)</vt:lpstr>
      <vt:lpstr>Tabell 13 (Bilaga)</vt:lpstr>
      <vt:lpstr>Deflator 2024</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Bergkvist Robin ESA/NUP/INF-S</dc:creator>
  <cp:lastModifiedBy>Kvick Jellvik Carina ML/KOM/WEBPUB-S</cp:lastModifiedBy>
  <dcterms:created xsi:type="dcterms:W3CDTF">2026-09-02T06:02:19Z</dcterms:created>
  <dcterms:modified xsi:type="dcterms:W3CDTF">2026-10-20T09:33:15Z</dcterms:modified>
</cp:coreProperties>
</file>