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ml.chartshapes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1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2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4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P:\Prod\RM\MIR\EEIO\2021\5. Publicering\"/>
    </mc:Choice>
  </mc:AlternateContent>
  <xr:revisionPtr revIDLastSave="0" documentId="13_ncr:1_{C0F1D30B-39B7-4006-8822-28E938CFFD9B}" xr6:coauthVersionLast="47" xr6:coauthVersionMax="47" xr10:uidLastSave="{00000000-0000-0000-0000-000000000000}"/>
  <bookViews>
    <workbookView xWindow="2730" yWindow="945" windowWidth="29175" windowHeight="14310" activeTab="5" xr2:uid="{00000000-000D-0000-FFFF-FFFF00000000}"/>
  </bookViews>
  <sheets>
    <sheet name="Innehåll-Content" sheetId="10" r:id="rId1"/>
    <sheet name="1" sheetId="6" r:id="rId2"/>
    <sheet name="2" sheetId="5" r:id="rId3"/>
    <sheet name="3" sheetId="8" r:id="rId4"/>
    <sheet name="4" sheetId="7" r:id="rId5"/>
    <sheet name="5" sheetId="9" r:id="rId6"/>
  </sheets>
  <definedNames>
    <definedName name="CO22008_2009">#REF!</definedName>
    <definedName name="TILLPUBLDETALJ">#REF!</definedName>
    <definedName name="TILLPUBLICERING_20180322">#REF!</definedName>
    <definedName name="_xlnm.Print_Area" localSheetId="0">'Innehåll-Content'!$A$2:$I$52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2" i="9" l="1"/>
  <c r="Y21" i="9" l="1"/>
  <c r="Z21" i="9"/>
  <c r="AB21" i="9"/>
  <c r="AC21" i="9"/>
  <c r="AD21" i="9"/>
  <c r="AE21" i="9"/>
  <c r="AG21" i="9"/>
  <c r="AH21" i="9"/>
  <c r="Y22" i="9"/>
  <c r="Z22" i="9"/>
  <c r="AB22" i="9"/>
  <c r="AC22" i="9"/>
  <c r="AD22" i="9"/>
  <c r="AE22" i="9"/>
  <c r="AG22" i="9"/>
  <c r="AH22" i="9"/>
  <c r="N21" i="9"/>
  <c r="O21" i="9"/>
  <c r="Q21" i="9"/>
  <c r="R21" i="9"/>
  <c r="S21" i="9"/>
  <c r="T21" i="9"/>
  <c r="V21" i="9"/>
  <c r="W21" i="9"/>
  <c r="N22" i="9"/>
  <c r="O22" i="9"/>
  <c r="Q22" i="9"/>
  <c r="R22" i="9"/>
  <c r="S22" i="9"/>
  <c r="T22" i="9"/>
  <c r="V22" i="9"/>
  <c r="W22" i="9"/>
  <c r="C21" i="9"/>
  <c r="D21" i="9"/>
  <c r="F21" i="9"/>
  <c r="G21" i="9"/>
  <c r="H21" i="9"/>
  <c r="I21" i="9"/>
  <c r="K21" i="9"/>
  <c r="L21" i="9"/>
  <c r="C22" i="9"/>
  <c r="D22" i="9"/>
  <c r="F22" i="9"/>
  <c r="G22" i="9"/>
  <c r="H22" i="9"/>
  <c r="I22" i="9"/>
  <c r="L22" i="9"/>
  <c r="C22" i="7"/>
  <c r="D22" i="7"/>
  <c r="F22" i="7"/>
  <c r="G22" i="7"/>
  <c r="H22" i="7"/>
  <c r="I22" i="7"/>
  <c r="K22" i="7"/>
  <c r="L22" i="7"/>
  <c r="C21" i="7"/>
  <c r="D21" i="7"/>
  <c r="F21" i="7"/>
  <c r="G21" i="7"/>
  <c r="H21" i="7"/>
  <c r="I21" i="7"/>
  <c r="K21" i="7"/>
  <c r="L21" i="7"/>
  <c r="C21" i="8"/>
  <c r="D21" i="8"/>
  <c r="F21" i="8"/>
  <c r="G21" i="8"/>
  <c r="H21" i="8"/>
  <c r="I21" i="8"/>
  <c r="K21" i="8"/>
  <c r="L21" i="8"/>
  <c r="C22" i="8"/>
  <c r="D22" i="8"/>
  <c r="F22" i="8"/>
  <c r="G22" i="8"/>
  <c r="H22" i="8"/>
  <c r="I22" i="8"/>
  <c r="K22" i="8"/>
  <c r="L22" i="8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L9" i="6" s="1"/>
  <c r="L20" i="8"/>
  <c r="K20" i="8"/>
  <c r="I20" i="8"/>
  <c r="H20" i="8"/>
  <c r="G20" i="8"/>
  <c r="F20" i="8"/>
  <c r="D20" i="8"/>
  <c r="C20" i="8"/>
  <c r="C19" i="8"/>
  <c r="R17" i="9"/>
  <c r="V15" i="9"/>
  <c r="T12" i="9"/>
  <c r="C11" i="8"/>
  <c r="S20" i="9"/>
  <c r="R20" i="9"/>
  <c r="Q20" i="9"/>
  <c r="H20" i="7"/>
  <c r="G20" i="7"/>
  <c r="F20" i="7"/>
  <c r="D20" i="7"/>
  <c r="C20" i="7"/>
  <c r="I19" i="7"/>
  <c r="H19" i="7"/>
  <c r="G19" i="7"/>
  <c r="F19" i="7"/>
  <c r="D19" i="7"/>
  <c r="I18" i="7"/>
  <c r="H18" i="7"/>
  <c r="G18" i="7"/>
  <c r="F18" i="7"/>
  <c r="D18" i="7"/>
  <c r="C18" i="7"/>
  <c r="W20" i="9"/>
  <c r="V20" i="9"/>
  <c r="O20" i="9"/>
  <c r="N20" i="9"/>
  <c r="W19" i="9"/>
  <c r="V19" i="9"/>
  <c r="T19" i="9"/>
  <c r="O19" i="9"/>
  <c r="W18" i="9"/>
  <c r="V18" i="9"/>
  <c r="T18" i="9"/>
  <c r="S18" i="9"/>
  <c r="O18" i="9"/>
  <c r="N18" i="9"/>
  <c r="W17" i="9"/>
  <c r="V17" i="9"/>
  <c r="T17" i="9"/>
  <c r="S17" i="9"/>
  <c r="Q17" i="9"/>
  <c r="O17" i="9"/>
  <c r="N17" i="9"/>
  <c r="W16" i="9"/>
  <c r="V16" i="9"/>
  <c r="T16" i="9"/>
  <c r="S16" i="9"/>
  <c r="Q16" i="9"/>
  <c r="O16" i="9"/>
  <c r="N16" i="9"/>
  <c r="W15" i="9"/>
  <c r="T15" i="9"/>
  <c r="S15" i="9"/>
  <c r="Q15" i="9"/>
  <c r="O15" i="9"/>
  <c r="N15" i="9"/>
  <c r="W14" i="9"/>
  <c r="V14" i="9"/>
  <c r="T14" i="9"/>
  <c r="S14" i="9"/>
  <c r="Q14" i="9"/>
  <c r="O14" i="9"/>
  <c r="N14" i="9"/>
  <c r="W13" i="9"/>
  <c r="V13" i="9"/>
  <c r="T13" i="9"/>
  <c r="S13" i="9"/>
  <c r="Q13" i="9"/>
  <c r="O13" i="9"/>
  <c r="N13" i="9"/>
  <c r="W12" i="9"/>
  <c r="V12" i="9"/>
  <c r="S12" i="9"/>
  <c r="Q12" i="9"/>
  <c r="O12" i="9"/>
  <c r="N12" i="9"/>
  <c r="W11" i="9"/>
  <c r="V11" i="9"/>
  <c r="T11" i="9"/>
  <c r="S11" i="9"/>
  <c r="Q11" i="9"/>
  <c r="O11" i="9"/>
  <c r="I20" i="9"/>
  <c r="H20" i="9"/>
  <c r="G20" i="9"/>
  <c r="F20" i="9"/>
  <c r="D20" i="9"/>
  <c r="C20" i="9"/>
  <c r="I19" i="9"/>
  <c r="H19" i="9"/>
  <c r="G19" i="9"/>
  <c r="F19" i="9"/>
  <c r="D19" i="9"/>
  <c r="C19" i="9"/>
  <c r="I18" i="9"/>
  <c r="H18" i="9"/>
  <c r="G18" i="9"/>
  <c r="F18" i="9"/>
  <c r="D18" i="9"/>
  <c r="C18" i="9"/>
  <c r="I17" i="9"/>
  <c r="H17" i="9"/>
  <c r="G17" i="9"/>
  <c r="F17" i="9"/>
  <c r="D17" i="9"/>
  <c r="C17" i="9"/>
  <c r="I16" i="9"/>
  <c r="H16" i="9"/>
  <c r="G16" i="9"/>
  <c r="F16" i="9"/>
  <c r="D16" i="9"/>
  <c r="C16" i="9"/>
  <c r="I15" i="9"/>
  <c r="H15" i="9"/>
  <c r="G15" i="9"/>
  <c r="F15" i="9"/>
  <c r="D15" i="9"/>
  <c r="C15" i="9"/>
  <c r="I14" i="9"/>
  <c r="H14" i="9"/>
  <c r="G14" i="9"/>
  <c r="F14" i="9"/>
  <c r="D14" i="9"/>
  <c r="C14" i="9"/>
  <c r="I13" i="9"/>
  <c r="H13" i="9"/>
  <c r="G13" i="9"/>
  <c r="F13" i="9"/>
  <c r="D13" i="9"/>
  <c r="C13" i="9"/>
  <c r="I12" i="9"/>
  <c r="H12" i="9"/>
  <c r="G12" i="9"/>
  <c r="F12" i="9"/>
  <c r="D12" i="9"/>
  <c r="C12" i="9"/>
  <c r="I11" i="9"/>
  <c r="H11" i="9"/>
  <c r="G11" i="9"/>
  <c r="F11" i="9"/>
  <c r="D11" i="9"/>
  <c r="C11" i="9"/>
  <c r="L19" i="8"/>
  <c r="K19" i="8"/>
  <c r="I19" i="8"/>
  <c r="H19" i="8"/>
  <c r="G19" i="8"/>
  <c r="F19" i="8"/>
  <c r="D19" i="8"/>
  <c r="L18" i="8"/>
  <c r="K18" i="8"/>
  <c r="I18" i="8"/>
  <c r="H18" i="8"/>
  <c r="G18" i="8"/>
  <c r="F18" i="8"/>
  <c r="D18" i="8"/>
  <c r="L17" i="8"/>
  <c r="K17" i="8"/>
  <c r="I17" i="8"/>
  <c r="H17" i="8"/>
  <c r="F17" i="8"/>
  <c r="D17" i="8"/>
  <c r="L16" i="8"/>
  <c r="K16" i="8"/>
  <c r="I16" i="8"/>
  <c r="H16" i="8"/>
  <c r="G16" i="8"/>
  <c r="F16" i="8"/>
  <c r="D16" i="8"/>
  <c r="L15" i="8"/>
  <c r="I15" i="8"/>
  <c r="H15" i="8"/>
  <c r="G15" i="8"/>
  <c r="F15" i="8"/>
  <c r="D15" i="8"/>
  <c r="L14" i="8"/>
  <c r="K14" i="8"/>
  <c r="I14" i="8"/>
  <c r="H14" i="8"/>
  <c r="G14" i="8"/>
  <c r="F14" i="8"/>
  <c r="D14" i="8"/>
  <c r="L13" i="8"/>
  <c r="K13" i="8"/>
  <c r="I13" i="8"/>
  <c r="H13" i="8"/>
  <c r="G13" i="8"/>
  <c r="F13" i="8"/>
  <c r="D13" i="8"/>
  <c r="L12" i="8"/>
  <c r="K12" i="8"/>
  <c r="I12" i="8"/>
  <c r="H12" i="8"/>
  <c r="G12" i="8"/>
  <c r="F12" i="8"/>
  <c r="D12" i="8"/>
  <c r="L11" i="8"/>
  <c r="K11" i="8"/>
  <c r="I11" i="8"/>
  <c r="H11" i="8"/>
  <c r="G11" i="8"/>
  <c r="F11" i="8"/>
  <c r="D11" i="8"/>
  <c r="L10" i="8"/>
  <c r="K10" i="8"/>
  <c r="I10" i="8"/>
  <c r="H10" i="8"/>
  <c r="G10" i="8"/>
  <c r="F10" i="8"/>
  <c r="D10" i="8"/>
  <c r="C18" i="8"/>
  <c r="C17" i="8"/>
  <c r="C16" i="8"/>
  <c r="C15" i="8"/>
  <c r="C14" i="8"/>
  <c r="C13" i="8"/>
  <c r="C12" i="8"/>
  <c r="C10" i="8"/>
  <c r="C9" i="8"/>
  <c r="L14" i="9" l="1"/>
  <c r="K14" i="9"/>
  <c r="T20" i="9"/>
  <c r="G17" i="8"/>
  <c r="N11" i="9"/>
  <c r="N19" i="9"/>
  <c r="I20" i="7"/>
  <c r="Q19" i="9"/>
  <c r="R11" i="9"/>
  <c r="R13" i="9"/>
  <c r="R15" i="9"/>
  <c r="R19" i="9"/>
  <c r="S19" i="9"/>
  <c r="K15" i="8"/>
  <c r="C19" i="7"/>
  <c r="Q18" i="9"/>
  <c r="R12" i="9"/>
  <c r="R14" i="9"/>
  <c r="R16" i="9"/>
  <c r="R18" i="9"/>
  <c r="K20" i="9"/>
  <c r="K19" i="9"/>
  <c r="K18" i="9"/>
  <c r="L16" i="9" l="1"/>
  <c r="K16" i="9"/>
  <c r="L15" i="9"/>
  <c r="K15" i="9"/>
  <c r="L12" i="9"/>
  <c r="K12" i="9"/>
  <c r="L10" i="9"/>
  <c r="K10" i="9"/>
  <c r="L13" i="9"/>
  <c r="K13" i="9"/>
  <c r="L17" i="9"/>
  <c r="K17" i="9"/>
  <c r="L11" i="9"/>
  <c r="K11" i="9"/>
  <c r="L18" i="9"/>
  <c r="K18" i="7"/>
  <c r="L19" i="9"/>
  <c r="K19" i="7"/>
  <c r="L20" i="9"/>
  <c r="K20" i="7"/>
  <c r="C9" i="10"/>
  <c r="C8" i="10"/>
  <c r="L20" i="7" l="1"/>
  <c r="L19" i="7"/>
  <c r="L18" i="7"/>
  <c r="D10" i="9"/>
  <c r="F10" i="9"/>
  <c r="G10" i="9"/>
  <c r="H10" i="9"/>
  <c r="I10" i="9"/>
  <c r="N10" i="9"/>
  <c r="C10" i="9"/>
  <c r="T10" i="9"/>
  <c r="S10" i="9"/>
  <c r="R10" i="9"/>
  <c r="Q10" i="9"/>
  <c r="O10" i="9"/>
  <c r="I9" i="8"/>
  <c r="H9" i="8"/>
  <c r="G9" i="8"/>
  <c r="F9" i="8"/>
  <c r="D9" i="8"/>
  <c r="I17" i="7"/>
  <c r="H17" i="7"/>
  <c r="G17" i="7"/>
  <c r="I16" i="7"/>
  <c r="H16" i="7"/>
  <c r="G16" i="7"/>
  <c r="I15" i="7"/>
  <c r="H15" i="7"/>
  <c r="G15" i="7"/>
  <c r="I14" i="7"/>
  <c r="H14" i="7"/>
  <c r="G14" i="7"/>
  <c r="I13" i="7"/>
  <c r="H13" i="7"/>
  <c r="G13" i="7"/>
  <c r="I12" i="7"/>
  <c r="H12" i="7"/>
  <c r="G12" i="7"/>
  <c r="I11" i="7"/>
  <c r="H11" i="7"/>
  <c r="G11" i="7"/>
  <c r="I10" i="7"/>
  <c r="H10" i="7"/>
  <c r="G10" i="7"/>
  <c r="I9" i="7"/>
  <c r="H9" i="7"/>
  <c r="G9" i="7"/>
  <c r="F17" i="7"/>
  <c r="F16" i="7"/>
  <c r="F15" i="7"/>
  <c r="F14" i="7"/>
  <c r="F13" i="7"/>
  <c r="F12" i="7"/>
  <c r="F11" i="7"/>
  <c r="F10" i="7"/>
  <c r="F9" i="7"/>
  <c r="D17" i="7"/>
  <c r="D16" i="7"/>
  <c r="D15" i="7"/>
  <c r="D14" i="7"/>
  <c r="D13" i="7"/>
  <c r="D12" i="7"/>
  <c r="D11" i="7"/>
  <c r="D10" i="7"/>
  <c r="D9" i="7"/>
  <c r="C17" i="7"/>
  <c r="C16" i="7"/>
  <c r="C15" i="7"/>
  <c r="C14" i="7"/>
  <c r="C13" i="7"/>
  <c r="C12" i="7"/>
  <c r="C11" i="7"/>
  <c r="C10" i="7"/>
  <c r="C9" i="7"/>
  <c r="AC11" i="9" l="1"/>
  <c r="AB12" i="9"/>
  <c r="AB16" i="9"/>
  <c r="AC12" i="9"/>
  <c r="AE19" i="9"/>
  <c r="AE20" i="9"/>
  <c r="AE18" i="9"/>
  <c r="AB19" i="9"/>
  <c r="AB18" i="9"/>
  <c r="AB20" i="9"/>
  <c r="Y12" i="9"/>
  <c r="Y16" i="9"/>
  <c r="Z11" i="9"/>
  <c r="Z15" i="9"/>
  <c r="AC19" i="9"/>
  <c r="AC18" i="9"/>
  <c r="AC20" i="9"/>
  <c r="Z19" i="9"/>
  <c r="Z20" i="9"/>
  <c r="Z18" i="9"/>
  <c r="Z14" i="9"/>
  <c r="Y18" i="9"/>
  <c r="Y19" i="9"/>
  <c r="Y20" i="9"/>
  <c r="Y13" i="9"/>
  <c r="Z12" i="9"/>
  <c r="Z16" i="9"/>
  <c r="AD18" i="9"/>
  <c r="AD19" i="9"/>
  <c r="AD20" i="9"/>
  <c r="AE14" i="9"/>
  <c r="AC16" i="9"/>
  <c r="Y17" i="9"/>
  <c r="AB13" i="9"/>
  <c r="AB17" i="9"/>
  <c r="AD12" i="9"/>
  <c r="AE13" i="9"/>
  <c r="AC15" i="9"/>
  <c r="AD16" i="9"/>
  <c r="AE17" i="9"/>
  <c r="AD17" i="9"/>
  <c r="Y14" i="9"/>
  <c r="AB14" i="9"/>
  <c r="AD11" i="9"/>
  <c r="AE12" i="9"/>
  <c r="AC14" i="9"/>
  <c r="AD15" i="9"/>
  <c r="AE16" i="9"/>
  <c r="AD13" i="9"/>
  <c r="Y11" i="9"/>
  <c r="Y15" i="9"/>
  <c r="Z13" i="9"/>
  <c r="Z17" i="9"/>
  <c r="AB11" i="9"/>
  <c r="AB15" i="9"/>
  <c r="AE11" i="9"/>
  <c r="AC13" i="9"/>
  <c r="AD14" i="9"/>
  <c r="AE15" i="9"/>
  <c r="AC17" i="9"/>
  <c r="AD10" i="9"/>
  <c r="AC10" i="9"/>
  <c r="AB10" i="9"/>
  <c r="AE10" i="9"/>
  <c r="Y10" i="9"/>
  <c r="Z10" i="9"/>
  <c r="L11" i="7" l="1"/>
  <c r="L17" i="7"/>
  <c r="K14" i="7"/>
  <c r="L13" i="7"/>
  <c r="K10" i="7"/>
  <c r="V10" i="9"/>
  <c r="L10" i="7"/>
  <c r="W10" i="9"/>
  <c r="L14" i="7"/>
  <c r="L9" i="8"/>
  <c r="L9" i="7"/>
  <c r="L15" i="7"/>
  <c r="K12" i="7"/>
  <c r="K16" i="7"/>
  <c r="L12" i="7"/>
  <c r="L16" i="7"/>
  <c r="K9" i="8"/>
  <c r="K9" i="7"/>
  <c r="K11" i="7"/>
  <c r="K13" i="7"/>
  <c r="K15" i="7"/>
  <c r="K17" i="7"/>
  <c r="AH12" i="9" l="1"/>
  <c r="AH16" i="9"/>
  <c r="AH15" i="9"/>
  <c r="AG17" i="9"/>
  <c r="AH19" i="9"/>
  <c r="AH18" i="9"/>
  <c r="AH20" i="9"/>
  <c r="AG19" i="9"/>
  <c r="AG18" i="9"/>
  <c r="AG20" i="9"/>
  <c r="AH17" i="9"/>
  <c r="AH14" i="9"/>
  <c r="AG15" i="9"/>
  <c r="AG12" i="9"/>
  <c r="AG13" i="9"/>
  <c r="AG16" i="9"/>
  <c r="AG14" i="9"/>
  <c r="AG11" i="9"/>
  <c r="AH13" i="9"/>
  <c r="AH11" i="9"/>
  <c r="AH10" i="9"/>
  <c r="AG10" i="9"/>
</calcChain>
</file>

<file path=xl/sharedStrings.xml><?xml version="1.0" encoding="utf-8"?>
<sst xmlns="http://schemas.openxmlformats.org/spreadsheetml/2006/main" count="294" uniqueCount="96">
  <si>
    <t>slutlig inhemsk användning (exkl. export)</t>
  </si>
  <si>
    <t>Slutlig användning (inkl. export)</t>
  </si>
  <si>
    <t>Medelfolk-mängd 1000 personer</t>
  </si>
  <si>
    <t>BNP</t>
  </si>
  <si>
    <t>Offentlig konsumtion</t>
  </si>
  <si>
    <t>Export</t>
  </si>
  <si>
    <t>Import av varor och tjänster</t>
  </si>
  <si>
    <t>Imports of goods and services</t>
  </si>
  <si>
    <t>Hushållens konsumtion inkl. HIO*</t>
  </si>
  <si>
    <t>Household consumption incl. NPISH**</t>
  </si>
  <si>
    <t>Final domestic expenditure (excl. export)</t>
  </si>
  <si>
    <t>Final expenditure (incl. export)</t>
  </si>
  <si>
    <t>General government consumption</t>
  </si>
  <si>
    <t>Average population, 1000 people</t>
  </si>
  <si>
    <t xml:space="preserve">*HIO - </t>
  </si>
  <si>
    <t xml:space="preserve">** NPISH - </t>
  </si>
  <si>
    <t>Fasta bruttoinvesteringar***</t>
  </si>
  <si>
    <t>Gross fixed capital formation***</t>
  </si>
  <si>
    <t>År</t>
  </si>
  <si>
    <t>Year</t>
  </si>
  <si>
    <t>Tillförsel</t>
  </si>
  <si>
    <t>Användning</t>
  </si>
  <si>
    <t>Supply</t>
  </si>
  <si>
    <t>Use</t>
  </si>
  <si>
    <r>
      <t>Växthusgasutsläpp från konsumtion, kiloton koldioxid ekvivalenter (kton CO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-ekv.)</t>
    </r>
  </si>
  <si>
    <r>
      <t>Greenhouse gas emissions from consumption, kiloton carbon dioxide equivalents (kton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-equ.)</t>
    </r>
  </si>
  <si>
    <t>Inhemsk produktion och direkta utsläpp</t>
  </si>
  <si>
    <t>Domestic production and direct emissions</t>
  </si>
  <si>
    <t>GDP</t>
  </si>
  <si>
    <r>
      <t>Domestic production</t>
    </r>
    <r>
      <rPr>
        <vertAlign val="superscript"/>
        <sz val="10"/>
        <color theme="1"/>
        <rFont val="Calibri"/>
        <family val="2"/>
        <scheme val="minor"/>
      </rPr>
      <t>(a)</t>
    </r>
  </si>
  <si>
    <r>
      <t>Inhemsk produktion</t>
    </r>
    <r>
      <rPr>
        <vertAlign val="superscript"/>
        <sz val="10"/>
        <color theme="1"/>
        <rFont val="Calibri"/>
        <family val="2"/>
        <scheme val="minor"/>
      </rPr>
      <t>(a)</t>
    </r>
  </si>
  <si>
    <t>Kalkylblad</t>
  </si>
  <si>
    <t>Work sheet</t>
  </si>
  <si>
    <t>Växthusgasutsläpp från konsumtion, kiloton koldioxid ekvivalenter (kton CO2-ekv.)</t>
  </si>
  <si>
    <t>Greenhouse gas emissions from consumption, kiloton carbon dioxide equivalents (kton CO2-equ.)</t>
  </si>
  <si>
    <r>
      <t>Greenhouse gas emissions from consumption per capita, tonne carbon dioxide equivalents (kton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-equ.)</t>
    </r>
  </si>
  <si>
    <r>
      <t>Växthusgas utsläppsintensitet från konsumtion. kg koldioxid ekvivalenter (kton CO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-ekv.) per SEK</t>
    </r>
  </si>
  <si>
    <r>
      <t>Greenhouse gas emission intensity from consumption. Kg carbon dioxide equivalent (kg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-equ.) per SEK. </t>
    </r>
  </si>
  <si>
    <r>
      <t>Index: Växthusgas utsläppsintensitet från konsumtion. kg koldioxid ekvivalenter (kton CO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-ekv.) per SEK</t>
    </r>
  </si>
  <si>
    <r>
      <t>Index: Greenhouse gas emission intensity from consumption. Kg carbon dioxide equivalent (kg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-equ.) per SEK. </t>
    </r>
  </si>
  <si>
    <r>
      <t>Index: Greenhouse gas emissions from consumption, kiloton carbon dioxide equivalents (kton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-equ.)</t>
    </r>
  </si>
  <si>
    <r>
      <t>Index: Växthusgasutsläpp från konsumtion, kiloton koldioxid ekvivalenter (kton CO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-ekv.)</t>
    </r>
  </si>
  <si>
    <t>Index: BNP, växthusgasutsläpp från konsumtion, växthusgas utsläppsintensitet från konsumtion</t>
  </si>
  <si>
    <t>Index: GDP, greenhouse gas emissions from consumption, greenhouse gas emissions intensity from consumption</t>
  </si>
  <si>
    <t xml:space="preserve">Greenhouse gas emission intensity from consumption. Kg carbon dioxide equivalent (kg CO2-equ.) per SEK. </t>
  </si>
  <si>
    <t>(a) Dessa värden kommer från statistik om växthusgasutsläpp med produktionsperspektiv för Sverige</t>
  </si>
  <si>
    <t>** NPISH - Non-profit institutions serving households</t>
  </si>
  <si>
    <t>*** inklusive lagerinvesteringar och investeringar i värdeföremål</t>
  </si>
  <si>
    <t>*HIO - hushållens icke-vinstdrivande organisationer</t>
  </si>
  <si>
    <t>Gross fixed capital formation****</t>
  </si>
  <si>
    <t>**** including inventory changes and net acquisitions of valuables</t>
  </si>
  <si>
    <t>Domestic production (a)</t>
  </si>
  <si>
    <t>Inhemsk produktion (a)</t>
  </si>
  <si>
    <t>(a) Dessa värden använder statistik om växthusgasutsläpp med produktionsperspektiv för Sverige</t>
  </si>
  <si>
    <t>(a) These values use statistics on greenhouse gas emissions from a production perspektive</t>
  </si>
  <si>
    <t>(a) These values are taken from statistics on greenhouse gas emissions from a production perspektive</t>
  </si>
  <si>
    <t>Senaste uppdatering:</t>
  </si>
  <si>
    <t>Källa:</t>
  </si>
  <si>
    <t>Nationalräkenskaper, Statistiska centralbyrån (SCB)</t>
  </si>
  <si>
    <t>Kontaktperson:</t>
  </si>
  <si>
    <t>NR Info, Statistiska centralbyrån (SCB)</t>
  </si>
  <si>
    <t xml:space="preserve"> Telefon: +46 010-479 50 00</t>
  </si>
  <si>
    <t xml:space="preserve">Fax: +46 </t>
  </si>
  <si>
    <t>e-post: nrinfo@scb.se</t>
  </si>
  <si>
    <t>(SCB) Statistikservice, Statistiska centralbyrån (SCB)</t>
  </si>
  <si>
    <t>e-post: information@scb.se</t>
  </si>
  <si>
    <t>Latest update:</t>
  </si>
  <si>
    <t>Source:</t>
  </si>
  <si>
    <t>National Accounts, Statistics Sweden</t>
  </si>
  <si>
    <t>Contact:</t>
  </si>
  <si>
    <t xml:space="preserve"> Phone: +46 010-479 50 00</t>
  </si>
  <si>
    <t>e-mail: nrinfo@scb.se</t>
  </si>
  <si>
    <t>e-mail: information@scb.se</t>
  </si>
  <si>
    <t>Miljöräkenskaperna, Statistiska centralbyrån (SCB)</t>
  </si>
  <si>
    <t>Nils Brown, Statistiska centralbyrån (SCB)</t>
  </si>
  <si>
    <t>Telefon: 010 4794026</t>
  </si>
  <si>
    <t>e-post: nils.brown@scb.se</t>
  </si>
  <si>
    <t>Environmental Accounts, Statistics Sweden</t>
  </si>
  <si>
    <t>Nils Brown, Statistics Sweden</t>
  </si>
  <si>
    <t>Phone: +46 10 479 4026</t>
  </si>
  <si>
    <t>e-mail: nils.brown@scb.se</t>
  </si>
  <si>
    <t>e-post: miljorakenskaper@scb.se</t>
  </si>
  <si>
    <t>e-mail: miljorakenskaper@scb.se</t>
  </si>
  <si>
    <t>Fasta brutto-investeringar***</t>
  </si>
  <si>
    <t>Växthusgasutsläpp från konsumtion per capita, ton koldioxid ekvivalenter (ton CO2-ekv.)</t>
  </si>
  <si>
    <t>Greenhouse gas emissions from consumption per capita, tonne carbon dioxide equivalents (ton CO2-equ.)</t>
  </si>
  <si>
    <r>
      <t>Växthusgasutsläpp från konsumtion per capita, ton koldioxid ekvivalenter (ton CO</t>
    </r>
    <r>
      <rPr>
        <b/>
        <vertAlign val="subscript"/>
        <sz val="10"/>
        <color theme="1"/>
        <rFont val="Calibri"/>
        <family val="2"/>
        <scheme val="minor"/>
      </rPr>
      <t>2</t>
    </r>
    <r>
      <rPr>
        <b/>
        <sz val="10"/>
        <color theme="1"/>
        <rFont val="Calibri"/>
        <family val="2"/>
        <scheme val="minor"/>
      </rPr>
      <t>-ekv.)</t>
    </r>
  </si>
  <si>
    <t>BNP från användningssidan, försörjningsbalans, aggregerad, fasta priser, referensår 2015. Million SEK.</t>
  </si>
  <si>
    <t>GDP: expenditure approach, aggregated, constant prices, reference year 2015. SEK million.</t>
  </si>
  <si>
    <t>Index: BNP från användningssidan, försörjningsbalans, aggregerad, fasta priser, referensår 2015. Index, 2008=100</t>
  </si>
  <si>
    <t>Index: GDP: expenditure approach, aggregated, constant prices, reference year 2015. Index, 2008=100</t>
  </si>
  <si>
    <t>Växthusgas utsläppsintensitet från konsumtion. kg koldioxid ekvivalenter (kg CO2-ekv.) per SEK</t>
  </si>
  <si>
    <t>Växthusgasutsläpp från konsumtion och intensiteter 2008 - 2021</t>
  </si>
  <si>
    <t>Greenhouse gas emissions from consumption and intensities, 2008 - 2021</t>
  </si>
  <si>
    <t xml:space="preserve">Balansen mellan tillförsel och användning stämmer inte exakt endast då detta är en tidsserie i fasta priser. </t>
  </si>
  <si>
    <t xml:space="preserve">Supply and use do not balance exactly due to the fact that these are time series in constant prices.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</si>
</sst>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"/>
    <numFmt numFmtId="166" formatCode="#,##0.000"/>
    <numFmt numFmtId="167" formatCode="0.0%"/>
  </numFmts>
  <fonts count="3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b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u/>
      <sz val="10"/>
      <color theme="10"/>
      <name val="MS Sans Serif"/>
      <family val="2"/>
    </font>
    <font>
      <b/>
      <u/>
      <sz val="12"/>
      <color theme="10"/>
      <name val="Calibri"/>
      <family val="2"/>
      <scheme val="minor"/>
    </font>
    <font>
      <i/>
      <sz val="1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i/>
      <u/>
      <sz val="10"/>
      <color indexed="12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u/>
      <sz val="10"/>
      <color indexed="12"/>
      <name val="Arial"/>
      <family val="2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  <scheme val="minor"/>
    </font>
    <font>
      <b/>
      <sz val="1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6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1" applyFill="1" applyBorder="1"/>
    <xf numFmtId="0" fontId="1" fillId="0" borderId="0" xfId="1" applyBorder="1"/>
    <xf numFmtId="0" fontId="1" fillId="0" borderId="0" xfId="1" applyBorder="1" applyAlignment="1">
      <alignment horizontal="center"/>
    </xf>
    <xf numFmtId="1" fontId="1" fillId="0" borderId="0" xfId="1" applyNumberFormat="1" applyBorder="1" applyAlignment="1">
      <alignment horizontal="center"/>
    </xf>
    <xf numFmtId="164" fontId="1" fillId="0" borderId="0" xfId="1" applyNumberFormat="1" applyBorder="1" applyAlignment="1">
      <alignment horizontal="center"/>
    </xf>
    <xf numFmtId="3" fontId="1" fillId="0" borderId="0" xfId="1" applyNumberFormat="1" applyBorder="1" applyAlignment="1">
      <alignment horizontal="center"/>
    </xf>
    <xf numFmtId="0" fontId="1" fillId="0" borderId="0" xfId="1" applyBorder="1" applyAlignment="1">
      <alignment wrapText="1"/>
    </xf>
    <xf numFmtId="0" fontId="3" fillId="0" borderId="0" xfId="1" applyFont="1" applyBorder="1"/>
    <xf numFmtId="0" fontId="1" fillId="0" borderId="1" xfId="1" applyBorder="1" applyAlignment="1">
      <alignment wrapText="1"/>
    </xf>
    <xf numFmtId="0" fontId="1" fillId="0" borderId="3" xfId="1" applyBorder="1" applyAlignment="1">
      <alignment wrapText="1"/>
    </xf>
    <xf numFmtId="0" fontId="1" fillId="0" borderId="1" xfId="1" applyBorder="1" applyAlignment="1">
      <alignment horizontal="center"/>
    </xf>
    <xf numFmtId="0" fontId="1" fillId="0" borderId="3" xfId="1" applyBorder="1" applyAlignment="1">
      <alignment horizontal="center"/>
    </xf>
    <xf numFmtId="1" fontId="1" fillId="0" borderId="1" xfId="1" applyNumberFormat="1" applyBorder="1" applyAlignment="1">
      <alignment horizontal="center"/>
    </xf>
    <xf numFmtId="1" fontId="1" fillId="0" borderId="3" xfId="1" applyNumberFormat="1" applyBorder="1" applyAlignment="1">
      <alignment horizontal="center"/>
    </xf>
    <xf numFmtId="1" fontId="1" fillId="0" borderId="7" xfId="1" applyNumberFormat="1" applyBorder="1" applyAlignment="1">
      <alignment horizontal="center"/>
    </xf>
    <xf numFmtId="1" fontId="1" fillId="0" borderId="4" xfId="1" applyNumberFormat="1" applyBorder="1" applyAlignment="1">
      <alignment horizontal="center"/>
    </xf>
    <xf numFmtId="1" fontId="1" fillId="0" borderId="8" xfId="1" applyNumberFormat="1" applyBorder="1" applyAlignment="1">
      <alignment horizontal="center"/>
    </xf>
    <xf numFmtId="0" fontId="1" fillId="0" borderId="2" xfId="1" applyBorder="1"/>
    <xf numFmtId="0" fontId="1" fillId="0" borderId="5" xfId="1" applyBorder="1"/>
    <xf numFmtId="0" fontId="0" fillId="0" borderId="6" xfId="0" applyBorder="1"/>
    <xf numFmtId="0" fontId="1" fillId="0" borderId="1" xfId="1" applyBorder="1"/>
    <xf numFmtId="0" fontId="0" fillId="0" borderId="3" xfId="0" applyBorder="1"/>
    <xf numFmtId="0" fontId="0" fillId="0" borderId="0" xfId="0" applyBorder="1"/>
    <xf numFmtId="0" fontId="1" fillId="0" borderId="3" xfId="1" applyBorder="1"/>
    <xf numFmtId="0" fontId="1" fillId="0" borderId="7" xfId="1" applyBorder="1"/>
    <xf numFmtId="0" fontId="0" fillId="0" borderId="4" xfId="0" applyBorder="1"/>
    <xf numFmtId="0" fontId="0" fillId="0" borderId="2" xfId="0" applyBorder="1"/>
    <xf numFmtId="0" fontId="1" fillId="0" borderId="6" xfId="1" applyBorder="1"/>
    <xf numFmtId="0" fontId="0" fillId="0" borderId="1" xfId="0" applyBorder="1"/>
    <xf numFmtId="0" fontId="8" fillId="0" borderId="0" xfId="2" applyFont="1"/>
    <xf numFmtId="0" fontId="6" fillId="0" borderId="0" xfId="2"/>
    <xf numFmtId="0" fontId="9" fillId="0" borderId="0" xfId="2" applyFont="1"/>
    <xf numFmtId="0" fontId="10" fillId="2" borderId="2" xfId="2" applyFont="1" applyFill="1" applyBorder="1" applyAlignment="1">
      <alignment horizontal="center"/>
    </xf>
    <xf numFmtId="0" fontId="10" fillId="2" borderId="9" xfId="2" applyFont="1" applyFill="1" applyBorder="1"/>
    <xf numFmtId="0" fontId="11" fillId="2" borderId="7" xfId="2" applyFont="1" applyFill="1" applyBorder="1" applyAlignment="1">
      <alignment horizontal="center"/>
    </xf>
    <xf numFmtId="0" fontId="11" fillId="2" borderId="10" xfId="2" applyFont="1" applyFill="1" applyBorder="1"/>
    <xf numFmtId="0" fontId="6" fillId="3" borderId="1" xfId="2" applyFill="1" applyBorder="1" applyAlignment="1">
      <alignment horizontal="center"/>
    </xf>
    <xf numFmtId="0" fontId="13" fillId="3" borderId="1" xfId="3" applyFont="1" applyFill="1" applyBorder="1" applyAlignment="1" applyProtection="1">
      <alignment horizontal="center"/>
    </xf>
    <xf numFmtId="0" fontId="15" fillId="3" borderId="11" xfId="4" applyFont="1" applyFill="1" applyBorder="1" applyAlignment="1" applyProtection="1"/>
    <xf numFmtId="0" fontId="6" fillId="0" borderId="0" xfId="2" applyFont="1"/>
    <xf numFmtId="0" fontId="16" fillId="3" borderId="1" xfId="3" applyFont="1" applyFill="1" applyBorder="1" applyAlignment="1" applyProtection="1">
      <alignment horizontal="center"/>
    </xf>
    <xf numFmtId="0" fontId="7" fillId="3" borderId="1" xfId="2" applyFont="1" applyFill="1" applyBorder="1" applyAlignment="1">
      <alignment horizontal="center"/>
    </xf>
    <xf numFmtId="0" fontId="10" fillId="3" borderId="1" xfId="2" applyFont="1" applyFill="1" applyBorder="1" applyAlignment="1">
      <alignment horizontal="center"/>
    </xf>
    <xf numFmtId="0" fontId="18" fillId="3" borderId="1" xfId="3" quotePrefix="1" applyFont="1" applyFill="1" applyBorder="1" applyAlignment="1" applyProtection="1">
      <alignment horizontal="center"/>
    </xf>
    <xf numFmtId="0" fontId="19" fillId="3" borderId="1" xfId="3" applyFont="1" applyFill="1" applyBorder="1" applyAlignment="1" applyProtection="1">
      <alignment horizontal="center"/>
    </xf>
    <xf numFmtId="0" fontId="12" fillId="0" borderId="0" xfId="3" applyAlignment="1" applyProtection="1">
      <alignment horizontal="center"/>
    </xf>
    <xf numFmtId="0" fontId="21" fillId="0" borderId="0" xfId="2" applyFont="1"/>
    <xf numFmtId="0" fontId="22" fillId="0" borderId="0" xfId="2" applyFont="1"/>
    <xf numFmtId="0" fontId="23" fillId="0" borderId="0" xfId="3" applyFont="1" applyAlignment="1" applyProtection="1"/>
    <xf numFmtId="0" fontId="20" fillId="0" borderId="0" xfId="3" applyFont="1" applyAlignment="1" applyProtection="1"/>
    <xf numFmtId="0" fontId="18" fillId="0" borderId="0" xfId="3" applyFont="1" applyAlignment="1" applyProtection="1"/>
    <xf numFmtId="49" fontId="17" fillId="0" borderId="0" xfId="2" applyNumberFormat="1" applyFont="1" applyAlignment="1">
      <alignment horizontal="left"/>
    </xf>
    <xf numFmtId="0" fontId="7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19" fillId="0" borderId="0" xfId="3" applyFont="1" applyAlignment="1" applyProtection="1">
      <alignment horizontal="center"/>
    </xf>
    <xf numFmtId="0" fontId="18" fillId="0" borderId="0" xfId="3" quotePrefix="1" applyFont="1" applyAlignment="1" applyProtection="1">
      <alignment horizontal="center"/>
    </xf>
    <xf numFmtId="0" fontId="10" fillId="0" borderId="0" xfId="3" applyFont="1" applyAlignment="1" applyProtection="1">
      <alignment horizontal="right"/>
    </xf>
    <xf numFmtId="0" fontId="6" fillId="0" borderId="5" xfId="2" applyBorder="1"/>
    <xf numFmtId="0" fontId="6" fillId="3" borderId="9" xfId="2" applyFill="1" applyBorder="1"/>
    <xf numFmtId="0" fontId="20" fillId="3" borderId="10" xfId="3" applyFont="1" applyFill="1" applyBorder="1" applyAlignment="1" applyProtection="1"/>
    <xf numFmtId="0" fontId="15" fillId="0" borderId="11" xfId="4" applyFont="1" applyBorder="1"/>
    <xf numFmtId="0" fontId="26" fillId="0" borderId="11" xfId="4" applyFont="1" applyBorder="1"/>
    <xf numFmtId="49" fontId="27" fillId="3" borderId="11" xfId="2" applyNumberFormat="1" applyFont="1" applyFill="1" applyBorder="1" applyAlignment="1">
      <alignment horizontal="left"/>
    </xf>
    <xf numFmtId="0" fontId="24" fillId="3" borderId="11" xfId="2" applyFont="1" applyFill="1" applyBorder="1"/>
    <xf numFmtId="0" fontId="27" fillId="3" borderId="11" xfId="3" applyFont="1" applyFill="1" applyBorder="1" applyAlignment="1" applyProtection="1"/>
    <xf numFmtId="0" fontId="26" fillId="3" borderId="11" xfId="4" applyFont="1" applyFill="1" applyBorder="1" applyAlignment="1" applyProtection="1"/>
    <xf numFmtId="164" fontId="1" fillId="0" borderId="3" xfId="1" applyNumberFormat="1" applyBorder="1" applyAlignment="1">
      <alignment horizontal="center"/>
    </xf>
    <xf numFmtId="164" fontId="1" fillId="0" borderId="4" xfId="1" applyNumberFormat="1" applyBorder="1" applyAlignment="1">
      <alignment horizontal="center"/>
    </xf>
    <xf numFmtId="164" fontId="1" fillId="0" borderId="8" xfId="1" applyNumberFormat="1" applyBorder="1" applyAlignment="1">
      <alignment horizontal="center"/>
    </xf>
    <xf numFmtId="0" fontId="28" fillId="0" borderId="0" xfId="0" applyFont="1" applyFill="1" applyBorder="1"/>
    <xf numFmtId="0" fontId="28" fillId="0" borderId="0" xfId="0" applyFont="1" applyFill="1"/>
    <xf numFmtId="4" fontId="29" fillId="0" borderId="0" xfId="0" applyNumberFormat="1" applyFont="1" applyAlignment="1">
      <alignment horizontal="left"/>
    </xf>
    <xf numFmtId="14" fontId="28" fillId="0" borderId="0" xfId="0" applyNumberFormat="1" applyFont="1" applyFill="1" applyAlignment="1">
      <alignment horizontal="left"/>
    </xf>
    <xf numFmtId="4" fontId="25" fillId="0" borderId="0" xfId="0" applyNumberFormat="1" applyFont="1" applyAlignment="1">
      <alignment horizontal="left"/>
    </xf>
    <xf numFmtId="0" fontId="0" fillId="0" borderId="0" xfId="0" applyFill="1" applyProtection="1"/>
    <xf numFmtId="0" fontId="28" fillId="0" borderId="0" xfId="0" applyFont="1"/>
    <xf numFmtId="0" fontId="25" fillId="0" borderId="0" xfId="0" applyFont="1"/>
    <xf numFmtId="0" fontId="0" fillId="0" borderId="0" xfId="0" applyFont="1" applyFill="1"/>
    <xf numFmtId="4" fontId="30" fillId="0" borderId="0" xfId="0" applyNumberFormat="1" applyFont="1" applyAlignment="1">
      <alignment horizontal="left"/>
    </xf>
    <xf numFmtId="4" fontId="28" fillId="0" borderId="0" xfId="0" applyNumberFormat="1" applyFont="1" applyAlignment="1">
      <alignment horizontal="left"/>
    </xf>
    <xf numFmtId="0" fontId="31" fillId="0" borderId="0" xfId="1" applyFont="1" applyFill="1" applyProtection="1"/>
    <xf numFmtId="0" fontId="32" fillId="0" borderId="0" xfId="0" applyFont="1" applyFill="1"/>
    <xf numFmtId="4" fontId="33" fillId="0" borderId="0" xfId="0" applyNumberFormat="1" applyFont="1" applyAlignment="1">
      <alignment horizontal="left"/>
    </xf>
    <xf numFmtId="1" fontId="1" fillId="0" borderId="1" xfId="1" applyNumberFormat="1" applyBorder="1" applyAlignment="1">
      <alignment horizontal="right"/>
    </xf>
    <xf numFmtId="1" fontId="1" fillId="0" borderId="7" xfId="1" applyNumberFormat="1" applyBorder="1" applyAlignment="1">
      <alignment horizontal="right"/>
    </xf>
    <xf numFmtId="0" fontId="1" fillId="0" borderId="1" xfId="0" applyFont="1" applyBorder="1"/>
    <xf numFmtId="3" fontId="1" fillId="0" borderId="0" xfId="1" applyNumberFormat="1" applyFill="1" applyBorder="1" applyAlignment="1">
      <alignment horizontal="center"/>
    </xf>
    <xf numFmtId="3" fontId="1" fillId="0" borderId="4" xfId="1" applyNumberFormat="1" applyFill="1" applyBorder="1" applyAlignment="1">
      <alignment horizontal="center"/>
    </xf>
    <xf numFmtId="0" fontId="29" fillId="0" borderId="0" xfId="1" applyFont="1" applyBorder="1"/>
    <xf numFmtId="0" fontId="25" fillId="0" borderId="0" xfId="1" applyFont="1" applyBorder="1"/>
    <xf numFmtId="0" fontId="28" fillId="0" borderId="0" xfId="0" applyFont="1" applyAlignment="1">
      <alignment vertical="center"/>
    </xf>
    <xf numFmtId="3" fontId="35" fillId="0" borderId="0" xfId="0" applyNumberFormat="1" applyFont="1" applyFill="1"/>
    <xf numFmtId="3" fontId="34" fillId="0" borderId="0" xfId="0" applyNumberFormat="1" applyFont="1" applyFill="1"/>
    <xf numFmtId="3" fontId="0" fillId="0" borderId="0" xfId="0" applyNumberFormat="1"/>
    <xf numFmtId="0" fontId="1" fillId="0" borderId="0" xfId="0" applyFont="1" applyBorder="1" applyAlignment="1">
      <alignment horizontal="right"/>
    </xf>
    <xf numFmtId="9" fontId="0" fillId="0" borderId="0" xfId="5" applyFont="1"/>
    <xf numFmtId="0" fontId="1" fillId="0" borderId="7" xfId="1" applyBorder="1" applyAlignment="1">
      <alignment horizontal="center"/>
    </xf>
    <xf numFmtId="165" fontId="1" fillId="0" borderId="0" xfId="1" applyNumberFormat="1" applyBorder="1" applyAlignment="1">
      <alignment horizontal="center"/>
    </xf>
    <xf numFmtId="165" fontId="1" fillId="0" borderId="3" xfId="1" applyNumberFormat="1" applyBorder="1" applyAlignment="1">
      <alignment horizontal="center"/>
    </xf>
    <xf numFmtId="165" fontId="1" fillId="0" borderId="4" xfId="1" applyNumberFormat="1" applyBorder="1" applyAlignment="1">
      <alignment horizontal="center"/>
    </xf>
    <xf numFmtId="165" fontId="1" fillId="0" borderId="8" xfId="1" applyNumberFormat="1" applyBorder="1" applyAlignment="1">
      <alignment horizontal="center"/>
    </xf>
    <xf numFmtId="0" fontId="0" fillId="0" borderId="5" xfId="0" applyBorder="1" applyAlignment="1"/>
    <xf numFmtId="0" fontId="0" fillId="0" borderId="0" xfId="0" applyBorder="1" applyAlignment="1"/>
    <xf numFmtId="166" fontId="0" fillId="0" borderId="0" xfId="0" applyNumberFormat="1"/>
    <xf numFmtId="3" fontId="1" fillId="0" borderId="0" xfId="0" applyNumberFormat="1" applyFont="1" applyBorder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3" fontId="1" fillId="0" borderId="4" xfId="1" applyNumberFormat="1" applyFont="1" applyFill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25" fillId="0" borderId="3" xfId="0" applyNumberFormat="1" applyFont="1" applyBorder="1" applyAlignment="1">
      <alignment horizontal="center"/>
    </xf>
    <xf numFmtId="3" fontId="1" fillId="0" borderId="8" xfId="0" applyNumberFormat="1" applyFont="1" applyBorder="1" applyAlignment="1">
      <alignment horizontal="center"/>
    </xf>
    <xf numFmtId="167" fontId="0" fillId="0" borderId="0" xfId="5" applyNumberFormat="1" applyFont="1"/>
    <xf numFmtId="3" fontId="1" fillId="0" borderId="0" xfId="1" applyNumberFormat="1" applyFont="1" applyBorder="1" applyAlignment="1">
      <alignment horizontal="center"/>
    </xf>
    <xf numFmtId="3" fontId="1" fillId="0" borderId="3" xfId="1" applyNumberFormat="1" applyFont="1" applyBorder="1" applyAlignment="1">
      <alignment horizontal="center"/>
    </xf>
    <xf numFmtId="3" fontId="1" fillId="0" borderId="4" xfId="1" applyNumberFormat="1" applyFont="1" applyBorder="1" applyAlignment="1">
      <alignment horizontal="center"/>
    </xf>
    <xf numFmtId="3" fontId="1" fillId="0" borderId="8" xfId="1" applyNumberFormat="1" applyFont="1" applyBorder="1" applyAlignment="1">
      <alignment horizontal="center"/>
    </xf>
    <xf numFmtId="164" fontId="0" fillId="0" borderId="0" xfId="0" applyNumberFormat="1"/>
    <xf numFmtId="16" fontId="0" fillId="0" borderId="0" xfId="0" applyNumberFormat="1"/>
    <xf numFmtId="0" fontId="1" fillId="0" borderId="5" xfId="1" applyBorder="1" applyAlignment="1"/>
    <xf numFmtId="0" fontId="0" fillId="0" borderId="5" xfId="0" applyBorder="1" applyAlignment="1"/>
    <xf numFmtId="0" fontId="1" fillId="0" borderId="0" xfId="1" applyBorder="1" applyAlignment="1"/>
    <xf numFmtId="0" fontId="0" fillId="0" borderId="0" xfId="0" applyBorder="1" applyAlignment="1"/>
    <xf numFmtId="0" fontId="1" fillId="0" borderId="2" xfId="1" applyBorder="1" applyAlignment="1"/>
    <xf numFmtId="0" fontId="1" fillId="0" borderId="1" xfId="1" applyBorder="1" applyAlignment="1"/>
    <xf numFmtId="166" fontId="1" fillId="0" borderId="0" xfId="1" applyNumberFormat="1" applyBorder="1"/>
  </cellXfs>
  <cellStyles count="6">
    <cellStyle name="Hyperlänk" xfId="4" builtinId="8"/>
    <cellStyle name="Hyperlänk 2" xfId="3" xr:uid="{00000000-0005-0000-0000-000001000000}"/>
    <cellStyle name="Normal" xfId="0" builtinId="0"/>
    <cellStyle name="Normal 2" xfId="1" xr:uid="{00000000-0005-0000-0000-000003000000}"/>
    <cellStyle name="Normal 6" xfId="2" xr:uid="{00000000-0005-0000-0000-000004000000}"/>
    <cellStyle name="Pro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sv-SE" sz="1400"/>
              <a:t>Total slutlig efterfrågan i Sveriges</a:t>
            </a:r>
            <a:r>
              <a:rPr lang="sv-SE" sz="1400" baseline="0"/>
              <a:t> ekonomi</a:t>
            </a:r>
            <a:endParaRPr lang="sv-SE" sz="1400"/>
          </a:p>
        </c:rich>
      </c:tx>
      <c:layout>
        <c:manualLayout>
          <c:xMode val="edge"/>
          <c:yMode val="edge"/>
          <c:x val="0.31302997769191704"/>
          <c:y val="3.6060658977106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185721602349161"/>
          <c:y val="0.15969720404147097"/>
          <c:w val="0.8092392567156147"/>
          <c:h val="0.6737812440359463"/>
        </c:manualLayout>
      </c:layout>
      <c:areaChart>
        <c:grouping val="stacked"/>
        <c:varyColors val="0"/>
        <c:ser>
          <c:idx val="9"/>
          <c:order val="0"/>
          <c:tx>
            <c:strRef>
              <c:f>'1'!$F$7</c:f>
              <c:strCache>
                <c:ptCount val="1"/>
                <c:pt idx="0">
                  <c:v>Hushållens konsumtion inkl. HIO*</c:v>
                </c:pt>
              </c:strCache>
            </c:strRef>
          </c:tx>
          <c:spPr>
            <a:solidFill>
              <a:srgbClr val="1E00BE"/>
            </a:solidFill>
          </c:spPr>
          <c:cat>
            <c:numRef>
              <c:f>'1'!$B$9:$B$22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'1'!$F$9:$F$22</c:f>
              <c:numCache>
                <c:formatCode>#,##0</c:formatCode>
                <c:ptCount val="14"/>
                <c:pt idx="0">
                  <c:v>1666901</c:v>
                </c:pt>
                <c:pt idx="1">
                  <c:v>1684204</c:v>
                </c:pt>
                <c:pt idx="2">
                  <c:v>1754421</c:v>
                </c:pt>
                <c:pt idx="3">
                  <c:v>1789341</c:v>
                </c:pt>
                <c:pt idx="4">
                  <c:v>1802428</c:v>
                </c:pt>
                <c:pt idx="5">
                  <c:v>1834754</c:v>
                </c:pt>
                <c:pt idx="6">
                  <c:v>1887573</c:v>
                </c:pt>
                <c:pt idx="7">
                  <c:v>1961665</c:v>
                </c:pt>
                <c:pt idx="8">
                  <c:v>2006800</c:v>
                </c:pt>
                <c:pt idx="9">
                  <c:v>2059110</c:v>
                </c:pt>
                <c:pt idx="10">
                  <c:v>2097193</c:v>
                </c:pt>
                <c:pt idx="11">
                  <c:v>2112297</c:v>
                </c:pt>
                <c:pt idx="12">
                  <c:v>2045389</c:v>
                </c:pt>
                <c:pt idx="13">
                  <c:v>2174766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C-421C-A286-C56E2AD13584}"/>
            </c:ext>
          </c:extLst>
        </c:ser>
        <c:ser>
          <c:idx val="10"/>
          <c:order val="1"/>
          <c:tx>
            <c:strRef>
              <c:f>'1'!$G$7</c:f>
              <c:strCache>
                <c:ptCount val="1"/>
                <c:pt idx="0">
                  <c:v>Offentlig konsumtion</c:v>
                </c:pt>
              </c:strCache>
            </c:strRef>
          </c:tx>
          <c:spPr>
            <a:solidFill>
              <a:srgbClr val="D2CCF2"/>
            </a:solidFill>
          </c:spPr>
          <c:cat>
            <c:numRef>
              <c:f>'1'!$B$9:$B$22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'1'!$G$9:$G$22</c:f>
              <c:numCache>
                <c:formatCode>#,##0</c:formatCode>
                <c:ptCount val="14"/>
                <c:pt idx="0">
                  <c:v>986883</c:v>
                </c:pt>
                <c:pt idx="1">
                  <c:v>1009101</c:v>
                </c:pt>
                <c:pt idx="2">
                  <c:v>1022388</c:v>
                </c:pt>
                <c:pt idx="3">
                  <c:v>1031256</c:v>
                </c:pt>
                <c:pt idx="4">
                  <c:v>1042589</c:v>
                </c:pt>
                <c:pt idx="5">
                  <c:v>1059178</c:v>
                </c:pt>
                <c:pt idx="6">
                  <c:v>1072391</c:v>
                </c:pt>
                <c:pt idx="7">
                  <c:v>1095716</c:v>
                </c:pt>
                <c:pt idx="8">
                  <c:v>1136611</c:v>
                </c:pt>
                <c:pt idx="9">
                  <c:v>1137995</c:v>
                </c:pt>
                <c:pt idx="10">
                  <c:v>1147301</c:v>
                </c:pt>
                <c:pt idx="11">
                  <c:v>1150364</c:v>
                </c:pt>
                <c:pt idx="12">
                  <c:v>1129918</c:v>
                </c:pt>
                <c:pt idx="13">
                  <c:v>1166872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6C-421C-A286-C56E2AD13584}"/>
            </c:ext>
          </c:extLst>
        </c:ser>
        <c:ser>
          <c:idx val="11"/>
          <c:order val="2"/>
          <c:tx>
            <c:strRef>
              <c:f>'1'!$H$7</c:f>
              <c:strCache>
                <c:ptCount val="1"/>
                <c:pt idx="0">
                  <c:v>Fasta brutto-investeringar***</c:v>
                </c:pt>
              </c:strCache>
            </c:strRef>
          </c:tx>
          <c:spPr>
            <a:solidFill>
              <a:srgbClr val="EDEDFF"/>
            </a:solidFill>
          </c:spPr>
          <c:cat>
            <c:numRef>
              <c:f>'1'!$B$9:$B$22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'1'!$H$9:$H$22</c:f>
              <c:numCache>
                <c:formatCode>#,##0</c:formatCode>
                <c:ptCount val="14"/>
                <c:pt idx="0">
                  <c:v>913267</c:v>
                </c:pt>
                <c:pt idx="1">
                  <c:v>797593</c:v>
                </c:pt>
                <c:pt idx="2">
                  <c:v>847345</c:v>
                </c:pt>
                <c:pt idx="3">
                  <c:v>897780</c:v>
                </c:pt>
                <c:pt idx="4">
                  <c:v>888104</c:v>
                </c:pt>
                <c:pt idx="5">
                  <c:v>892874</c:v>
                </c:pt>
                <c:pt idx="6">
                  <c:v>946693</c:v>
                </c:pt>
                <c:pt idx="7">
                  <c:v>1012008</c:v>
                </c:pt>
                <c:pt idx="8">
                  <c:v>1052903</c:v>
                </c:pt>
                <c:pt idx="9">
                  <c:v>1111301</c:v>
                </c:pt>
                <c:pt idx="10">
                  <c:v>1126924</c:v>
                </c:pt>
                <c:pt idx="11">
                  <c:v>1123128</c:v>
                </c:pt>
                <c:pt idx="12">
                  <c:v>1141884</c:v>
                </c:pt>
                <c:pt idx="13">
                  <c:v>1222950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6C-421C-A286-C56E2AD13584}"/>
            </c:ext>
          </c:extLst>
        </c:ser>
        <c:ser>
          <c:idx val="12"/>
          <c:order val="3"/>
          <c:tx>
            <c:strRef>
              <c:f>'1'!$I$7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rgbClr val="329B46"/>
            </a:solidFill>
          </c:spPr>
          <c:cat>
            <c:numRef>
              <c:f>'1'!$B$9:$B$22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'1'!$I$9:$I$22</c:f>
              <c:numCache>
                <c:formatCode>#,##0</c:formatCode>
                <c:ptCount val="14"/>
                <c:pt idx="0">
                  <c:v>1671736</c:v>
                </c:pt>
                <c:pt idx="1">
                  <c:v>1430036</c:v>
                </c:pt>
                <c:pt idx="2">
                  <c:v>1582295</c:v>
                </c:pt>
                <c:pt idx="3">
                  <c:v>1688622</c:v>
                </c:pt>
                <c:pt idx="4">
                  <c:v>1707548</c:v>
                </c:pt>
                <c:pt idx="5">
                  <c:v>1688718</c:v>
                </c:pt>
                <c:pt idx="6">
                  <c:v>1762447</c:v>
                </c:pt>
                <c:pt idx="7">
                  <c:v>1864670</c:v>
                </c:pt>
                <c:pt idx="8">
                  <c:v>1909418</c:v>
                </c:pt>
                <c:pt idx="9">
                  <c:v>1988308</c:v>
                </c:pt>
                <c:pt idx="10">
                  <c:v>2072751</c:v>
                </c:pt>
                <c:pt idx="11">
                  <c:v>2196577</c:v>
                </c:pt>
                <c:pt idx="12">
                  <c:v>2076769</c:v>
                </c:pt>
                <c:pt idx="13">
                  <c:v>2307776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6C-421C-A286-C56E2AD13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70608"/>
        <c:axId val="533070936"/>
      </c:area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Miljon</a:t>
                </a:r>
                <a:r>
                  <a:rPr lang="sv-SE" baseline="0"/>
                  <a:t> SEK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2.0304580182817909E-2"/>
              <c:y val="0.1498517111877890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533070608"/>
        <c:crosses val="autoZero"/>
        <c:crossBetween val="midCat"/>
      </c:valAx>
      <c:spPr>
        <a:ln>
          <a:solidFill>
            <a:srgbClr val="D3D3EF"/>
          </a:solidFill>
        </a:ln>
      </c:spPr>
    </c:plotArea>
    <c:legend>
      <c:legendPos val="b"/>
      <c:layout>
        <c:manualLayout>
          <c:xMode val="edge"/>
          <c:yMode val="edge"/>
          <c:x val="0.11104631246194355"/>
          <c:y val="0.91126644101374665"/>
          <c:w val="0.84400199722702596"/>
          <c:h val="4.236985458711661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Växthusgasutsläpp per capita med</a:t>
            </a:r>
            <a:r>
              <a:rPr lang="sv-SE" baseline="0"/>
              <a:t> tillförselperspektiv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9825666222069347E-2"/>
          <c:y val="0.16813047455759672"/>
          <c:w val="0.87154484345315841"/>
          <c:h val="0.68439018113647321"/>
        </c:manualLayout>
      </c:layout>
      <c:areaChart>
        <c:grouping val="stacked"/>
        <c:varyColors val="0"/>
        <c:ser>
          <c:idx val="0"/>
          <c:order val="0"/>
          <c:tx>
            <c:strRef>
              <c:f>'3'!$C$7</c:f>
              <c:strCache>
                <c:ptCount val="1"/>
                <c:pt idx="0">
                  <c:v>Inhemsk produktion (a)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'3'!$B$9:$B$22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'3'!$C$9:$C$22</c:f>
              <c:numCache>
                <c:formatCode>#\ ##0.0</c:formatCode>
                <c:ptCount val="14"/>
                <c:pt idx="0">
                  <c:v>7.3960908893709325</c:v>
                </c:pt>
                <c:pt idx="1">
                  <c:v>6.7331406602860522</c:v>
                </c:pt>
                <c:pt idx="2">
                  <c:v>7.3345915973555131</c:v>
                </c:pt>
                <c:pt idx="3">
                  <c:v>6.7064656577415596</c:v>
                </c:pt>
                <c:pt idx="4">
                  <c:v>6.2864273558146868</c:v>
                </c:pt>
                <c:pt idx="5">
                  <c:v>6.08041125</c:v>
                </c:pt>
                <c:pt idx="6">
                  <c:v>5.8686997731023105</c:v>
                </c:pt>
                <c:pt idx="7">
                  <c:v>5.8643503418716199</c:v>
                </c:pt>
                <c:pt idx="8">
                  <c:v>5.8740700393026302</c:v>
                </c:pt>
                <c:pt idx="9">
                  <c:v>5.6486104593358517</c:v>
                </c:pt>
                <c:pt idx="10">
                  <c:v>5.501256707616708</c:v>
                </c:pt>
                <c:pt idx="11">
                  <c:v>5.320276680610954</c:v>
                </c:pt>
                <c:pt idx="12">
                  <c:v>4.7272315270935961</c:v>
                </c:pt>
                <c:pt idx="13">
                  <c:v>4.8992175499231951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05-49B5-B241-29C1165FB505}"/>
            </c:ext>
          </c:extLst>
        </c:ser>
        <c:ser>
          <c:idx val="1"/>
          <c:order val="1"/>
          <c:tx>
            <c:strRef>
              <c:f>'3'!$D$7</c:f>
              <c:strCache>
                <c:ptCount val="1"/>
                <c:pt idx="0">
                  <c:v>Import av varor och tjänster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'3'!$B$9:$B$22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'3'!$D$9:$D$22</c:f>
              <c:numCache>
                <c:formatCode>#\ ##0.0</c:formatCode>
                <c:ptCount val="14"/>
                <c:pt idx="0">
                  <c:v>16.63239414316703</c:v>
                </c:pt>
                <c:pt idx="1">
                  <c:v>12.102435530702225</c:v>
                </c:pt>
                <c:pt idx="2">
                  <c:v>14.622949882704198</c:v>
                </c:pt>
                <c:pt idx="3">
                  <c:v>16.586528415705367</c:v>
                </c:pt>
                <c:pt idx="4">
                  <c:v>15.574810274188465</c:v>
                </c:pt>
                <c:pt idx="5">
                  <c:v>14.268711458333334</c:v>
                </c:pt>
                <c:pt idx="6">
                  <c:v>13.742697194719474</c:v>
                </c:pt>
                <c:pt idx="7">
                  <c:v>12.579643024798447</c:v>
                </c:pt>
                <c:pt idx="8">
                  <c:v>11.876978030837448</c:v>
                </c:pt>
                <c:pt idx="9">
                  <c:v>12.019719228474846</c:v>
                </c:pt>
                <c:pt idx="10">
                  <c:v>13.048705356265355</c:v>
                </c:pt>
                <c:pt idx="11">
                  <c:v>11.421374841910689</c:v>
                </c:pt>
                <c:pt idx="12">
                  <c:v>9.2955802182942158</c:v>
                </c:pt>
                <c:pt idx="13">
                  <c:v>10.537501248079879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05-49B5-B241-29C1165FB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302096"/>
        <c:axId val="614304720"/>
      </c:areaChart>
      <c:catAx>
        <c:axId val="614302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4720"/>
        <c:crosses val="autoZero"/>
        <c:auto val="1"/>
        <c:lblAlgn val="ctr"/>
        <c:lblOffset val="100"/>
        <c:noMultiLvlLbl val="0"/>
      </c:catAx>
      <c:valAx>
        <c:axId val="61430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Ton koldioxid ekvivalenter</a:t>
                </a:r>
              </a:p>
            </c:rich>
          </c:tx>
          <c:layout>
            <c:manualLayout>
              <c:xMode val="edge"/>
              <c:yMode val="edge"/>
              <c:x val="2.5481452300691852E-2"/>
              <c:y val="0.176183110987053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2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Greenhouse gas emissions per capita with</a:t>
            </a:r>
            <a:r>
              <a:rPr lang="sv-SE" baseline="0"/>
              <a:t> consumption perspective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710513948843326"/>
          <c:y val="0.17156002572344245"/>
          <c:w val="0.84426546752514564"/>
          <c:h val="0.68096056904156088"/>
        </c:manualLayout>
      </c:layout>
      <c:areaChart>
        <c:grouping val="stacked"/>
        <c:varyColors val="0"/>
        <c:ser>
          <c:idx val="0"/>
          <c:order val="0"/>
          <c:tx>
            <c:strRef>
              <c:f>'3'!$F$8</c:f>
              <c:strCache>
                <c:ptCount val="1"/>
                <c:pt idx="0">
                  <c:v>Household consumption incl. NPISH**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'3'!$B$9:$B$22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'3'!$F$9:$F$22</c:f>
              <c:numCache>
                <c:formatCode>#\ ##0.0</c:formatCode>
                <c:ptCount val="14"/>
                <c:pt idx="0">
                  <c:v>7.4028389370932759</c:v>
                </c:pt>
                <c:pt idx="1">
                  <c:v>6.837324981180771</c:v>
                </c:pt>
                <c:pt idx="2">
                  <c:v>7.3960290040520364</c:v>
                </c:pt>
                <c:pt idx="3">
                  <c:v>7.3307708752248919</c:v>
                </c:pt>
                <c:pt idx="4">
                  <c:v>6.9311535875617185</c:v>
                </c:pt>
                <c:pt idx="5">
                  <c:v>6.7996735416666656</c:v>
                </c:pt>
                <c:pt idx="6">
                  <c:v>6.3469505981848178</c:v>
                </c:pt>
                <c:pt idx="7">
                  <c:v>6.0141692009388716</c:v>
                </c:pt>
                <c:pt idx="8">
                  <c:v>5.8591196210823338</c:v>
                </c:pt>
                <c:pt idx="9">
                  <c:v>5.6688867568104993</c:v>
                </c:pt>
                <c:pt idx="10">
                  <c:v>5.7015854545454552</c:v>
                </c:pt>
                <c:pt idx="11">
                  <c:v>5.2690782177254594</c:v>
                </c:pt>
                <c:pt idx="12">
                  <c:v>4.7317662513281169</c:v>
                </c:pt>
                <c:pt idx="13">
                  <c:v>4.9985146889400918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1-4B17-9426-E224870BE03A}"/>
            </c:ext>
          </c:extLst>
        </c:ser>
        <c:ser>
          <c:idx val="1"/>
          <c:order val="1"/>
          <c:tx>
            <c:strRef>
              <c:f>'3'!$G$8</c:f>
              <c:strCache>
                <c:ptCount val="1"/>
                <c:pt idx="0">
                  <c:v>General government consumption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'3'!$B$9:$B$22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'3'!$G$9:$G$22</c:f>
              <c:numCache>
                <c:formatCode>#\ ##0.0</c:formatCode>
                <c:ptCount val="14"/>
                <c:pt idx="0">
                  <c:v>1.2386122559652928</c:v>
                </c:pt>
                <c:pt idx="1">
                  <c:v>1.193035272609958</c:v>
                </c:pt>
                <c:pt idx="2">
                  <c:v>1.2550180208999786</c:v>
                </c:pt>
                <c:pt idx="3">
                  <c:v>1.2527856916075775</c:v>
                </c:pt>
                <c:pt idx="4">
                  <c:v>1.1994790419161676</c:v>
                </c:pt>
                <c:pt idx="5">
                  <c:v>1.1952833333333333</c:v>
                </c:pt>
                <c:pt idx="6">
                  <c:v>1.0731642945544555</c:v>
                </c:pt>
                <c:pt idx="7">
                  <c:v>1.0862111439942852</c:v>
                </c:pt>
                <c:pt idx="8">
                  <c:v>1.0829880076589742</c:v>
                </c:pt>
                <c:pt idx="9">
                  <c:v>1.006932690395705</c:v>
                </c:pt>
                <c:pt idx="10">
                  <c:v>1.0317706142506142</c:v>
                </c:pt>
                <c:pt idx="11">
                  <c:v>0.93556795408113624</c:v>
                </c:pt>
                <c:pt idx="12">
                  <c:v>0.89439292958562733</c:v>
                </c:pt>
                <c:pt idx="13">
                  <c:v>0.94298675115207375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F1-4B17-9426-E224870BE03A}"/>
            </c:ext>
          </c:extLst>
        </c:ser>
        <c:ser>
          <c:idx val="2"/>
          <c:order val="2"/>
          <c:tx>
            <c:strRef>
              <c:f>'3'!$H$8</c:f>
              <c:strCache>
                <c:ptCount val="1"/>
                <c:pt idx="0">
                  <c:v>Gross fixed capital formation***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'3'!$B$9:$B$22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'3'!$H$9:$H$22</c:f>
              <c:numCache>
                <c:formatCode>#\ ##0.0</c:formatCode>
                <c:ptCount val="14"/>
                <c:pt idx="0">
                  <c:v>3.3091147505422995</c:v>
                </c:pt>
                <c:pt idx="1">
                  <c:v>1.9650480696849124</c:v>
                </c:pt>
                <c:pt idx="2">
                  <c:v>2.633155363616976</c:v>
                </c:pt>
                <c:pt idx="3">
                  <c:v>3.1787593396126574</c:v>
                </c:pt>
                <c:pt idx="4">
                  <c:v>2.6599611303708373</c:v>
                </c:pt>
                <c:pt idx="5">
                  <c:v>2.7122786458333334</c:v>
                </c:pt>
                <c:pt idx="6">
                  <c:v>2.5523769595709571</c:v>
                </c:pt>
                <c:pt idx="7">
                  <c:v>2.6794601489947953</c:v>
                </c:pt>
                <c:pt idx="8">
                  <c:v>2.7758434949108133</c:v>
                </c:pt>
                <c:pt idx="9">
                  <c:v>2.681204215549811</c:v>
                </c:pt>
                <c:pt idx="10">
                  <c:v>2.7012162162162161</c:v>
                </c:pt>
                <c:pt idx="11">
                  <c:v>2.5947804261114893</c:v>
                </c:pt>
                <c:pt idx="12">
                  <c:v>2.1795850478122283</c:v>
                </c:pt>
                <c:pt idx="13">
                  <c:v>2.4955022081413212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F1-4B17-9426-E224870BE03A}"/>
            </c:ext>
          </c:extLst>
        </c:ser>
        <c:ser>
          <c:idx val="3"/>
          <c:order val="3"/>
          <c:tx>
            <c:strRef>
              <c:f>'3'!$I$8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'3'!$B$9:$B$22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'3'!$I$9:$I$22</c:f>
              <c:numCache>
                <c:formatCode>#\ ##0.0</c:formatCode>
                <c:ptCount val="14"/>
                <c:pt idx="0">
                  <c:v>12.077915943600868</c:v>
                </c:pt>
                <c:pt idx="1">
                  <c:v>8.8401692655124204</c:v>
                </c:pt>
                <c:pt idx="2">
                  <c:v>10.673339198123267</c:v>
                </c:pt>
                <c:pt idx="3">
                  <c:v>11.530679648640067</c:v>
                </c:pt>
                <c:pt idx="4">
                  <c:v>11.070642399411703</c:v>
                </c:pt>
                <c:pt idx="5">
                  <c:v>9.6418868750000009</c:v>
                </c:pt>
                <c:pt idx="6">
                  <c:v>9.6389011963696376</c:v>
                </c:pt>
                <c:pt idx="7">
                  <c:v>8.6641511378712117</c:v>
                </c:pt>
                <c:pt idx="8">
                  <c:v>8.0330951325204065</c:v>
                </c:pt>
                <c:pt idx="9">
                  <c:v>8.311303340624379</c:v>
                </c:pt>
                <c:pt idx="10">
                  <c:v>9.1153858476658485</c:v>
                </c:pt>
                <c:pt idx="11">
                  <c:v>7.942221811460259</c:v>
                </c:pt>
                <c:pt idx="12">
                  <c:v>6.2170694484690427</c:v>
                </c:pt>
                <c:pt idx="13">
                  <c:v>6.9997074692780341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F1-4B17-9426-E224870BE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302096"/>
        <c:axId val="614304720"/>
      </c:areaChart>
      <c:catAx>
        <c:axId val="614302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4720"/>
        <c:crosses val="autoZero"/>
        <c:auto val="1"/>
        <c:lblAlgn val="ctr"/>
        <c:lblOffset val="100"/>
        <c:noMultiLvlLbl val="0"/>
      </c:catAx>
      <c:valAx>
        <c:axId val="61430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Tonnes</a:t>
                </a:r>
                <a:r>
                  <a:rPr lang="sv-SE" baseline="0"/>
                  <a:t> carbon dioxide equivalents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5.412484761380755E-2"/>
              <c:y val="0.164748131480986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2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Greenhouse</a:t>
            </a:r>
            <a:r>
              <a:rPr lang="sv-SE" baseline="0"/>
              <a:t> gas emissions per capita with supply perspective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710513948843326"/>
          <c:y val="0.16813047455759672"/>
          <c:w val="0.84426546752514564"/>
          <c:h val="0.68439018113647321"/>
        </c:manualLayout>
      </c:layout>
      <c:areaChart>
        <c:grouping val="stacked"/>
        <c:varyColors val="0"/>
        <c:ser>
          <c:idx val="0"/>
          <c:order val="0"/>
          <c:tx>
            <c:strRef>
              <c:f>'3'!$C$8</c:f>
              <c:strCache>
                <c:ptCount val="1"/>
                <c:pt idx="0">
                  <c:v>Domestic production (a)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'3'!$B$9:$B$22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'3'!$C$9:$C$22</c:f>
              <c:numCache>
                <c:formatCode>#\ ##0.0</c:formatCode>
                <c:ptCount val="14"/>
                <c:pt idx="0">
                  <c:v>7.3960908893709325</c:v>
                </c:pt>
                <c:pt idx="1">
                  <c:v>6.7331406602860522</c:v>
                </c:pt>
                <c:pt idx="2">
                  <c:v>7.3345915973555131</c:v>
                </c:pt>
                <c:pt idx="3">
                  <c:v>6.7064656577415596</c:v>
                </c:pt>
                <c:pt idx="4">
                  <c:v>6.2864273558146868</c:v>
                </c:pt>
                <c:pt idx="5">
                  <c:v>6.08041125</c:v>
                </c:pt>
                <c:pt idx="6">
                  <c:v>5.8686997731023105</c:v>
                </c:pt>
                <c:pt idx="7">
                  <c:v>5.8643503418716199</c:v>
                </c:pt>
                <c:pt idx="8">
                  <c:v>5.8740700393026302</c:v>
                </c:pt>
                <c:pt idx="9">
                  <c:v>5.6486104593358517</c:v>
                </c:pt>
                <c:pt idx="10">
                  <c:v>5.501256707616708</c:v>
                </c:pt>
                <c:pt idx="11">
                  <c:v>5.320276680610954</c:v>
                </c:pt>
                <c:pt idx="12">
                  <c:v>4.7272315270935961</c:v>
                </c:pt>
                <c:pt idx="13">
                  <c:v>4.8992175499231951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D-4FC5-B660-D439C523A66B}"/>
            </c:ext>
          </c:extLst>
        </c:ser>
        <c:ser>
          <c:idx val="1"/>
          <c:order val="1"/>
          <c:tx>
            <c:strRef>
              <c:f>'3'!$D$8</c:f>
              <c:strCache>
                <c:ptCount val="1"/>
                <c:pt idx="0">
                  <c:v>Imports of goods and services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'3'!$B$9:$B$22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'3'!$D$9:$D$22</c:f>
              <c:numCache>
                <c:formatCode>#\ ##0.0</c:formatCode>
                <c:ptCount val="14"/>
                <c:pt idx="0">
                  <c:v>16.63239414316703</c:v>
                </c:pt>
                <c:pt idx="1">
                  <c:v>12.102435530702225</c:v>
                </c:pt>
                <c:pt idx="2">
                  <c:v>14.622949882704198</c:v>
                </c:pt>
                <c:pt idx="3">
                  <c:v>16.586528415705367</c:v>
                </c:pt>
                <c:pt idx="4">
                  <c:v>15.574810274188465</c:v>
                </c:pt>
                <c:pt idx="5">
                  <c:v>14.268711458333334</c:v>
                </c:pt>
                <c:pt idx="6">
                  <c:v>13.742697194719474</c:v>
                </c:pt>
                <c:pt idx="7">
                  <c:v>12.579643024798447</c:v>
                </c:pt>
                <c:pt idx="8">
                  <c:v>11.876978030837448</c:v>
                </c:pt>
                <c:pt idx="9">
                  <c:v>12.019719228474846</c:v>
                </c:pt>
                <c:pt idx="10">
                  <c:v>13.048705356265355</c:v>
                </c:pt>
                <c:pt idx="11">
                  <c:v>11.421374841910689</c:v>
                </c:pt>
                <c:pt idx="12">
                  <c:v>9.2955802182942158</c:v>
                </c:pt>
                <c:pt idx="13">
                  <c:v>10.537501248079879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D-4FC5-B660-D439C523A6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302096"/>
        <c:axId val="614304720"/>
      </c:areaChart>
      <c:catAx>
        <c:axId val="614302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4720"/>
        <c:crosses val="autoZero"/>
        <c:auto val="1"/>
        <c:lblAlgn val="ctr"/>
        <c:lblOffset val="100"/>
        <c:noMultiLvlLbl val="0"/>
      </c:catAx>
      <c:valAx>
        <c:axId val="61430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tonnes</a:t>
                </a:r>
                <a:r>
                  <a:rPr lang="sv-SE" baseline="0"/>
                  <a:t> carbon dioxide equivalents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4.1849106765329401E-2"/>
              <c:y val="0.148278159715382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2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Växthusgasutsläppsintensitet</a:t>
            </a:r>
            <a:r>
              <a:rPr lang="sv-SE" baseline="0"/>
              <a:t> från konsumtion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710513948843326"/>
          <c:y val="0.17549889019571011"/>
          <c:w val="0.84426546752514564"/>
          <c:h val="0.67702161025223639"/>
        </c:manualLayout>
      </c:layout>
      <c:scatterChart>
        <c:scatterStyle val="lineMarker"/>
        <c:varyColors val="0"/>
        <c:ser>
          <c:idx val="0"/>
          <c:order val="0"/>
          <c:tx>
            <c:strRef>
              <c:f>'4'!$F$7</c:f>
              <c:strCache>
                <c:ptCount val="1"/>
                <c:pt idx="0">
                  <c:v>Hushållens konsumtion inkl. HIO*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'4'!$B$9:$B$22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xVal>
          <c:yVal>
            <c:numRef>
              <c:f>'4'!$F$9:$F$22</c:f>
              <c:numCache>
                <c:formatCode>0.000</c:formatCode>
                <c:ptCount val="14"/>
                <c:pt idx="0">
                  <c:v>4.0946747887247052E-2</c:v>
                </c:pt>
                <c:pt idx="1">
                  <c:v>3.7750940503644449E-2</c:v>
                </c:pt>
                <c:pt idx="2">
                  <c:v>3.9534387698277662E-2</c:v>
                </c:pt>
                <c:pt idx="3">
                  <c:v>3.8711712300785593E-2</c:v>
                </c:pt>
                <c:pt idx="4">
                  <c:v>3.6604874646865231E-2</c:v>
                </c:pt>
                <c:pt idx="5">
                  <c:v>3.5577993562079704E-2</c:v>
                </c:pt>
                <c:pt idx="6">
                  <c:v>3.2602730066598744E-2</c:v>
                </c:pt>
                <c:pt idx="7">
                  <c:v>3.0042256960286291E-2</c:v>
                </c:pt>
                <c:pt idx="8">
                  <c:v>2.8971518835957742E-2</c:v>
                </c:pt>
                <c:pt idx="9">
                  <c:v>2.7690440530131949E-2</c:v>
                </c:pt>
                <c:pt idx="10">
                  <c:v>2.7662514608812833E-2</c:v>
                </c:pt>
                <c:pt idx="11">
                  <c:v>2.5640738494634042E-2</c:v>
                </c:pt>
                <c:pt idx="12">
                  <c:v>2.3950444634248055E-2</c:v>
                </c:pt>
                <c:pt idx="13">
                  <c:v>2.3940290127765468E-2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A6-4B5D-86F0-E68C719EEAB1}"/>
            </c:ext>
          </c:extLst>
        </c:ser>
        <c:ser>
          <c:idx val="1"/>
          <c:order val="1"/>
          <c:tx>
            <c:strRef>
              <c:f>'4'!$G$7</c:f>
              <c:strCache>
                <c:ptCount val="1"/>
                <c:pt idx="0">
                  <c:v>Offentlig konsumtion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'4'!$B$9:$B$22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xVal>
          <c:yVal>
            <c:numRef>
              <c:f>'4'!$G$9:$G$22</c:f>
              <c:numCache>
                <c:formatCode>0.000</c:formatCode>
                <c:ptCount val="14"/>
                <c:pt idx="0">
                  <c:v>1.1571792198264636E-2</c:v>
                </c:pt>
                <c:pt idx="1">
                  <c:v>1.0993978798950749E-2</c:v>
                </c:pt>
                <c:pt idx="2">
                  <c:v>1.1511832102880707E-2</c:v>
                </c:pt>
                <c:pt idx="3">
                  <c:v>1.1478790911277122E-2</c:v>
                </c:pt>
                <c:pt idx="4">
                  <c:v>1.0951430525355629E-2</c:v>
                </c:pt>
                <c:pt idx="5">
                  <c:v>1.083360870410828E-2</c:v>
                </c:pt>
                <c:pt idx="6">
                  <c:v>9.702991725965622E-3</c:v>
                </c:pt>
                <c:pt idx="7">
                  <c:v>9.7139979702769701E-3</c:v>
                </c:pt>
                <c:pt idx="8">
                  <c:v>9.4548530675842481E-3</c:v>
                </c:pt>
                <c:pt idx="9">
                  <c:v>8.8996252180369856E-3</c:v>
                </c:pt>
                <c:pt idx="10">
                  <c:v>9.1504025534711458E-3</c:v>
                </c:pt>
                <c:pt idx="11">
                  <c:v>8.3597044066052138E-3</c:v>
                </c:pt>
                <c:pt idx="12">
                  <c:v>8.1949752105905035E-3</c:v>
                </c:pt>
                <c:pt idx="13">
                  <c:v>8.4175042335406115E-3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A6-4B5D-86F0-E68C719EEAB1}"/>
            </c:ext>
          </c:extLst>
        </c:ser>
        <c:ser>
          <c:idx val="2"/>
          <c:order val="2"/>
          <c:tx>
            <c:strRef>
              <c:f>'4'!$H$7</c:f>
              <c:strCache>
                <c:ptCount val="1"/>
                <c:pt idx="0">
                  <c:v>Fasta brutto-investeringar***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'4'!$B$9:$B$22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xVal>
          <c:yVal>
            <c:numRef>
              <c:f>'4'!$H$9:$H$22</c:f>
              <c:numCache>
                <c:formatCode>0.000</c:formatCode>
                <c:ptCount val="14"/>
                <c:pt idx="0">
                  <c:v>3.3407577411644129E-2</c:v>
                </c:pt>
                <c:pt idx="1">
                  <c:v>2.2910158439203954E-2</c:v>
                </c:pt>
                <c:pt idx="2">
                  <c:v>2.9142475615009236E-2</c:v>
                </c:pt>
                <c:pt idx="3">
                  <c:v>3.3455965826817258E-2</c:v>
                </c:pt>
                <c:pt idx="4">
                  <c:v>2.851036590309243E-2</c:v>
                </c:pt>
                <c:pt idx="5">
                  <c:v>2.9161869423905275E-2</c:v>
                </c:pt>
                <c:pt idx="6">
                  <c:v>2.6141364729643082E-2</c:v>
                </c:pt>
                <c:pt idx="7">
                  <c:v>2.5944488581117937E-2</c:v>
                </c:pt>
                <c:pt idx="8">
                  <c:v>2.61607147097121E-2</c:v>
                </c:pt>
                <c:pt idx="9">
                  <c:v>2.4266649629578304E-2</c:v>
                </c:pt>
                <c:pt idx="10">
                  <c:v>2.4389288896145615E-2</c:v>
                </c:pt>
                <c:pt idx="11">
                  <c:v>2.3747736678277096E-2</c:v>
                </c:pt>
                <c:pt idx="12">
                  <c:v>1.976141534516641E-2</c:v>
                </c:pt>
                <c:pt idx="13">
                  <c:v>2.1254467476184636E-2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A6-4B5D-86F0-E68C719EEAB1}"/>
            </c:ext>
          </c:extLst>
        </c:ser>
        <c:ser>
          <c:idx val="3"/>
          <c:order val="3"/>
          <c:tx>
            <c:strRef>
              <c:f>'4'!$I$7</c:f>
              <c:strCache>
                <c:ptCount val="1"/>
                <c:pt idx="0">
                  <c:v>Export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'4'!$B$9:$B$22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xVal>
          <c:yVal>
            <c:numRef>
              <c:f>'4'!$I$9:$I$22</c:f>
              <c:numCache>
                <c:formatCode>0.000</c:formatCode>
                <c:ptCount val="14"/>
                <c:pt idx="0">
                  <c:v>6.6612422655251788E-2</c:v>
                </c:pt>
                <c:pt idx="1">
                  <c:v>5.7484380812790725E-2</c:v>
                </c:pt>
                <c:pt idx="2">
                  <c:v>6.3259110974881419E-2</c:v>
                </c:pt>
                <c:pt idx="3">
                  <c:v>6.4522073027592913E-2</c:v>
                </c:pt>
                <c:pt idx="4">
                  <c:v>6.1715070381623237E-2</c:v>
                </c:pt>
                <c:pt idx="5">
                  <c:v>5.4812060983538989E-2</c:v>
                </c:pt>
                <c:pt idx="6">
                  <c:v>5.3027856156809251E-2</c:v>
                </c:pt>
                <c:pt idx="7">
                  <c:v>4.5530853716743445E-2</c:v>
                </c:pt>
                <c:pt idx="8">
                  <c:v>4.1746963210779413E-2</c:v>
                </c:pt>
                <c:pt idx="9">
                  <c:v>4.2043329806046144E-2</c:v>
                </c:pt>
                <c:pt idx="10">
                  <c:v>4.4746836933138613E-2</c:v>
                </c:pt>
                <c:pt idx="11">
                  <c:v>3.716605336393853E-2</c:v>
                </c:pt>
                <c:pt idx="12">
                  <c:v>3.099300885173074E-2</c:v>
                </c:pt>
                <c:pt idx="13">
                  <c:v>3.1592733870184977E-2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A6-4B5D-86F0-E68C719EE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302096"/>
        <c:axId val="614304720"/>
      </c:scatterChart>
      <c:valAx>
        <c:axId val="614302096"/>
        <c:scaling>
          <c:orientation val="minMax"/>
          <c:max val="2021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4720"/>
        <c:crosses val="autoZero"/>
        <c:crossBetween val="midCat"/>
      </c:valAx>
      <c:valAx>
        <c:axId val="61430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kg</a:t>
                </a:r>
                <a:r>
                  <a:rPr lang="sv-SE" baseline="0"/>
                  <a:t> koldioxid ekvivalenter per SEK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5.0528748144537547E-2"/>
              <c:y val="0.20692471169187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2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Växthusgasutsläppsintensitet med tillförselperspektiv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710513948843326"/>
          <c:y val="0.15972262594551997"/>
          <c:w val="0.84426546752514564"/>
          <c:h val="0.69279787450242658"/>
        </c:manualLayout>
      </c:layout>
      <c:scatterChart>
        <c:scatterStyle val="lineMarker"/>
        <c:varyColors val="0"/>
        <c:ser>
          <c:idx val="0"/>
          <c:order val="0"/>
          <c:tx>
            <c:strRef>
              <c:f>'4'!$C$7</c:f>
              <c:strCache>
                <c:ptCount val="1"/>
                <c:pt idx="0">
                  <c:v>Inhemsk produktion (a)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'4'!$B$9:$B$22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xVal>
          <c:yVal>
            <c:numRef>
              <c:f>'4'!$C$9:$C$22</c:f>
              <c:numCache>
                <c:formatCode>0.000</c:formatCode>
                <c:ptCount val="14"/>
                <c:pt idx="0">
                  <c:v>1.8063664177542786E-2</c:v>
                </c:pt>
                <c:pt idx="1">
                  <c:v>1.733785225595838E-2</c:v>
                </c:pt>
                <c:pt idx="2">
                  <c:v>1.7977029458693405E-2</c:v>
                </c:pt>
                <c:pt idx="3">
                  <c:v>1.6049121367417464E-2</c:v>
                </c:pt>
                <c:pt idx="4">
                  <c:v>1.5245071124385896E-2</c:v>
                </c:pt>
                <c:pt idx="5">
                  <c:v>1.4696379705321866E-2</c:v>
                </c:pt>
                <c:pt idx="6">
                  <c:v>1.3955607009623481E-2</c:v>
                </c:pt>
                <c:pt idx="7">
                  <c:v>1.3487894293352612E-2</c:v>
                </c:pt>
                <c:pt idx="8">
                  <c:v>1.3403677247868149E-2</c:v>
                </c:pt>
                <c:pt idx="9">
                  <c:v>1.2737480713431523E-2</c:v>
                </c:pt>
                <c:pt idx="10">
                  <c:v>1.230946800500337E-2</c:v>
                </c:pt>
                <c:pt idx="11">
                  <c:v>1.17919776266238E-2</c:v>
                </c:pt>
                <c:pt idx="12">
                  <c:v>1.0787071127051132E-2</c:v>
                </c:pt>
                <c:pt idx="13">
                  <c:v>1.0596204363920423E-2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91-4047-813A-41F64F72A09E}"/>
            </c:ext>
          </c:extLst>
        </c:ser>
        <c:ser>
          <c:idx val="1"/>
          <c:order val="1"/>
          <c:tx>
            <c:strRef>
              <c:f>'4'!$D$7</c:f>
              <c:strCache>
                <c:ptCount val="1"/>
                <c:pt idx="0">
                  <c:v>Import av varor och tjänster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'4'!$B$9:$B$22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xVal>
          <c:yVal>
            <c:numRef>
              <c:f>'4'!$D$9:$D$22</c:f>
              <c:numCache>
                <c:formatCode>0.000</c:formatCode>
                <c:ptCount val="14"/>
                <c:pt idx="0">
                  <c:v>0.10454378207540481</c:v>
                </c:pt>
                <c:pt idx="1">
                  <c:v>8.9770738742418088E-2</c:v>
                </c:pt>
                <c:pt idx="2">
                  <c:v>9.8120730821655594E-2</c:v>
                </c:pt>
                <c:pt idx="3">
                  <c:v>0.10472067023428265</c:v>
                </c:pt>
                <c:pt idx="4">
                  <c:v>9.8067264194313344E-2</c:v>
                </c:pt>
                <c:pt idx="5">
                  <c:v>9.0789301706562464E-2</c:v>
                </c:pt>
                <c:pt idx="6">
                  <c:v>8.3017320664366887E-2</c:v>
                </c:pt>
                <c:pt idx="7">
                  <c:v>7.2410105277503314E-2</c:v>
                </c:pt>
                <c:pt idx="8">
                  <c:v>6.6268522027608315E-2</c:v>
                </c:pt>
                <c:pt idx="9">
                  <c:v>6.4908002957237629E-2</c:v>
                </c:pt>
                <c:pt idx="10">
                  <c:v>6.8658928931568899E-2</c:v>
                </c:pt>
                <c:pt idx="11">
                  <c:v>5.9444971773840317E-2</c:v>
                </c:pt>
                <c:pt idx="12">
                  <c:v>5.1866439950848303E-2</c:v>
                </c:pt>
                <c:pt idx="13">
                  <c:v>5.3014290275261444E-2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91-4047-813A-41F64F72A0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302096"/>
        <c:axId val="614304720"/>
      </c:scatterChart>
      <c:valAx>
        <c:axId val="614302096"/>
        <c:scaling>
          <c:orientation val="minMax"/>
          <c:max val="2021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4720"/>
        <c:crosses val="autoZero"/>
        <c:crossBetween val="midCat"/>
      </c:valAx>
      <c:valAx>
        <c:axId val="61430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kg koldioxid ekvivalenter</a:t>
                </a:r>
                <a:r>
                  <a:rPr lang="sv-SE" baseline="0"/>
                  <a:t> per SEK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4.3518149996991516E-2"/>
              <c:y val="0.18196666164807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2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Greenhous</a:t>
            </a:r>
            <a:r>
              <a:rPr lang="sv-SE" baseline="0"/>
              <a:t>e gas emission intensity from a consumption perspective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710513948843326"/>
          <c:y val="0.16918838449563406"/>
          <c:w val="0.84426546752514564"/>
          <c:h val="0.68333211595231247"/>
        </c:manualLayout>
      </c:layout>
      <c:scatterChart>
        <c:scatterStyle val="lineMarker"/>
        <c:varyColors val="0"/>
        <c:ser>
          <c:idx val="0"/>
          <c:order val="0"/>
          <c:tx>
            <c:strRef>
              <c:f>'4'!$F$8</c:f>
              <c:strCache>
                <c:ptCount val="1"/>
                <c:pt idx="0">
                  <c:v>Household consumption incl. NPISH**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'4'!$B$9:$B$22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xVal>
          <c:yVal>
            <c:numRef>
              <c:f>'4'!$F$9:$F$22</c:f>
              <c:numCache>
                <c:formatCode>0.000</c:formatCode>
                <c:ptCount val="14"/>
                <c:pt idx="0">
                  <c:v>4.0946747887247052E-2</c:v>
                </c:pt>
                <c:pt idx="1">
                  <c:v>3.7750940503644449E-2</c:v>
                </c:pt>
                <c:pt idx="2">
                  <c:v>3.9534387698277662E-2</c:v>
                </c:pt>
                <c:pt idx="3">
                  <c:v>3.8711712300785593E-2</c:v>
                </c:pt>
                <c:pt idx="4">
                  <c:v>3.6604874646865231E-2</c:v>
                </c:pt>
                <c:pt idx="5">
                  <c:v>3.5577993562079704E-2</c:v>
                </c:pt>
                <c:pt idx="6">
                  <c:v>3.2602730066598744E-2</c:v>
                </c:pt>
                <c:pt idx="7">
                  <c:v>3.0042256960286291E-2</c:v>
                </c:pt>
                <c:pt idx="8">
                  <c:v>2.8971518835957742E-2</c:v>
                </c:pt>
                <c:pt idx="9">
                  <c:v>2.7690440530131949E-2</c:v>
                </c:pt>
                <c:pt idx="10">
                  <c:v>2.7662514608812833E-2</c:v>
                </c:pt>
                <c:pt idx="11">
                  <c:v>2.5640738494634042E-2</c:v>
                </c:pt>
                <c:pt idx="12">
                  <c:v>2.3950444634248055E-2</c:v>
                </c:pt>
                <c:pt idx="13">
                  <c:v>2.3940290127765468E-2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C0-4CDF-AFCE-6E9ECEA4028C}"/>
            </c:ext>
          </c:extLst>
        </c:ser>
        <c:ser>
          <c:idx val="1"/>
          <c:order val="1"/>
          <c:tx>
            <c:strRef>
              <c:f>'4'!$G$8</c:f>
              <c:strCache>
                <c:ptCount val="1"/>
                <c:pt idx="0">
                  <c:v>General government consumption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'4'!$B$9:$B$22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xVal>
          <c:yVal>
            <c:numRef>
              <c:f>'4'!$G$9:$G$22</c:f>
              <c:numCache>
                <c:formatCode>0.000</c:formatCode>
                <c:ptCount val="14"/>
                <c:pt idx="0">
                  <c:v>1.1571792198264636E-2</c:v>
                </c:pt>
                <c:pt idx="1">
                  <c:v>1.0993978798950749E-2</c:v>
                </c:pt>
                <c:pt idx="2">
                  <c:v>1.1511832102880707E-2</c:v>
                </c:pt>
                <c:pt idx="3">
                  <c:v>1.1478790911277122E-2</c:v>
                </c:pt>
                <c:pt idx="4">
                  <c:v>1.0951430525355629E-2</c:v>
                </c:pt>
                <c:pt idx="5">
                  <c:v>1.083360870410828E-2</c:v>
                </c:pt>
                <c:pt idx="6">
                  <c:v>9.702991725965622E-3</c:v>
                </c:pt>
                <c:pt idx="7">
                  <c:v>9.7139979702769701E-3</c:v>
                </c:pt>
                <c:pt idx="8">
                  <c:v>9.4548530675842481E-3</c:v>
                </c:pt>
                <c:pt idx="9">
                  <c:v>8.8996252180369856E-3</c:v>
                </c:pt>
                <c:pt idx="10">
                  <c:v>9.1504025534711458E-3</c:v>
                </c:pt>
                <c:pt idx="11">
                  <c:v>8.3597044066052138E-3</c:v>
                </c:pt>
                <c:pt idx="12">
                  <c:v>8.1949752105905035E-3</c:v>
                </c:pt>
                <c:pt idx="13">
                  <c:v>8.4175042335406115E-3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C0-4CDF-AFCE-6E9ECEA4028C}"/>
            </c:ext>
          </c:extLst>
        </c:ser>
        <c:ser>
          <c:idx val="2"/>
          <c:order val="2"/>
          <c:tx>
            <c:strRef>
              <c:f>'4'!$H$8</c:f>
              <c:strCache>
                <c:ptCount val="1"/>
                <c:pt idx="0">
                  <c:v>Gross fixed capital formation****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'4'!$B$9:$B$22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xVal>
          <c:yVal>
            <c:numRef>
              <c:f>'4'!$H$9:$H$22</c:f>
              <c:numCache>
                <c:formatCode>0.000</c:formatCode>
                <c:ptCount val="14"/>
                <c:pt idx="0">
                  <c:v>3.3407577411644129E-2</c:v>
                </c:pt>
                <c:pt idx="1">
                  <c:v>2.2910158439203954E-2</c:v>
                </c:pt>
                <c:pt idx="2">
                  <c:v>2.9142475615009236E-2</c:v>
                </c:pt>
                <c:pt idx="3">
                  <c:v>3.3455965826817258E-2</c:v>
                </c:pt>
                <c:pt idx="4">
                  <c:v>2.851036590309243E-2</c:v>
                </c:pt>
                <c:pt idx="5">
                  <c:v>2.9161869423905275E-2</c:v>
                </c:pt>
                <c:pt idx="6">
                  <c:v>2.6141364729643082E-2</c:v>
                </c:pt>
                <c:pt idx="7">
                  <c:v>2.5944488581117937E-2</c:v>
                </c:pt>
                <c:pt idx="8">
                  <c:v>2.61607147097121E-2</c:v>
                </c:pt>
                <c:pt idx="9">
                  <c:v>2.4266649629578304E-2</c:v>
                </c:pt>
                <c:pt idx="10">
                  <c:v>2.4389288896145615E-2</c:v>
                </c:pt>
                <c:pt idx="11">
                  <c:v>2.3747736678277096E-2</c:v>
                </c:pt>
                <c:pt idx="12">
                  <c:v>1.976141534516641E-2</c:v>
                </c:pt>
                <c:pt idx="13">
                  <c:v>2.1254467476184636E-2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C0-4CDF-AFCE-6E9ECEA4028C}"/>
            </c:ext>
          </c:extLst>
        </c:ser>
        <c:ser>
          <c:idx val="3"/>
          <c:order val="3"/>
          <c:tx>
            <c:strRef>
              <c:f>'4'!$I$8</c:f>
              <c:strCache>
                <c:ptCount val="1"/>
                <c:pt idx="0">
                  <c:v>Export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'4'!$B$9:$B$22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xVal>
          <c:yVal>
            <c:numRef>
              <c:f>'4'!$I$9:$I$22</c:f>
              <c:numCache>
                <c:formatCode>0.000</c:formatCode>
                <c:ptCount val="14"/>
                <c:pt idx="0">
                  <c:v>6.6612422655251788E-2</c:v>
                </c:pt>
                <c:pt idx="1">
                  <c:v>5.7484380812790725E-2</c:v>
                </c:pt>
                <c:pt idx="2">
                  <c:v>6.3259110974881419E-2</c:v>
                </c:pt>
                <c:pt idx="3">
                  <c:v>6.4522073027592913E-2</c:v>
                </c:pt>
                <c:pt idx="4">
                  <c:v>6.1715070381623237E-2</c:v>
                </c:pt>
                <c:pt idx="5">
                  <c:v>5.4812060983538989E-2</c:v>
                </c:pt>
                <c:pt idx="6">
                  <c:v>5.3027856156809251E-2</c:v>
                </c:pt>
                <c:pt idx="7">
                  <c:v>4.5530853716743445E-2</c:v>
                </c:pt>
                <c:pt idx="8">
                  <c:v>4.1746963210779413E-2</c:v>
                </c:pt>
                <c:pt idx="9">
                  <c:v>4.2043329806046144E-2</c:v>
                </c:pt>
                <c:pt idx="10">
                  <c:v>4.4746836933138613E-2</c:v>
                </c:pt>
                <c:pt idx="11">
                  <c:v>3.716605336393853E-2</c:v>
                </c:pt>
                <c:pt idx="12">
                  <c:v>3.099300885173074E-2</c:v>
                </c:pt>
                <c:pt idx="13">
                  <c:v>3.1592733870184977E-2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C0-4CDF-AFCE-6E9ECEA40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302096"/>
        <c:axId val="614304720"/>
      </c:scatterChart>
      <c:valAx>
        <c:axId val="614302096"/>
        <c:scaling>
          <c:orientation val="minMax"/>
          <c:max val="2021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4720"/>
        <c:crosses val="autoZero"/>
        <c:crossBetween val="midCat"/>
      </c:valAx>
      <c:valAx>
        <c:axId val="61430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kg carbon dioxide equivalents per </a:t>
                </a:r>
                <a:r>
                  <a:rPr lang="sv-SE" baseline="0"/>
                  <a:t>SEK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5.0528748144537547E-2"/>
              <c:y val="0.20692471169187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2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Greenhouse gas emissions intensity from a supply perspective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710513948843326"/>
          <c:y val="0.14079110884529172"/>
          <c:w val="0.84426546752514564"/>
          <c:h val="0.7117293916026548"/>
        </c:manualLayout>
      </c:layout>
      <c:scatterChart>
        <c:scatterStyle val="lineMarker"/>
        <c:varyColors val="0"/>
        <c:ser>
          <c:idx val="0"/>
          <c:order val="0"/>
          <c:tx>
            <c:strRef>
              <c:f>'4'!$C$7</c:f>
              <c:strCache>
                <c:ptCount val="1"/>
                <c:pt idx="0">
                  <c:v>Inhemsk produktion (a)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'4'!$B$9:$B$22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xVal>
          <c:yVal>
            <c:numRef>
              <c:f>'4'!$C$9:$C$22</c:f>
              <c:numCache>
                <c:formatCode>0.000</c:formatCode>
                <c:ptCount val="14"/>
                <c:pt idx="0">
                  <c:v>1.8063664177542786E-2</c:v>
                </c:pt>
                <c:pt idx="1">
                  <c:v>1.733785225595838E-2</c:v>
                </c:pt>
                <c:pt idx="2">
                  <c:v>1.7977029458693405E-2</c:v>
                </c:pt>
                <c:pt idx="3">
                  <c:v>1.6049121367417464E-2</c:v>
                </c:pt>
                <c:pt idx="4">
                  <c:v>1.5245071124385896E-2</c:v>
                </c:pt>
                <c:pt idx="5">
                  <c:v>1.4696379705321866E-2</c:v>
                </c:pt>
                <c:pt idx="6">
                  <c:v>1.3955607009623481E-2</c:v>
                </c:pt>
                <c:pt idx="7">
                  <c:v>1.3487894293352612E-2</c:v>
                </c:pt>
                <c:pt idx="8">
                  <c:v>1.3403677247868149E-2</c:v>
                </c:pt>
                <c:pt idx="9">
                  <c:v>1.2737480713431523E-2</c:v>
                </c:pt>
                <c:pt idx="10">
                  <c:v>1.230946800500337E-2</c:v>
                </c:pt>
                <c:pt idx="11">
                  <c:v>1.17919776266238E-2</c:v>
                </c:pt>
                <c:pt idx="12">
                  <c:v>1.0787071127051132E-2</c:v>
                </c:pt>
                <c:pt idx="13">
                  <c:v>1.0596204363920423E-2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DC-46E0-8DE5-A3AB3DCCEB92}"/>
            </c:ext>
          </c:extLst>
        </c:ser>
        <c:ser>
          <c:idx val="1"/>
          <c:order val="1"/>
          <c:tx>
            <c:strRef>
              <c:f>'4'!$D$7</c:f>
              <c:strCache>
                <c:ptCount val="1"/>
                <c:pt idx="0">
                  <c:v>Import av varor och tjänster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'4'!$B$9:$B$22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xVal>
          <c:yVal>
            <c:numRef>
              <c:f>'4'!$D$9:$D$22</c:f>
              <c:numCache>
                <c:formatCode>0.000</c:formatCode>
                <c:ptCount val="14"/>
                <c:pt idx="0">
                  <c:v>0.10454378207540481</c:v>
                </c:pt>
                <c:pt idx="1">
                  <c:v>8.9770738742418088E-2</c:v>
                </c:pt>
                <c:pt idx="2">
                  <c:v>9.8120730821655594E-2</c:v>
                </c:pt>
                <c:pt idx="3">
                  <c:v>0.10472067023428265</c:v>
                </c:pt>
                <c:pt idx="4">
                  <c:v>9.8067264194313344E-2</c:v>
                </c:pt>
                <c:pt idx="5">
                  <c:v>9.0789301706562464E-2</c:v>
                </c:pt>
                <c:pt idx="6">
                  <c:v>8.3017320664366887E-2</c:v>
                </c:pt>
                <c:pt idx="7">
                  <c:v>7.2410105277503314E-2</c:v>
                </c:pt>
                <c:pt idx="8">
                  <c:v>6.6268522027608315E-2</c:v>
                </c:pt>
                <c:pt idx="9">
                  <c:v>6.4908002957237629E-2</c:v>
                </c:pt>
                <c:pt idx="10">
                  <c:v>6.8658928931568899E-2</c:v>
                </c:pt>
                <c:pt idx="11">
                  <c:v>5.9444971773840317E-2</c:v>
                </c:pt>
                <c:pt idx="12">
                  <c:v>5.1866439950848303E-2</c:v>
                </c:pt>
                <c:pt idx="13">
                  <c:v>5.3014290275261444E-2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DC-46E0-8DE5-A3AB3DCCE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302096"/>
        <c:axId val="614304720"/>
      </c:scatterChart>
      <c:valAx>
        <c:axId val="614302096"/>
        <c:scaling>
          <c:orientation val="minMax"/>
          <c:max val="2021"/>
          <c:min val="200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4720"/>
        <c:crosses val="autoZero"/>
        <c:crossBetween val="midCat"/>
      </c:valAx>
      <c:valAx>
        <c:axId val="61430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kg carbon dioxide equivalents </a:t>
                </a:r>
                <a:r>
                  <a:rPr lang="sv-SE" baseline="0"/>
                  <a:t>per SEK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4.3518149996991516E-2"/>
              <c:y val="0.18196666164807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2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sv-SE" sz="1400"/>
              <a:t>Total tillförsel i Sveriges ekonomi</a:t>
            </a:r>
          </a:p>
        </c:rich>
      </c:tx>
      <c:layout>
        <c:manualLayout>
          <c:xMode val="edge"/>
          <c:yMode val="edge"/>
          <c:x val="0.30724963638721237"/>
          <c:y val="3.863642033261394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182418384335851"/>
          <c:y val="0.15712144268596337"/>
          <c:w val="0.81935802239851718"/>
          <c:h val="0.67635700539145382"/>
        </c:manualLayout>
      </c:layout>
      <c:areaChart>
        <c:grouping val="stacked"/>
        <c:varyColors val="0"/>
        <c:ser>
          <c:idx val="9"/>
          <c:order val="0"/>
          <c:tx>
            <c:strRef>
              <c:f>'1'!$C$7</c:f>
              <c:strCache>
                <c:ptCount val="1"/>
                <c:pt idx="0">
                  <c:v>BNP</c:v>
                </c:pt>
              </c:strCache>
            </c:strRef>
          </c:tx>
          <c:spPr>
            <a:solidFill>
              <a:srgbClr val="1E00BE"/>
            </a:solidFill>
          </c:spPr>
          <c:cat>
            <c:numRef>
              <c:f>'1'!$B$9:$B$22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'1'!$C$9:$C$22</c:f>
              <c:numCache>
                <c:formatCode>#,##0</c:formatCode>
                <c:ptCount val="14"/>
                <c:pt idx="0">
                  <c:v>3775090</c:v>
                </c:pt>
                <c:pt idx="1">
                  <c:v>3611259</c:v>
                </c:pt>
                <c:pt idx="2">
                  <c:v>3826205</c:v>
                </c:pt>
                <c:pt idx="3">
                  <c:v>3948465</c:v>
                </c:pt>
                <c:pt idx="4">
                  <c:v>3925236</c:v>
                </c:pt>
                <c:pt idx="5">
                  <c:v>3971859</c:v>
                </c:pt>
                <c:pt idx="6">
                  <c:v>4077423</c:v>
                </c:pt>
                <c:pt idx="7">
                  <c:v>4260470</c:v>
                </c:pt>
                <c:pt idx="8">
                  <c:v>4348687</c:v>
                </c:pt>
                <c:pt idx="9">
                  <c:v>4460358</c:v>
                </c:pt>
                <c:pt idx="10">
                  <c:v>4547336</c:v>
                </c:pt>
                <c:pt idx="11">
                  <c:v>4637655</c:v>
                </c:pt>
                <c:pt idx="12">
                  <c:v>4537008</c:v>
                </c:pt>
                <c:pt idx="13">
                  <c:v>4815899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C-421C-A286-C56E2AD13584}"/>
            </c:ext>
          </c:extLst>
        </c:ser>
        <c:ser>
          <c:idx val="10"/>
          <c:order val="1"/>
          <c:tx>
            <c:strRef>
              <c:f>'1'!$D$7</c:f>
              <c:strCache>
                <c:ptCount val="1"/>
                <c:pt idx="0">
                  <c:v>Import av varor och tjänster</c:v>
                </c:pt>
              </c:strCache>
            </c:strRef>
          </c:tx>
          <c:spPr>
            <a:solidFill>
              <a:srgbClr val="D2CCF2"/>
            </a:solidFill>
          </c:spPr>
          <c:cat>
            <c:numRef>
              <c:f>'1'!$B$9:$B$22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'1'!$D$9:$D$22</c:f>
              <c:numCache>
                <c:formatCode>#,##0</c:formatCode>
                <c:ptCount val="14"/>
                <c:pt idx="0">
                  <c:v>1466856</c:v>
                </c:pt>
                <c:pt idx="1">
                  <c:v>1253644</c:v>
                </c:pt>
                <c:pt idx="2">
                  <c:v>1397605</c:v>
                </c:pt>
                <c:pt idx="3">
                  <c:v>1496611</c:v>
                </c:pt>
                <c:pt idx="4">
                  <c:v>1511785</c:v>
                </c:pt>
                <c:pt idx="5">
                  <c:v>1508764</c:v>
                </c:pt>
                <c:pt idx="6">
                  <c:v>1605077</c:v>
                </c:pt>
                <c:pt idx="7">
                  <c:v>1702358</c:v>
                </c:pt>
                <c:pt idx="8">
                  <c:v>1778450</c:v>
                </c:pt>
                <c:pt idx="9">
                  <c:v>1862549</c:v>
                </c:pt>
                <c:pt idx="10">
                  <c:v>1933770</c:v>
                </c:pt>
                <c:pt idx="11">
                  <c:v>1974941</c:v>
                </c:pt>
                <c:pt idx="12">
                  <c:v>1855480</c:v>
                </c:pt>
                <c:pt idx="13">
                  <c:v>2070359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6C-421C-A286-C56E2AD13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70608"/>
        <c:axId val="533070936"/>
      </c:area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533070608"/>
        <c:crosses val="autoZero"/>
        <c:crossBetween val="midCat"/>
      </c:valAx>
      <c:spPr>
        <a:ln>
          <a:solidFill>
            <a:srgbClr val="D3D3EF"/>
          </a:solidFill>
        </a:ln>
      </c:spPr>
    </c:plotArea>
    <c:legend>
      <c:legendPos val="b"/>
      <c:layout>
        <c:manualLayout>
          <c:xMode val="edge"/>
          <c:yMode val="edge"/>
          <c:x val="0.36093727980888252"/>
          <c:y val="0.91899372508026944"/>
          <c:w val="0.31298983468165281"/>
          <c:h val="4.236985458711661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sv-SE" sz="1400"/>
              <a:t>Total deman</a:t>
            </a:r>
            <a:r>
              <a:rPr lang="sv-SE" sz="1400" baseline="0"/>
              <a:t>d in Sweden's economy</a:t>
            </a:r>
            <a:endParaRPr lang="sv-SE" sz="1400"/>
          </a:p>
        </c:rich>
      </c:tx>
      <c:layout>
        <c:manualLayout>
          <c:xMode val="edge"/>
          <c:yMode val="edge"/>
          <c:x val="0.34368493369843134"/>
          <c:y val="6.96532026152553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958185452640542"/>
          <c:y val="0.15736464294557687"/>
          <c:w val="0.81271720051957741"/>
          <c:h val="0.69133454439310005"/>
        </c:manualLayout>
      </c:layout>
      <c:areaChart>
        <c:grouping val="stacked"/>
        <c:varyColors val="0"/>
        <c:ser>
          <c:idx val="9"/>
          <c:order val="0"/>
          <c:tx>
            <c:strRef>
              <c:f>'1'!$F$8</c:f>
              <c:strCache>
                <c:ptCount val="1"/>
                <c:pt idx="0">
                  <c:v>Household consumption incl. NPISH**</c:v>
                </c:pt>
              </c:strCache>
            </c:strRef>
          </c:tx>
          <c:spPr>
            <a:solidFill>
              <a:srgbClr val="1E00BE"/>
            </a:solidFill>
          </c:spPr>
          <c:cat>
            <c:numRef>
              <c:f>'1'!$B$9:$B$22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'1'!$F$9:$F$22</c:f>
              <c:numCache>
                <c:formatCode>#,##0</c:formatCode>
                <c:ptCount val="14"/>
                <c:pt idx="0">
                  <c:v>1666901</c:v>
                </c:pt>
                <c:pt idx="1">
                  <c:v>1684204</c:v>
                </c:pt>
                <c:pt idx="2">
                  <c:v>1754421</c:v>
                </c:pt>
                <c:pt idx="3">
                  <c:v>1789341</c:v>
                </c:pt>
                <c:pt idx="4">
                  <c:v>1802428</c:v>
                </c:pt>
                <c:pt idx="5">
                  <c:v>1834754</c:v>
                </c:pt>
                <c:pt idx="6">
                  <c:v>1887573</c:v>
                </c:pt>
                <c:pt idx="7">
                  <c:v>1961665</c:v>
                </c:pt>
                <c:pt idx="8">
                  <c:v>2006800</c:v>
                </c:pt>
                <c:pt idx="9">
                  <c:v>2059110</c:v>
                </c:pt>
                <c:pt idx="10">
                  <c:v>2097193</c:v>
                </c:pt>
                <c:pt idx="11">
                  <c:v>2112297</c:v>
                </c:pt>
                <c:pt idx="12">
                  <c:v>2045389</c:v>
                </c:pt>
                <c:pt idx="13">
                  <c:v>2174766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C-421C-A286-C56E2AD13584}"/>
            </c:ext>
          </c:extLst>
        </c:ser>
        <c:ser>
          <c:idx val="10"/>
          <c:order val="1"/>
          <c:tx>
            <c:strRef>
              <c:f>'1'!$G$8</c:f>
              <c:strCache>
                <c:ptCount val="1"/>
                <c:pt idx="0">
                  <c:v>General government consumption</c:v>
                </c:pt>
              </c:strCache>
            </c:strRef>
          </c:tx>
          <c:spPr>
            <a:solidFill>
              <a:srgbClr val="D2CCF2"/>
            </a:solidFill>
          </c:spPr>
          <c:cat>
            <c:numRef>
              <c:f>'1'!$B$9:$B$22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'1'!$G$9:$G$22</c:f>
              <c:numCache>
                <c:formatCode>#,##0</c:formatCode>
                <c:ptCount val="14"/>
                <c:pt idx="0">
                  <c:v>986883</c:v>
                </c:pt>
                <c:pt idx="1">
                  <c:v>1009101</c:v>
                </c:pt>
                <c:pt idx="2">
                  <c:v>1022388</c:v>
                </c:pt>
                <c:pt idx="3">
                  <c:v>1031256</c:v>
                </c:pt>
                <c:pt idx="4">
                  <c:v>1042589</c:v>
                </c:pt>
                <c:pt idx="5">
                  <c:v>1059178</c:v>
                </c:pt>
                <c:pt idx="6">
                  <c:v>1072391</c:v>
                </c:pt>
                <c:pt idx="7">
                  <c:v>1095716</c:v>
                </c:pt>
                <c:pt idx="8">
                  <c:v>1136611</c:v>
                </c:pt>
                <c:pt idx="9">
                  <c:v>1137995</c:v>
                </c:pt>
                <c:pt idx="10">
                  <c:v>1147301</c:v>
                </c:pt>
                <c:pt idx="11">
                  <c:v>1150364</c:v>
                </c:pt>
                <c:pt idx="12">
                  <c:v>1129918</c:v>
                </c:pt>
                <c:pt idx="13">
                  <c:v>1166872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6C-421C-A286-C56E2AD13584}"/>
            </c:ext>
          </c:extLst>
        </c:ser>
        <c:ser>
          <c:idx val="11"/>
          <c:order val="2"/>
          <c:tx>
            <c:strRef>
              <c:f>'1'!$H$8</c:f>
              <c:strCache>
                <c:ptCount val="1"/>
                <c:pt idx="0">
                  <c:v>Gross fixed capital formation****</c:v>
                </c:pt>
              </c:strCache>
            </c:strRef>
          </c:tx>
          <c:spPr>
            <a:solidFill>
              <a:srgbClr val="EDEDFF"/>
            </a:solidFill>
          </c:spPr>
          <c:cat>
            <c:numRef>
              <c:f>'1'!$B$9:$B$22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'1'!$H$9:$H$22</c:f>
              <c:numCache>
                <c:formatCode>#,##0</c:formatCode>
                <c:ptCount val="14"/>
                <c:pt idx="0">
                  <c:v>913267</c:v>
                </c:pt>
                <c:pt idx="1">
                  <c:v>797593</c:v>
                </c:pt>
                <c:pt idx="2">
                  <c:v>847345</c:v>
                </c:pt>
                <c:pt idx="3">
                  <c:v>897780</c:v>
                </c:pt>
                <c:pt idx="4">
                  <c:v>888104</c:v>
                </c:pt>
                <c:pt idx="5">
                  <c:v>892874</c:v>
                </c:pt>
                <c:pt idx="6">
                  <c:v>946693</c:v>
                </c:pt>
                <c:pt idx="7">
                  <c:v>1012008</c:v>
                </c:pt>
                <c:pt idx="8">
                  <c:v>1052903</c:v>
                </c:pt>
                <c:pt idx="9">
                  <c:v>1111301</c:v>
                </c:pt>
                <c:pt idx="10">
                  <c:v>1126924</c:v>
                </c:pt>
                <c:pt idx="11">
                  <c:v>1123128</c:v>
                </c:pt>
                <c:pt idx="12">
                  <c:v>1141884</c:v>
                </c:pt>
                <c:pt idx="13">
                  <c:v>1222950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6C-421C-A286-C56E2AD13584}"/>
            </c:ext>
          </c:extLst>
        </c:ser>
        <c:ser>
          <c:idx val="12"/>
          <c:order val="3"/>
          <c:tx>
            <c:strRef>
              <c:f>'1'!$I$8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rgbClr val="329B46"/>
            </a:solidFill>
          </c:spPr>
          <c:cat>
            <c:numRef>
              <c:f>'1'!$B$9:$B$22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'1'!$I$9:$I$22</c:f>
              <c:numCache>
                <c:formatCode>#,##0</c:formatCode>
                <c:ptCount val="14"/>
                <c:pt idx="0">
                  <c:v>1671736</c:v>
                </c:pt>
                <c:pt idx="1">
                  <c:v>1430036</c:v>
                </c:pt>
                <c:pt idx="2">
                  <c:v>1582295</c:v>
                </c:pt>
                <c:pt idx="3">
                  <c:v>1688622</c:v>
                </c:pt>
                <c:pt idx="4">
                  <c:v>1707548</c:v>
                </c:pt>
                <c:pt idx="5">
                  <c:v>1688718</c:v>
                </c:pt>
                <c:pt idx="6">
                  <c:v>1762447</c:v>
                </c:pt>
                <c:pt idx="7">
                  <c:v>1864670</c:v>
                </c:pt>
                <c:pt idx="8">
                  <c:v>1909418</c:v>
                </c:pt>
                <c:pt idx="9">
                  <c:v>1988308</c:v>
                </c:pt>
                <c:pt idx="10">
                  <c:v>2072751</c:v>
                </c:pt>
                <c:pt idx="11">
                  <c:v>2196577</c:v>
                </c:pt>
                <c:pt idx="12">
                  <c:v>2076769</c:v>
                </c:pt>
                <c:pt idx="13">
                  <c:v>2307776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6C-421C-A286-C56E2AD13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70608"/>
        <c:axId val="533070936"/>
      </c:area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sv-SE"/>
                  <a:t>Million SEK</a:t>
                </a:r>
              </a:p>
            </c:rich>
          </c:tx>
          <c:layout>
            <c:manualLayout>
              <c:xMode val="edge"/>
              <c:yMode val="edge"/>
              <c:x val="2.6488716979889766E-2"/>
              <c:y val="0.15298577421190218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533070608"/>
        <c:crosses val="autoZero"/>
        <c:crossBetween val="midCat"/>
      </c:valAx>
      <c:spPr>
        <a:ln>
          <a:solidFill>
            <a:srgbClr val="D3D3EF"/>
          </a:solidFill>
        </a:ln>
      </c:spPr>
    </c:plotArea>
    <c:legend>
      <c:legendPos val="b"/>
      <c:layout>
        <c:manualLayout>
          <c:xMode val="edge"/>
          <c:yMode val="edge"/>
          <c:x val="6.1002554569780543E-2"/>
          <c:y val="0.92144808784794352"/>
          <c:w val="0.89999997112175245"/>
          <c:h val="4.243543672192406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/>
            </a:pPr>
            <a:r>
              <a:rPr lang="sv-SE" sz="1400"/>
              <a:t>Total supply</a:t>
            </a:r>
            <a:r>
              <a:rPr lang="sv-SE" sz="1400" baseline="0"/>
              <a:t> in Sweden's economy</a:t>
            </a:r>
            <a:endParaRPr lang="sv-SE" sz="1400"/>
          </a:p>
        </c:rich>
      </c:tx>
      <c:layout>
        <c:manualLayout>
          <c:xMode val="edge"/>
          <c:yMode val="edge"/>
          <c:x val="0.36082811741895565"/>
          <c:y val="4.893946575464432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443855769616659"/>
          <c:y val="0.14166687455291779"/>
          <c:w val="0.83900211753201726"/>
          <c:h val="0.68150852810246909"/>
        </c:manualLayout>
      </c:layout>
      <c:areaChart>
        <c:grouping val="stacked"/>
        <c:varyColors val="0"/>
        <c:ser>
          <c:idx val="9"/>
          <c:order val="0"/>
          <c:tx>
            <c:strRef>
              <c:f>'1'!$C$8</c:f>
              <c:strCache>
                <c:ptCount val="1"/>
                <c:pt idx="0">
                  <c:v>GDP</c:v>
                </c:pt>
              </c:strCache>
            </c:strRef>
          </c:tx>
          <c:spPr>
            <a:solidFill>
              <a:srgbClr val="1E00BE"/>
            </a:solidFill>
          </c:spPr>
          <c:cat>
            <c:numRef>
              <c:f>'1'!$B$9:$B$22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'1'!$C$9:$C$22</c:f>
              <c:numCache>
                <c:formatCode>#,##0</c:formatCode>
                <c:ptCount val="14"/>
                <c:pt idx="0">
                  <c:v>3775090</c:v>
                </c:pt>
                <c:pt idx="1">
                  <c:v>3611259</c:v>
                </c:pt>
                <c:pt idx="2">
                  <c:v>3826205</c:v>
                </c:pt>
                <c:pt idx="3">
                  <c:v>3948465</c:v>
                </c:pt>
                <c:pt idx="4">
                  <c:v>3925236</c:v>
                </c:pt>
                <c:pt idx="5">
                  <c:v>3971859</c:v>
                </c:pt>
                <c:pt idx="6">
                  <c:v>4077423</c:v>
                </c:pt>
                <c:pt idx="7">
                  <c:v>4260470</c:v>
                </c:pt>
                <c:pt idx="8">
                  <c:v>4348687</c:v>
                </c:pt>
                <c:pt idx="9">
                  <c:v>4460358</c:v>
                </c:pt>
                <c:pt idx="10">
                  <c:v>4547336</c:v>
                </c:pt>
                <c:pt idx="11">
                  <c:v>4637655</c:v>
                </c:pt>
                <c:pt idx="12">
                  <c:v>4537008</c:v>
                </c:pt>
                <c:pt idx="13">
                  <c:v>4815899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C-421C-A286-C56E2AD13584}"/>
            </c:ext>
          </c:extLst>
        </c:ser>
        <c:ser>
          <c:idx val="10"/>
          <c:order val="1"/>
          <c:tx>
            <c:strRef>
              <c:f>'1'!$D$8</c:f>
              <c:strCache>
                <c:ptCount val="1"/>
                <c:pt idx="0">
                  <c:v>Imports of goods and services</c:v>
                </c:pt>
              </c:strCache>
            </c:strRef>
          </c:tx>
          <c:spPr>
            <a:solidFill>
              <a:srgbClr val="D2CCF2"/>
            </a:solidFill>
          </c:spPr>
          <c:cat>
            <c:numRef>
              <c:f>'1'!$B$9:$B$22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'1'!$D$9:$D$22</c:f>
              <c:numCache>
                <c:formatCode>#,##0</c:formatCode>
                <c:ptCount val="14"/>
                <c:pt idx="0">
                  <c:v>1466856</c:v>
                </c:pt>
                <c:pt idx="1">
                  <c:v>1253644</c:v>
                </c:pt>
                <c:pt idx="2">
                  <c:v>1397605</c:v>
                </c:pt>
                <c:pt idx="3">
                  <c:v>1496611</c:v>
                </c:pt>
                <c:pt idx="4">
                  <c:v>1511785</c:v>
                </c:pt>
                <c:pt idx="5">
                  <c:v>1508764</c:v>
                </c:pt>
                <c:pt idx="6">
                  <c:v>1605077</c:v>
                </c:pt>
                <c:pt idx="7">
                  <c:v>1702358</c:v>
                </c:pt>
                <c:pt idx="8">
                  <c:v>1778450</c:v>
                </c:pt>
                <c:pt idx="9">
                  <c:v>1862549</c:v>
                </c:pt>
                <c:pt idx="10">
                  <c:v>1933770</c:v>
                </c:pt>
                <c:pt idx="11">
                  <c:v>1974941</c:v>
                </c:pt>
                <c:pt idx="12">
                  <c:v>1855480</c:v>
                </c:pt>
                <c:pt idx="13">
                  <c:v>2070359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6C-421C-A286-C56E2AD13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70608"/>
        <c:axId val="533070936"/>
      </c:area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 w="9525">
            <a:solidFill>
              <a:srgbClr val="1E00BE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533070608"/>
        <c:crosses val="autoZero"/>
        <c:crossBetween val="midCat"/>
      </c:valAx>
      <c:spPr>
        <a:ln>
          <a:solidFill>
            <a:srgbClr val="D3D3EF"/>
          </a:solidFill>
        </a:ln>
      </c:spPr>
    </c:plotArea>
    <c:legend>
      <c:legendPos val="b"/>
      <c:layout>
        <c:manualLayout>
          <c:xMode val="edge"/>
          <c:yMode val="edge"/>
          <c:x val="0.34780215251495228"/>
          <c:y val="0.89838763423620871"/>
          <c:w val="0.3153566310282811"/>
          <c:h val="4.236985458711661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r>
              <a:rPr lang="sv-SE" sz="1400"/>
              <a:t>Växthusgasutsläpp med användningsperspektiv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998083727004924"/>
          <c:y val="0.13675213675213677"/>
          <c:w val="0.8543687397382701"/>
          <c:h val="0.69082746707943576"/>
        </c:manualLayout>
      </c:layout>
      <c:areaChart>
        <c:grouping val="stacked"/>
        <c:varyColors val="0"/>
        <c:ser>
          <c:idx val="0"/>
          <c:order val="0"/>
          <c:tx>
            <c:strRef>
              <c:f>'2'!$F$7</c:f>
              <c:strCache>
                <c:ptCount val="1"/>
                <c:pt idx="0">
                  <c:v>Hushållens konsumtion inkl. HIO*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rgbClr val="1E00BE"/>
              </a:solidFill>
            </a:ln>
            <a:effectLst/>
          </c:spPr>
          <c:cat>
            <c:numRef>
              <c:f>'2'!$B$9:$B$22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'2'!$F$9:$F$22</c:f>
              <c:numCache>
                <c:formatCode>#,##0</c:formatCode>
                <c:ptCount val="14"/>
                <c:pt idx="0">
                  <c:v>68254.175000000003</c:v>
                </c:pt>
                <c:pt idx="1">
                  <c:v>63580.284999999996</c:v>
                </c:pt>
                <c:pt idx="2">
                  <c:v>69359.960000000006</c:v>
                </c:pt>
                <c:pt idx="3">
                  <c:v>69268.453999999998</c:v>
                </c:pt>
                <c:pt idx="4">
                  <c:v>65977.650999999998</c:v>
                </c:pt>
                <c:pt idx="5">
                  <c:v>65276.865999999995</c:v>
                </c:pt>
                <c:pt idx="6">
                  <c:v>61540.032999999996</c:v>
                </c:pt>
                <c:pt idx="7">
                  <c:v>58932.844000000005</c:v>
                </c:pt>
                <c:pt idx="8">
                  <c:v>58140.044000000002</c:v>
                </c:pt>
                <c:pt idx="9">
                  <c:v>57017.663</c:v>
                </c:pt>
                <c:pt idx="10">
                  <c:v>58013.632000000005</c:v>
                </c:pt>
                <c:pt idx="11">
                  <c:v>54160.855000000003</c:v>
                </c:pt>
                <c:pt idx="12">
                  <c:v>48987.975999999995</c:v>
                </c:pt>
                <c:pt idx="13">
                  <c:v>52064.528999999995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E-42B8-93A5-1348AE0990DD}"/>
            </c:ext>
          </c:extLst>
        </c:ser>
        <c:ser>
          <c:idx val="1"/>
          <c:order val="1"/>
          <c:tx>
            <c:strRef>
              <c:f>'2'!$G$7</c:f>
              <c:strCache>
                <c:ptCount val="1"/>
                <c:pt idx="0">
                  <c:v>Offentlig konsumtion</c:v>
                </c:pt>
              </c:strCache>
            </c:strRef>
          </c:tx>
          <c:spPr>
            <a:solidFill>
              <a:srgbClr val="8D90F5"/>
            </a:solidFill>
            <a:ln>
              <a:solidFill>
                <a:srgbClr val="8D90F5"/>
              </a:solidFill>
            </a:ln>
            <a:effectLst/>
          </c:spPr>
          <c:cat>
            <c:numRef>
              <c:f>'2'!$B$9:$B$22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'2'!$G$9:$G$22</c:f>
              <c:numCache>
                <c:formatCode>#,##0</c:formatCode>
                <c:ptCount val="14"/>
                <c:pt idx="0">
                  <c:v>11420.004999999999</c:v>
                </c:pt>
                <c:pt idx="1">
                  <c:v>11094.035</c:v>
                </c:pt>
                <c:pt idx="2">
                  <c:v>11769.558999999999</c:v>
                </c:pt>
                <c:pt idx="3">
                  <c:v>11837.572</c:v>
                </c:pt>
                <c:pt idx="4">
                  <c:v>11417.841</c:v>
                </c:pt>
                <c:pt idx="5">
                  <c:v>11474.72</c:v>
                </c:pt>
                <c:pt idx="6">
                  <c:v>10405.401</c:v>
                </c:pt>
                <c:pt idx="7">
                  <c:v>10643.782999999999</c:v>
                </c:pt>
                <c:pt idx="8">
                  <c:v>10746.49</c:v>
                </c:pt>
                <c:pt idx="9">
                  <c:v>10127.728999999999</c:v>
                </c:pt>
                <c:pt idx="10">
                  <c:v>10498.266</c:v>
                </c:pt>
                <c:pt idx="11">
                  <c:v>9616.7029999999995</c:v>
                </c:pt>
                <c:pt idx="12">
                  <c:v>9259.65</c:v>
                </c:pt>
                <c:pt idx="13">
                  <c:v>9822.15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1E-42B8-93A5-1348AE0990DD}"/>
            </c:ext>
          </c:extLst>
        </c:ser>
        <c:ser>
          <c:idx val="2"/>
          <c:order val="2"/>
          <c:tx>
            <c:strRef>
              <c:f>'2'!$H$7</c:f>
              <c:strCache>
                <c:ptCount val="1"/>
                <c:pt idx="0">
                  <c:v>Fasta bruttoinvesteringar***</c:v>
                </c:pt>
              </c:strCache>
            </c:strRef>
          </c:tx>
          <c:spPr>
            <a:solidFill>
              <a:srgbClr val="329B46"/>
            </a:solidFill>
            <a:ln>
              <a:solidFill>
                <a:srgbClr val="329B46"/>
              </a:solidFill>
            </a:ln>
            <a:effectLst/>
          </c:spPr>
          <c:cat>
            <c:numRef>
              <c:f>'2'!$B$9:$B$22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'2'!$H$9:$H$22</c:f>
              <c:numCache>
                <c:formatCode>#,##0</c:formatCode>
                <c:ptCount val="14"/>
                <c:pt idx="0">
                  <c:v>30510.038</c:v>
                </c:pt>
                <c:pt idx="1">
                  <c:v>18272.982</c:v>
                </c:pt>
                <c:pt idx="2">
                  <c:v>24693.731</c:v>
                </c:pt>
                <c:pt idx="3">
                  <c:v>30036.097000000002</c:v>
                </c:pt>
                <c:pt idx="4">
                  <c:v>25320.17</c:v>
                </c:pt>
                <c:pt idx="5">
                  <c:v>26037.875</c:v>
                </c:pt>
                <c:pt idx="6">
                  <c:v>24747.847000000002</c:v>
                </c:pt>
                <c:pt idx="7">
                  <c:v>26256.03</c:v>
                </c:pt>
                <c:pt idx="8">
                  <c:v>27544.695</c:v>
                </c:pt>
                <c:pt idx="9">
                  <c:v>26967.552</c:v>
                </c:pt>
                <c:pt idx="10">
                  <c:v>27484.875</c:v>
                </c:pt>
                <c:pt idx="11">
                  <c:v>26671.748</c:v>
                </c:pt>
                <c:pt idx="12">
                  <c:v>22565.243999999999</c:v>
                </c:pt>
                <c:pt idx="13">
                  <c:v>25993.151000000002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1E-42B8-93A5-1348AE0990DD}"/>
            </c:ext>
          </c:extLst>
        </c:ser>
        <c:ser>
          <c:idx val="3"/>
          <c:order val="3"/>
          <c:tx>
            <c:strRef>
              <c:f>'2'!$I$7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rgbClr val="70DC69"/>
            </a:solidFill>
            <a:ln>
              <a:solidFill>
                <a:srgbClr val="70DC69"/>
              </a:solidFill>
            </a:ln>
            <a:effectLst/>
          </c:spPr>
          <c:cat>
            <c:numRef>
              <c:f>'2'!$B$9:$B$22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'2'!$I$9:$I$22</c:f>
              <c:numCache>
                <c:formatCode>#,##0</c:formatCode>
                <c:ptCount val="14"/>
                <c:pt idx="0">
                  <c:v>111358.38499999999</c:v>
                </c:pt>
                <c:pt idx="1">
                  <c:v>82204.733999999997</c:v>
                </c:pt>
                <c:pt idx="2">
                  <c:v>100094.575</c:v>
                </c:pt>
                <c:pt idx="3">
                  <c:v>108953.39200000001</c:v>
                </c:pt>
                <c:pt idx="4">
                  <c:v>105381.44500000001</c:v>
                </c:pt>
                <c:pt idx="5">
                  <c:v>92562.114000000001</c:v>
                </c:pt>
                <c:pt idx="6">
                  <c:v>93458.785999999993</c:v>
                </c:pt>
                <c:pt idx="7">
                  <c:v>84900.017000000007</c:v>
                </c:pt>
                <c:pt idx="8">
                  <c:v>79712.403000000006</c:v>
                </c:pt>
                <c:pt idx="9">
                  <c:v>83595.089000000007</c:v>
                </c:pt>
                <c:pt idx="10">
                  <c:v>92749.051000000007</c:v>
                </c:pt>
                <c:pt idx="11">
                  <c:v>81638.097999999998</c:v>
                </c:pt>
                <c:pt idx="12">
                  <c:v>64365.32</c:v>
                </c:pt>
                <c:pt idx="13">
                  <c:v>72908.952999999994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1E-42B8-93A5-1348AE099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70608"/>
        <c:axId val="533070936"/>
      </c:areaChart>
      <c:catAx>
        <c:axId val="5330706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7.2867998527882852E-2"/>
          <c:y val="0.92870583484756697"/>
          <c:w val="0.8999999699894573"/>
          <c:h val="5.53397491980169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r>
              <a:rPr lang="sv-SE" sz="1400"/>
              <a:t>Växthusgasutsläpp med tillförselsperspektiv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998083727004924"/>
          <c:y val="0.13675213675213677"/>
          <c:w val="0.8543687397382701"/>
          <c:h val="0.69082746707943576"/>
        </c:manualLayout>
      </c:layout>
      <c:areaChart>
        <c:grouping val="stacked"/>
        <c:varyColors val="0"/>
        <c:ser>
          <c:idx val="4"/>
          <c:order val="0"/>
          <c:tx>
            <c:strRef>
              <c:f>'2'!$C$7</c:f>
              <c:strCache>
                <c:ptCount val="1"/>
                <c:pt idx="0">
                  <c:v>Inhemsk produktion(a)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'2'!$B$9:$B$22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'2'!$C$9:$C$22</c:f>
              <c:numCache>
                <c:formatCode>#,##0</c:formatCode>
                <c:ptCount val="14"/>
                <c:pt idx="0">
                  <c:v>68191.957999999999</c:v>
                </c:pt>
                <c:pt idx="1">
                  <c:v>62611.474999999999</c:v>
                </c:pt>
                <c:pt idx="2">
                  <c:v>68783.8</c:v>
                </c:pt>
                <c:pt idx="3">
                  <c:v>63369.394</c:v>
                </c:pt>
                <c:pt idx="4">
                  <c:v>59840.502</c:v>
                </c:pt>
                <c:pt idx="5">
                  <c:v>58371.947999999997</c:v>
                </c:pt>
                <c:pt idx="6">
                  <c:v>56902.913</c:v>
                </c:pt>
                <c:pt idx="7">
                  <c:v>57464.769</c:v>
                </c:pt>
                <c:pt idx="8">
                  <c:v>58288.396999999997</c:v>
                </c:pt>
                <c:pt idx="9">
                  <c:v>56813.724000000002</c:v>
                </c:pt>
                <c:pt idx="10">
                  <c:v>55975.286999999997</c:v>
                </c:pt>
                <c:pt idx="11">
                  <c:v>54687.124000000003</c:v>
                </c:pt>
                <c:pt idx="12">
                  <c:v>48941.027999999998</c:v>
                </c:pt>
                <c:pt idx="13">
                  <c:v>51030.25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E1A-4F56-9796-8E48F77BDD1A}"/>
            </c:ext>
          </c:extLst>
        </c:ser>
        <c:ser>
          <c:idx val="5"/>
          <c:order val="1"/>
          <c:tx>
            <c:strRef>
              <c:f>'2'!$D$7</c:f>
              <c:strCache>
                <c:ptCount val="1"/>
                <c:pt idx="0">
                  <c:v>Import av varor och tjänster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'2'!$B$9:$B$22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'2'!$D$9:$D$22</c:f>
              <c:numCache>
                <c:formatCode>#,##0</c:formatCode>
                <c:ptCount val="14"/>
                <c:pt idx="0">
                  <c:v>153350.674</c:v>
                </c:pt>
                <c:pt idx="1">
                  <c:v>112540.54799999998</c:v>
                </c:pt>
                <c:pt idx="2">
                  <c:v>137134.02399999998</c:v>
                </c:pt>
                <c:pt idx="3">
                  <c:v>156726.10699999999</c:v>
                </c:pt>
                <c:pt idx="4">
                  <c:v>148256.61900000001</c:v>
                </c:pt>
                <c:pt idx="5">
                  <c:v>136979.63</c:v>
                </c:pt>
                <c:pt idx="6">
                  <c:v>133249.19200000001</c:v>
                </c:pt>
                <c:pt idx="7">
                  <c:v>123267.92199999999</c:v>
                </c:pt>
                <c:pt idx="8">
                  <c:v>117855.253</c:v>
                </c:pt>
                <c:pt idx="9">
                  <c:v>120894.336</c:v>
                </c:pt>
                <c:pt idx="10">
                  <c:v>132770.57699999999</c:v>
                </c:pt>
                <c:pt idx="11">
                  <c:v>117400.31199999998</c:v>
                </c:pt>
                <c:pt idx="12">
                  <c:v>96237.142000000022</c:v>
                </c:pt>
                <c:pt idx="13">
                  <c:v>109758.61300000001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E1A-4F56-9796-8E48F77BD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70608"/>
        <c:axId val="533070936"/>
      </c:areaChart>
      <c:catAx>
        <c:axId val="5330706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7.2867998527882852E-2"/>
          <c:y val="0.92870583484756697"/>
          <c:w val="0.8999999699894573"/>
          <c:h val="5.53397491980169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r>
              <a:rPr lang="sv-SE" sz="1400"/>
              <a:t>Greenhouse gas emissions with</a:t>
            </a:r>
            <a:r>
              <a:rPr lang="sv-SE" sz="1400" baseline="0"/>
              <a:t> a use perspective</a:t>
            </a:r>
            <a:endParaRPr lang="sv-SE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998083727004924"/>
          <c:y val="0.13675213675213677"/>
          <c:w val="0.8543687397382701"/>
          <c:h val="0.69082746707943576"/>
        </c:manualLayout>
      </c:layout>
      <c:areaChart>
        <c:grouping val="stacked"/>
        <c:varyColors val="0"/>
        <c:ser>
          <c:idx val="4"/>
          <c:order val="0"/>
          <c:tx>
            <c:strRef>
              <c:f>'2'!$F$8</c:f>
              <c:strCache>
                <c:ptCount val="1"/>
                <c:pt idx="0">
                  <c:v>Household consumption incl. NPISH**</c:v>
                </c:pt>
              </c:strCache>
            </c:strRef>
          </c:tx>
          <c:spPr>
            <a:solidFill>
              <a:srgbClr val="1E00BE"/>
            </a:solidFill>
            <a:ln>
              <a:solidFill>
                <a:srgbClr val="1E00BE"/>
              </a:solidFill>
            </a:ln>
            <a:effectLst/>
          </c:spPr>
          <c:cat>
            <c:numRef>
              <c:f>'2'!$B$9:$B$22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'2'!$F$9:$F$22</c:f>
              <c:numCache>
                <c:formatCode>#,##0</c:formatCode>
                <c:ptCount val="14"/>
                <c:pt idx="0">
                  <c:v>68254.175000000003</c:v>
                </c:pt>
                <c:pt idx="1">
                  <c:v>63580.284999999996</c:v>
                </c:pt>
                <c:pt idx="2">
                  <c:v>69359.960000000006</c:v>
                </c:pt>
                <c:pt idx="3">
                  <c:v>69268.453999999998</c:v>
                </c:pt>
                <c:pt idx="4">
                  <c:v>65977.650999999998</c:v>
                </c:pt>
                <c:pt idx="5">
                  <c:v>65276.865999999995</c:v>
                </c:pt>
                <c:pt idx="6">
                  <c:v>61540.032999999996</c:v>
                </c:pt>
                <c:pt idx="7">
                  <c:v>58932.844000000005</c:v>
                </c:pt>
                <c:pt idx="8">
                  <c:v>58140.044000000002</c:v>
                </c:pt>
                <c:pt idx="9">
                  <c:v>57017.663</c:v>
                </c:pt>
                <c:pt idx="10">
                  <c:v>58013.632000000005</c:v>
                </c:pt>
                <c:pt idx="11">
                  <c:v>54160.855000000003</c:v>
                </c:pt>
                <c:pt idx="12">
                  <c:v>48987.975999999995</c:v>
                </c:pt>
                <c:pt idx="13">
                  <c:v>52064.528999999995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61-4327-8CBF-07F65098EC7A}"/>
            </c:ext>
          </c:extLst>
        </c:ser>
        <c:ser>
          <c:idx val="5"/>
          <c:order val="1"/>
          <c:tx>
            <c:strRef>
              <c:f>'2'!$G$8</c:f>
              <c:strCache>
                <c:ptCount val="1"/>
                <c:pt idx="0">
                  <c:v>General government consumption</c:v>
                </c:pt>
              </c:strCache>
            </c:strRef>
          </c:tx>
          <c:spPr>
            <a:solidFill>
              <a:srgbClr val="8D90F5"/>
            </a:solidFill>
            <a:ln>
              <a:solidFill>
                <a:srgbClr val="8D90F5"/>
              </a:solidFill>
            </a:ln>
            <a:effectLst/>
          </c:spPr>
          <c:cat>
            <c:numRef>
              <c:f>'2'!$B$9:$B$22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'2'!$G$9:$G$22</c:f>
              <c:numCache>
                <c:formatCode>#,##0</c:formatCode>
                <c:ptCount val="14"/>
                <c:pt idx="0">
                  <c:v>11420.004999999999</c:v>
                </c:pt>
                <c:pt idx="1">
                  <c:v>11094.035</c:v>
                </c:pt>
                <c:pt idx="2">
                  <c:v>11769.558999999999</c:v>
                </c:pt>
                <c:pt idx="3">
                  <c:v>11837.572</c:v>
                </c:pt>
                <c:pt idx="4">
                  <c:v>11417.841</c:v>
                </c:pt>
                <c:pt idx="5">
                  <c:v>11474.72</c:v>
                </c:pt>
                <c:pt idx="6">
                  <c:v>10405.401</c:v>
                </c:pt>
                <c:pt idx="7">
                  <c:v>10643.782999999999</c:v>
                </c:pt>
                <c:pt idx="8">
                  <c:v>10746.49</c:v>
                </c:pt>
                <c:pt idx="9">
                  <c:v>10127.728999999999</c:v>
                </c:pt>
                <c:pt idx="10">
                  <c:v>10498.266</c:v>
                </c:pt>
                <c:pt idx="11">
                  <c:v>9616.7029999999995</c:v>
                </c:pt>
                <c:pt idx="12">
                  <c:v>9259.65</c:v>
                </c:pt>
                <c:pt idx="13">
                  <c:v>9822.15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61-4327-8CBF-07F65098EC7A}"/>
            </c:ext>
          </c:extLst>
        </c:ser>
        <c:ser>
          <c:idx val="6"/>
          <c:order val="2"/>
          <c:tx>
            <c:strRef>
              <c:f>'2'!$H$8</c:f>
              <c:strCache>
                <c:ptCount val="1"/>
                <c:pt idx="0">
                  <c:v>Gross fixed capital formation****</c:v>
                </c:pt>
              </c:strCache>
            </c:strRef>
          </c:tx>
          <c:spPr>
            <a:solidFill>
              <a:srgbClr val="329B46"/>
            </a:solidFill>
            <a:ln>
              <a:solidFill>
                <a:srgbClr val="329B46"/>
              </a:solidFill>
            </a:ln>
            <a:effectLst/>
          </c:spPr>
          <c:cat>
            <c:numRef>
              <c:f>'2'!$B$9:$B$22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'2'!$H$9:$H$22</c:f>
              <c:numCache>
                <c:formatCode>#,##0</c:formatCode>
                <c:ptCount val="14"/>
                <c:pt idx="0">
                  <c:v>30510.038</c:v>
                </c:pt>
                <c:pt idx="1">
                  <c:v>18272.982</c:v>
                </c:pt>
                <c:pt idx="2">
                  <c:v>24693.731</c:v>
                </c:pt>
                <c:pt idx="3">
                  <c:v>30036.097000000002</c:v>
                </c:pt>
                <c:pt idx="4">
                  <c:v>25320.17</c:v>
                </c:pt>
                <c:pt idx="5">
                  <c:v>26037.875</c:v>
                </c:pt>
                <c:pt idx="6">
                  <c:v>24747.847000000002</c:v>
                </c:pt>
                <c:pt idx="7">
                  <c:v>26256.03</c:v>
                </c:pt>
                <c:pt idx="8">
                  <c:v>27544.695</c:v>
                </c:pt>
                <c:pt idx="9">
                  <c:v>26967.552</c:v>
                </c:pt>
                <c:pt idx="10">
                  <c:v>27484.875</c:v>
                </c:pt>
                <c:pt idx="11">
                  <c:v>26671.748</c:v>
                </c:pt>
                <c:pt idx="12">
                  <c:v>22565.243999999999</c:v>
                </c:pt>
                <c:pt idx="13">
                  <c:v>25993.151000000002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61-4327-8CBF-07F65098EC7A}"/>
            </c:ext>
          </c:extLst>
        </c:ser>
        <c:ser>
          <c:idx val="7"/>
          <c:order val="3"/>
          <c:tx>
            <c:strRef>
              <c:f>'2'!$I$8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rgbClr val="70DC69"/>
            </a:solidFill>
            <a:ln>
              <a:solidFill>
                <a:srgbClr val="70DC69"/>
              </a:solidFill>
            </a:ln>
            <a:effectLst/>
          </c:spPr>
          <c:cat>
            <c:numRef>
              <c:f>'2'!$B$9:$B$22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'2'!$I$9:$I$22</c:f>
              <c:numCache>
                <c:formatCode>#,##0</c:formatCode>
                <c:ptCount val="14"/>
                <c:pt idx="0">
                  <c:v>111358.38499999999</c:v>
                </c:pt>
                <c:pt idx="1">
                  <c:v>82204.733999999997</c:v>
                </c:pt>
                <c:pt idx="2">
                  <c:v>100094.575</c:v>
                </c:pt>
                <c:pt idx="3">
                  <c:v>108953.39200000001</c:v>
                </c:pt>
                <c:pt idx="4">
                  <c:v>105381.44500000001</c:v>
                </c:pt>
                <c:pt idx="5">
                  <c:v>92562.114000000001</c:v>
                </c:pt>
                <c:pt idx="6">
                  <c:v>93458.785999999993</c:v>
                </c:pt>
                <c:pt idx="7">
                  <c:v>84900.017000000007</c:v>
                </c:pt>
                <c:pt idx="8">
                  <c:v>79712.403000000006</c:v>
                </c:pt>
                <c:pt idx="9">
                  <c:v>83595.089000000007</c:v>
                </c:pt>
                <c:pt idx="10">
                  <c:v>92749.051000000007</c:v>
                </c:pt>
                <c:pt idx="11">
                  <c:v>81638.097999999998</c:v>
                </c:pt>
                <c:pt idx="12">
                  <c:v>64365.32</c:v>
                </c:pt>
                <c:pt idx="13">
                  <c:v>72908.952999999994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61-4327-8CBF-07F65098E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70608"/>
        <c:axId val="533070936"/>
      </c:areaChart>
      <c:catAx>
        <c:axId val="5330706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7.2867998527882852E-2"/>
          <c:y val="0.92870583484756697"/>
          <c:w val="0.89999997991779956"/>
          <c:h val="5.22369831976131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r>
              <a:rPr lang="sv-SE" sz="1400"/>
              <a:t>Greenhouse gas emissions with</a:t>
            </a:r>
            <a:r>
              <a:rPr lang="sv-SE" sz="1400" baseline="0"/>
              <a:t> a supply perspective</a:t>
            </a:r>
            <a:endParaRPr lang="sv-SE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1998083727004924"/>
          <c:y val="0.13675213675213677"/>
          <c:w val="0.8543687397382701"/>
          <c:h val="0.69082746707943576"/>
        </c:manualLayout>
      </c:layout>
      <c:areaChart>
        <c:grouping val="stacked"/>
        <c:varyColors val="0"/>
        <c:ser>
          <c:idx val="4"/>
          <c:order val="0"/>
          <c:tx>
            <c:strRef>
              <c:f>'2'!$C$8</c:f>
              <c:strCache>
                <c:ptCount val="1"/>
                <c:pt idx="0">
                  <c:v>Domestic production(a)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'2'!$B$9:$B$22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'2'!$C$9:$C$22</c:f>
              <c:numCache>
                <c:formatCode>#,##0</c:formatCode>
                <c:ptCount val="14"/>
                <c:pt idx="0">
                  <c:v>68191.957999999999</c:v>
                </c:pt>
                <c:pt idx="1">
                  <c:v>62611.474999999999</c:v>
                </c:pt>
                <c:pt idx="2">
                  <c:v>68783.8</c:v>
                </c:pt>
                <c:pt idx="3">
                  <c:v>63369.394</c:v>
                </c:pt>
                <c:pt idx="4">
                  <c:v>59840.502</c:v>
                </c:pt>
                <c:pt idx="5">
                  <c:v>58371.947999999997</c:v>
                </c:pt>
                <c:pt idx="6">
                  <c:v>56902.913</c:v>
                </c:pt>
                <c:pt idx="7">
                  <c:v>57464.769</c:v>
                </c:pt>
                <c:pt idx="8">
                  <c:v>58288.396999999997</c:v>
                </c:pt>
                <c:pt idx="9">
                  <c:v>56813.724000000002</c:v>
                </c:pt>
                <c:pt idx="10">
                  <c:v>55975.286999999997</c:v>
                </c:pt>
                <c:pt idx="11">
                  <c:v>54687.124000000003</c:v>
                </c:pt>
                <c:pt idx="12">
                  <c:v>48941.027999999998</c:v>
                </c:pt>
                <c:pt idx="13">
                  <c:v>51030.25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36-4A73-83C8-803AA2FAF07C}"/>
            </c:ext>
          </c:extLst>
        </c:ser>
        <c:ser>
          <c:idx val="5"/>
          <c:order val="1"/>
          <c:tx>
            <c:strRef>
              <c:f>'2'!$D$8</c:f>
              <c:strCache>
                <c:ptCount val="1"/>
                <c:pt idx="0">
                  <c:v>Imports of goods and services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'2'!$B$9:$B$22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'2'!$D$9:$D$22</c:f>
              <c:numCache>
                <c:formatCode>#,##0</c:formatCode>
                <c:ptCount val="14"/>
                <c:pt idx="0">
                  <c:v>153350.674</c:v>
                </c:pt>
                <c:pt idx="1">
                  <c:v>112540.54799999998</c:v>
                </c:pt>
                <c:pt idx="2">
                  <c:v>137134.02399999998</c:v>
                </c:pt>
                <c:pt idx="3">
                  <c:v>156726.10699999999</c:v>
                </c:pt>
                <c:pt idx="4">
                  <c:v>148256.61900000001</c:v>
                </c:pt>
                <c:pt idx="5">
                  <c:v>136979.63</c:v>
                </c:pt>
                <c:pt idx="6">
                  <c:v>133249.19200000001</c:v>
                </c:pt>
                <c:pt idx="7">
                  <c:v>123267.92199999999</c:v>
                </c:pt>
                <c:pt idx="8">
                  <c:v>117855.253</c:v>
                </c:pt>
                <c:pt idx="9">
                  <c:v>120894.336</c:v>
                </c:pt>
                <c:pt idx="10">
                  <c:v>132770.57699999999</c:v>
                </c:pt>
                <c:pt idx="11">
                  <c:v>117400.31199999998</c:v>
                </c:pt>
                <c:pt idx="12">
                  <c:v>96237.142000000022</c:v>
                </c:pt>
                <c:pt idx="13">
                  <c:v>109758.61300000001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36-4A73-83C8-803AA2FAF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070608"/>
        <c:axId val="533070936"/>
      </c:areaChart>
      <c:catAx>
        <c:axId val="5330706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1E00BE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D3D3EF"/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1E00BE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rgbClr val="1E00BE"/>
                </a:solidFill>
                <a:latin typeface="+mn-lt"/>
                <a:ea typeface="Roboto" panose="02000000000000000000" pitchFamily="2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midCat"/>
      </c:valAx>
      <c:spPr>
        <a:noFill/>
        <a:ln>
          <a:solidFill>
            <a:srgbClr val="D3D3EF"/>
          </a:solidFill>
        </a:ln>
        <a:effectLst/>
      </c:spPr>
    </c:plotArea>
    <c:legend>
      <c:legendPos val="b"/>
      <c:layout>
        <c:manualLayout>
          <c:xMode val="edge"/>
          <c:yMode val="edge"/>
          <c:x val="7.2867998527882852E-2"/>
          <c:y val="0.92870583484756697"/>
          <c:w val="0.89999995997232485"/>
          <c:h val="5.22369831976131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rgbClr val="1E00BE"/>
              </a:solidFill>
              <a:latin typeface="+mn-lt"/>
              <a:ea typeface="Roboto" panose="02000000000000000000" pitchFamily="2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/>
    <a:lstStyle/>
    <a:p>
      <a:pPr>
        <a:defRPr sz="800">
          <a:solidFill>
            <a:srgbClr val="1E00BE"/>
          </a:solidFill>
          <a:latin typeface="+mn-lt"/>
          <a:ea typeface="Roboto" panose="02000000000000000000" pitchFamily="2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Växthusgasutsläpp</a:t>
            </a:r>
            <a:r>
              <a:rPr lang="sv-SE" baseline="0"/>
              <a:t> från konsumtion per capita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1189637427455797E-2"/>
          <c:y val="0.22752525853440422"/>
          <c:w val="0.87018087224777185"/>
          <c:h val="0.62499533623059911"/>
        </c:manualLayout>
      </c:layout>
      <c:areaChart>
        <c:grouping val="stacked"/>
        <c:varyColors val="0"/>
        <c:ser>
          <c:idx val="0"/>
          <c:order val="0"/>
          <c:tx>
            <c:strRef>
              <c:f>'3'!$F$7</c:f>
              <c:strCache>
                <c:ptCount val="1"/>
                <c:pt idx="0">
                  <c:v>Hushållens konsumtion inkl. HIO*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</c:spPr>
          <c:cat>
            <c:numRef>
              <c:f>'3'!$B$9:$B$22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'3'!$F$9:$F$22</c:f>
              <c:numCache>
                <c:formatCode>#\ ##0.0</c:formatCode>
                <c:ptCount val="14"/>
                <c:pt idx="0">
                  <c:v>7.4028389370932759</c:v>
                </c:pt>
                <c:pt idx="1">
                  <c:v>6.837324981180771</c:v>
                </c:pt>
                <c:pt idx="2">
                  <c:v>7.3960290040520364</c:v>
                </c:pt>
                <c:pt idx="3">
                  <c:v>7.3307708752248919</c:v>
                </c:pt>
                <c:pt idx="4">
                  <c:v>6.9311535875617185</c:v>
                </c:pt>
                <c:pt idx="5">
                  <c:v>6.7996735416666656</c:v>
                </c:pt>
                <c:pt idx="6">
                  <c:v>6.3469505981848178</c:v>
                </c:pt>
                <c:pt idx="7">
                  <c:v>6.0141692009388716</c:v>
                </c:pt>
                <c:pt idx="8">
                  <c:v>5.8591196210823338</c:v>
                </c:pt>
                <c:pt idx="9">
                  <c:v>5.6688867568104993</c:v>
                </c:pt>
                <c:pt idx="10">
                  <c:v>5.7015854545454552</c:v>
                </c:pt>
                <c:pt idx="11">
                  <c:v>5.2690782177254594</c:v>
                </c:pt>
                <c:pt idx="12">
                  <c:v>4.7317662513281169</c:v>
                </c:pt>
                <c:pt idx="13">
                  <c:v>4.9985146889400918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2-49F9-890F-0EFAEBC7175D}"/>
            </c:ext>
          </c:extLst>
        </c:ser>
        <c:ser>
          <c:idx val="1"/>
          <c:order val="1"/>
          <c:tx>
            <c:strRef>
              <c:f>'3'!$G$7</c:f>
              <c:strCache>
                <c:ptCount val="1"/>
                <c:pt idx="0">
                  <c:v>Offentlig konsumtion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f>'3'!$B$9:$B$22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'3'!$G$9:$G$22</c:f>
              <c:numCache>
                <c:formatCode>#\ ##0.0</c:formatCode>
                <c:ptCount val="14"/>
                <c:pt idx="0">
                  <c:v>1.2386122559652928</c:v>
                </c:pt>
                <c:pt idx="1">
                  <c:v>1.193035272609958</c:v>
                </c:pt>
                <c:pt idx="2">
                  <c:v>1.2550180208999786</c:v>
                </c:pt>
                <c:pt idx="3">
                  <c:v>1.2527856916075775</c:v>
                </c:pt>
                <c:pt idx="4">
                  <c:v>1.1994790419161676</c:v>
                </c:pt>
                <c:pt idx="5">
                  <c:v>1.1952833333333333</c:v>
                </c:pt>
                <c:pt idx="6">
                  <c:v>1.0731642945544555</c:v>
                </c:pt>
                <c:pt idx="7">
                  <c:v>1.0862111439942852</c:v>
                </c:pt>
                <c:pt idx="8">
                  <c:v>1.0829880076589742</c:v>
                </c:pt>
                <c:pt idx="9">
                  <c:v>1.006932690395705</c:v>
                </c:pt>
                <c:pt idx="10">
                  <c:v>1.0317706142506142</c:v>
                </c:pt>
                <c:pt idx="11">
                  <c:v>0.93556795408113624</c:v>
                </c:pt>
                <c:pt idx="12">
                  <c:v>0.89439292958562733</c:v>
                </c:pt>
                <c:pt idx="13">
                  <c:v>0.94298675115207375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82-49F9-890F-0EFAEBC7175D}"/>
            </c:ext>
          </c:extLst>
        </c:ser>
        <c:ser>
          <c:idx val="2"/>
          <c:order val="2"/>
          <c:tx>
            <c:strRef>
              <c:f>'3'!$H$7</c:f>
              <c:strCache>
                <c:ptCount val="1"/>
                <c:pt idx="0">
                  <c:v>Fasta bruttoinvesteringar***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f>'3'!$B$9:$B$22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'3'!$H$9:$H$22</c:f>
              <c:numCache>
                <c:formatCode>#\ ##0.0</c:formatCode>
                <c:ptCount val="14"/>
                <c:pt idx="0">
                  <c:v>3.3091147505422995</c:v>
                </c:pt>
                <c:pt idx="1">
                  <c:v>1.9650480696849124</c:v>
                </c:pt>
                <c:pt idx="2">
                  <c:v>2.633155363616976</c:v>
                </c:pt>
                <c:pt idx="3">
                  <c:v>3.1787593396126574</c:v>
                </c:pt>
                <c:pt idx="4">
                  <c:v>2.6599611303708373</c:v>
                </c:pt>
                <c:pt idx="5">
                  <c:v>2.7122786458333334</c:v>
                </c:pt>
                <c:pt idx="6">
                  <c:v>2.5523769595709571</c:v>
                </c:pt>
                <c:pt idx="7">
                  <c:v>2.6794601489947953</c:v>
                </c:pt>
                <c:pt idx="8">
                  <c:v>2.7758434949108133</c:v>
                </c:pt>
                <c:pt idx="9">
                  <c:v>2.681204215549811</c:v>
                </c:pt>
                <c:pt idx="10">
                  <c:v>2.7012162162162161</c:v>
                </c:pt>
                <c:pt idx="11">
                  <c:v>2.5947804261114893</c:v>
                </c:pt>
                <c:pt idx="12">
                  <c:v>2.1795850478122283</c:v>
                </c:pt>
                <c:pt idx="13">
                  <c:v>2.4955022081413212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82-49F9-890F-0EFAEBC7175D}"/>
            </c:ext>
          </c:extLst>
        </c:ser>
        <c:ser>
          <c:idx val="3"/>
          <c:order val="3"/>
          <c:tx>
            <c:strRef>
              <c:f>'3'!$I$7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'3'!$B$9:$B$22</c:f>
              <c:numCache>
                <c:formatCode>0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'3'!$I$9:$I$22</c:f>
              <c:numCache>
                <c:formatCode>#\ ##0.0</c:formatCode>
                <c:ptCount val="14"/>
                <c:pt idx="0">
                  <c:v>12.077915943600868</c:v>
                </c:pt>
                <c:pt idx="1">
                  <c:v>8.8401692655124204</c:v>
                </c:pt>
                <c:pt idx="2">
                  <c:v>10.673339198123267</c:v>
                </c:pt>
                <c:pt idx="3">
                  <c:v>11.530679648640067</c:v>
                </c:pt>
                <c:pt idx="4">
                  <c:v>11.070642399411703</c:v>
                </c:pt>
                <c:pt idx="5">
                  <c:v>9.6418868750000009</c:v>
                </c:pt>
                <c:pt idx="6">
                  <c:v>9.6389011963696376</c:v>
                </c:pt>
                <c:pt idx="7">
                  <c:v>8.6641511378712117</c:v>
                </c:pt>
                <c:pt idx="8">
                  <c:v>8.0330951325204065</c:v>
                </c:pt>
                <c:pt idx="9">
                  <c:v>8.311303340624379</c:v>
                </c:pt>
                <c:pt idx="10">
                  <c:v>9.1153858476658485</c:v>
                </c:pt>
                <c:pt idx="11">
                  <c:v>7.942221811460259</c:v>
                </c:pt>
                <c:pt idx="12">
                  <c:v>6.2170694484690427</c:v>
                </c:pt>
                <c:pt idx="13">
                  <c:v>6.9997074692780341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82-49F9-890F-0EFAEBC71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4302096"/>
        <c:axId val="614304720"/>
      </c:areaChart>
      <c:catAx>
        <c:axId val="6143020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4720"/>
        <c:crosses val="autoZero"/>
        <c:auto val="1"/>
        <c:lblAlgn val="ctr"/>
        <c:lblOffset val="100"/>
        <c:noMultiLvlLbl val="0"/>
      </c:catAx>
      <c:valAx>
        <c:axId val="61430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Ton</a:t>
                </a:r>
                <a:r>
                  <a:rPr lang="sv-SE" baseline="0"/>
                  <a:t> koldioxidekvivalenter</a:t>
                </a:r>
                <a:endParaRPr lang="sv-SE"/>
              </a:p>
            </c:rich>
          </c:tx>
          <c:layout>
            <c:manualLayout>
              <c:xMode val="edge"/>
              <c:yMode val="edge"/>
              <c:x val="2.2753509889918932E-2"/>
              <c:y val="0.214575696869971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43020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1.gif"/><Relationship Id="rId1" Type="http://schemas.openxmlformats.org/officeDocument/2006/relationships/chart" Target="../charts/chart5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360661</xdr:colOff>
      <xdr:row>30</xdr:row>
      <xdr:rowOff>130529</xdr:rowOff>
    </xdr:from>
    <xdr:to>
      <xdr:col>8</xdr:col>
      <xdr:colOff>392906</xdr:colOff>
      <xdr:row>56</xdr:row>
      <xdr:rowOff>108110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262888</xdr:colOff>
      <xdr:row>56</xdr:row>
      <xdr:rowOff>171927</xdr:rowOff>
    </xdr:from>
    <xdr:to>
      <xdr:col>8</xdr:col>
      <xdr:colOff>309562</xdr:colOff>
      <xdr:row>82</xdr:row>
      <xdr:rowOff>149508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19050</xdr:colOff>
      <xdr:row>88</xdr:row>
      <xdr:rowOff>114300</xdr:rowOff>
    </xdr:from>
    <xdr:to>
      <xdr:col>3</xdr:col>
      <xdr:colOff>233362</xdr:colOff>
      <xdr:row>90</xdr:row>
      <xdr:rowOff>66983</xdr:rowOff>
    </xdr:to>
    <xdr:pic>
      <xdr:nvPicPr>
        <xdr:cNvPr id="5" name="Bildobjekt 4" descr="Symbolen för Sveriges officiella statistik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4070" y="10629900"/>
          <a:ext cx="1976437" cy="318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88</xdr:row>
      <xdr:rowOff>76200</xdr:rowOff>
    </xdr:from>
    <xdr:to>
      <xdr:col>6</xdr:col>
      <xdr:colOff>719136</xdr:colOff>
      <xdr:row>90</xdr:row>
      <xdr:rowOff>28883</xdr:rowOff>
    </xdr:to>
    <xdr:pic>
      <xdr:nvPicPr>
        <xdr:cNvPr id="7" name="Bildobjekt 6" descr="Symbolen för Sveriges officiella statistik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0235" y="10591800"/>
          <a:ext cx="1976437" cy="318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144303</xdr:colOff>
      <xdr:row>30</xdr:row>
      <xdr:rowOff>7620</xdr:rowOff>
    </xdr:from>
    <xdr:to>
      <xdr:col>19</xdr:col>
      <xdr:colOff>297656</xdr:colOff>
      <xdr:row>55</xdr:row>
      <xdr:rowOff>168081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129876</xdr:colOff>
      <xdr:row>57</xdr:row>
      <xdr:rowOff>25206</xdr:rowOff>
    </xdr:from>
    <xdr:to>
      <xdr:col>19</xdr:col>
      <xdr:colOff>309562</xdr:colOff>
      <xdr:row>83</xdr:row>
      <xdr:rowOff>2787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339090</xdr:colOff>
      <xdr:row>30</xdr:row>
      <xdr:rowOff>120491</xdr:rowOff>
    </xdr:from>
    <xdr:to>
      <xdr:col>10</xdr:col>
      <xdr:colOff>428625</xdr:colOff>
      <xdr:row>52</xdr:row>
      <xdr:rowOff>122165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353378</xdr:colOff>
      <xdr:row>54</xdr:row>
      <xdr:rowOff>10478</xdr:rowOff>
    </xdr:from>
    <xdr:to>
      <xdr:col>10</xdr:col>
      <xdr:colOff>345281</xdr:colOff>
      <xdr:row>76</xdr:row>
      <xdr:rowOff>12152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19050</xdr:colOff>
      <xdr:row>80</xdr:row>
      <xdr:rowOff>114300</xdr:rowOff>
    </xdr:from>
    <xdr:to>
      <xdr:col>2</xdr:col>
      <xdr:colOff>923924</xdr:colOff>
      <xdr:row>82</xdr:row>
      <xdr:rowOff>66983</xdr:rowOff>
    </xdr:to>
    <xdr:pic>
      <xdr:nvPicPr>
        <xdr:cNvPr id="6" name="Bildobjekt 5" descr="Symbolen för Sveriges officiella statistik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251180"/>
          <a:ext cx="1976437" cy="318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48578</xdr:colOff>
      <xdr:row>80</xdr:row>
      <xdr:rowOff>91440</xdr:rowOff>
    </xdr:from>
    <xdr:to>
      <xdr:col>6</xdr:col>
      <xdr:colOff>857251</xdr:colOff>
      <xdr:row>82</xdr:row>
      <xdr:rowOff>35719</xdr:rowOff>
    </xdr:to>
    <xdr:pic>
      <xdr:nvPicPr>
        <xdr:cNvPr id="7" name="Bildobjekt 6" descr="Symbolen för Sveriges officiella statistik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0516" y="15569565"/>
          <a:ext cx="1927860" cy="325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848679</xdr:colOff>
      <xdr:row>31</xdr:row>
      <xdr:rowOff>2381</xdr:rowOff>
    </xdr:from>
    <xdr:to>
      <xdr:col>20</xdr:col>
      <xdr:colOff>35719</xdr:colOff>
      <xdr:row>53</xdr:row>
      <xdr:rowOff>4055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827248</xdr:colOff>
      <xdr:row>54</xdr:row>
      <xdr:rowOff>19050</xdr:rowOff>
    </xdr:from>
    <xdr:to>
      <xdr:col>20</xdr:col>
      <xdr:colOff>71438</xdr:colOff>
      <xdr:row>76</xdr:row>
      <xdr:rowOff>20724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30</xdr:row>
      <xdr:rowOff>114300</xdr:rowOff>
    </xdr:from>
    <xdr:to>
      <xdr:col>3</xdr:col>
      <xdr:colOff>411956</xdr:colOff>
      <xdr:row>32</xdr:row>
      <xdr:rowOff>66983</xdr:rowOff>
    </xdr:to>
    <xdr:pic>
      <xdr:nvPicPr>
        <xdr:cNvPr id="3" name="Bildobjekt 2" descr="Symbolen för Sveriges officiella statistik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714220"/>
          <a:ext cx="1976437" cy="318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30</xdr:row>
      <xdr:rowOff>91440</xdr:rowOff>
    </xdr:from>
    <xdr:to>
      <xdr:col>6</xdr:col>
      <xdr:colOff>835818</xdr:colOff>
      <xdr:row>32</xdr:row>
      <xdr:rowOff>44123</xdr:rowOff>
    </xdr:to>
    <xdr:pic>
      <xdr:nvPicPr>
        <xdr:cNvPr id="4" name="Bildobjekt 3" descr="Symbolen för Sveriges officiella statistik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0030" y="14691360"/>
          <a:ext cx="1976437" cy="318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0.0212</cdr:x>
      <cdr:y>0.11129</cdr:y>
    </cdr:from>
    <cdr:to>
      <cdr:x>0.04238</cdr:x>
      <cdr:y>0.26898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A7148E5-03CC-4AEF-836C-FF0949E23948}"/>
            </a:ext>
          </a:extLst>
        </cdr:cNvPr>
        <cdr:cNvSpPr txBox="1"/>
      </cdr:nvSpPr>
      <cdr:spPr>
        <a:xfrm xmlns:a="http://schemas.openxmlformats.org/drawingml/2006/main" rot="16200000">
          <a:off x="-180295" y="868023"/>
          <a:ext cx="777514" cy="138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Miljon</a:t>
          </a:r>
          <a:r>
            <a:rPr lang="en-US" sz="800" baseline="0">
              <a:solidFill>
                <a:srgbClr val="1E00BE"/>
              </a:solidFill>
            </a:rPr>
            <a:t> SEK</a:t>
          </a:r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0.01241</cdr:x>
      <cdr:y>0.11398</cdr:y>
    </cdr:from>
    <cdr:to>
      <cdr:x>0.03236</cdr:x>
      <cdr:y>0.2504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A7148E5-03CC-4AEF-836C-FF0949E23948}"/>
            </a:ext>
          </a:extLst>
        </cdr:cNvPr>
        <cdr:cNvSpPr txBox="1"/>
      </cdr:nvSpPr>
      <cdr:spPr>
        <a:xfrm xmlns:a="http://schemas.openxmlformats.org/drawingml/2006/main" rot="16200000">
          <a:off x="-180713" y="828937"/>
          <a:ext cx="672621" cy="138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800">
              <a:solidFill>
                <a:srgbClr val="1E00BE"/>
              </a:solidFill>
            </a:rPr>
            <a:t>Million</a:t>
          </a:r>
          <a:r>
            <a:rPr lang="en-US" sz="800" baseline="0">
              <a:solidFill>
                <a:srgbClr val="1E00BE"/>
              </a:solidFill>
            </a:rPr>
            <a:t> SEK</a:t>
          </a:r>
          <a:endParaRPr lang="en-US" sz="800">
            <a:solidFill>
              <a:srgbClr val="1E00BE"/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433386</xdr:colOff>
      <xdr:row>31</xdr:row>
      <xdr:rowOff>68579</xdr:rowOff>
    </xdr:from>
    <xdr:to>
      <xdr:col>11</xdr:col>
      <xdr:colOff>214311</xdr:colOff>
      <xdr:row>60</xdr:row>
      <xdr:rowOff>116204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94</xdr:row>
      <xdr:rowOff>114300</xdr:rowOff>
    </xdr:from>
    <xdr:to>
      <xdr:col>2</xdr:col>
      <xdr:colOff>923924</xdr:colOff>
      <xdr:row>96</xdr:row>
      <xdr:rowOff>66984</xdr:rowOff>
    </xdr:to>
    <xdr:pic>
      <xdr:nvPicPr>
        <xdr:cNvPr id="4" name="Bildobjekt 3" descr="Symbolen för Sveriges officiella statistik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547080"/>
          <a:ext cx="1976437" cy="318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38100</xdr:colOff>
      <xdr:row>94</xdr:row>
      <xdr:rowOff>123825</xdr:rowOff>
    </xdr:from>
    <xdr:to>
      <xdr:col>6</xdr:col>
      <xdr:colOff>871537</xdr:colOff>
      <xdr:row>96</xdr:row>
      <xdr:rowOff>44124</xdr:rowOff>
    </xdr:to>
    <xdr:pic>
      <xdr:nvPicPr>
        <xdr:cNvPr id="5" name="Bildobjekt 4" descr="Symbolen för Sveriges officiella statistik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204305"/>
          <a:ext cx="1976437" cy="286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462642</xdr:colOff>
      <xdr:row>62</xdr:row>
      <xdr:rowOff>27214</xdr:rowOff>
    </xdr:from>
    <xdr:to>
      <xdr:col>11</xdr:col>
      <xdr:colOff>246968</xdr:colOff>
      <xdr:row>91</xdr:row>
      <xdr:rowOff>74839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561294</xdr:colOff>
      <xdr:row>31</xdr:row>
      <xdr:rowOff>0</xdr:rowOff>
    </xdr:from>
    <xdr:to>
      <xdr:col>21</xdr:col>
      <xdr:colOff>791255</xdr:colOff>
      <xdr:row>60</xdr:row>
      <xdr:rowOff>47625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904875</xdr:colOff>
      <xdr:row>62</xdr:row>
      <xdr:rowOff>23813</xdr:rowOff>
    </xdr:from>
    <xdr:to>
      <xdr:col>22</xdr:col>
      <xdr:colOff>15649</xdr:colOff>
      <xdr:row>91</xdr:row>
      <xdr:rowOff>71438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0.00674</cdr:x>
      <cdr:y>0.00501</cdr:y>
    </cdr:from>
    <cdr:to>
      <cdr:x>0.03645</cdr:x>
      <cdr:y>0.44709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B93C239-619E-4E00-9A7E-EEB081ABA1B9}"/>
            </a:ext>
          </a:extLst>
        </cdr:cNvPr>
        <cdr:cNvSpPr txBox="1"/>
      </cdr:nvSpPr>
      <cdr:spPr>
        <a:xfrm xmlns:a="http://schemas.openxmlformats.org/drawingml/2006/main" rot="16200000">
          <a:off x="-1015837" y="1111089"/>
          <a:ext cx="2463359" cy="296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E00BE"/>
              </a:solidFill>
            </a:rPr>
            <a:t>Kiloton</a:t>
          </a:r>
          <a:r>
            <a:rPr lang="en-US" sz="1400" baseline="0">
              <a:solidFill>
                <a:srgbClr val="1E00BE"/>
              </a:solidFill>
            </a:rPr>
            <a:t> koldioxid ekvivalenter</a:t>
          </a:r>
          <a:endParaRPr lang="en-US" sz="1400">
            <a:solidFill>
              <a:srgbClr val="1E00BE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0.00674</cdr:x>
      <cdr:y>0.00501</cdr:y>
    </cdr:from>
    <cdr:to>
      <cdr:x>0.03645</cdr:x>
      <cdr:y>0.44709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B93C239-619E-4E00-9A7E-EEB081ABA1B9}"/>
            </a:ext>
          </a:extLst>
        </cdr:cNvPr>
        <cdr:cNvSpPr txBox="1"/>
      </cdr:nvSpPr>
      <cdr:spPr>
        <a:xfrm xmlns:a="http://schemas.openxmlformats.org/drawingml/2006/main" rot="16200000">
          <a:off x="-1015837" y="1111089"/>
          <a:ext cx="2463359" cy="296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E00BE"/>
              </a:solidFill>
            </a:rPr>
            <a:t>Kiloton</a:t>
          </a:r>
          <a:r>
            <a:rPr lang="en-US" sz="1400" baseline="0">
              <a:solidFill>
                <a:srgbClr val="1E00BE"/>
              </a:solidFill>
            </a:rPr>
            <a:t> koldioxid ekvivalenter</a:t>
          </a:r>
          <a:endParaRPr lang="en-US" sz="1400">
            <a:solidFill>
              <a:srgbClr val="1E00BE"/>
            </a:solidFill>
          </a:endParaRPr>
        </a:p>
      </cdr:txBody>
    </cdr:sp>
  </cdr:relSizeAnchor>
  <cdr:relSizeAnchor xmlns:cdr="http://schemas.openxmlformats.org/drawingml/2006/chartDrawing">
    <cdr:from>
      <cdr:x>0.00674</cdr:x>
      <cdr:y>0.00501</cdr:y>
    </cdr:from>
    <cdr:to>
      <cdr:x>0.03645</cdr:x>
      <cdr:y>0.44709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9B93C239-619E-4E00-9A7E-EEB081ABA1B9}"/>
            </a:ext>
          </a:extLst>
        </cdr:cNvPr>
        <cdr:cNvSpPr txBox="1"/>
      </cdr:nvSpPr>
      <cdr:spPr>
        <a:xfrm xmlns:a="http://schemas.openxmlformats.org/drawingml/2006/main" rot="16200000">
          <a:off x="-1015837" y="1111089"/>
          <a:ext cx="2463359" cy="296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E00BE"/>
              </a:solidFill>
            </a:rPr>
            <a:t>Kiloton</a:t>
          </a:r>
          <a:r>
            <a:rPr lang="en-US" sz="1400" baseline="0">
              <a:solidFill>
                <a:srgbClr val="1E00BE"/>
              </a:solidFill>
            </a:rPr>
            <a:t> koldioxid ekvivalenter</a:t>
          </a:r>
          <a:endParaRPr lang="en-US" sz="1400">
            <a:solidFill>
              <a:srgbClr val="1E00BE"/>
            </a:solidFill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0.00674</cdr:x>
      <cdr:y>0.00501</cdr:y>
    </cdr:from>
    <cdr:to>
      <cdr:x>0.03645</cdr:x>
      <cdr:y>0.44709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B93C239-619E-4E00-9A7E-EEB081ABA1B9}"/>
            </a:ext>
          </a:extLst>
        </cdr:cNvPr>
        <cdr:cNvSpPr txBox="1"/>
      </cdr:nvSpPr>
      <cdr:spPr>
        <a:xfrm xmlns:a="http://schemas.openxmlformats.org/drawingml/2006/main" rot="16200000">
          <a:off x="-1015837" y="1111089"/>
          <a:ext cx="2463359" cy="296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E00BE"/>
              </a:solidFill>
            </a:rPr>
            <a:t>Kiloton</a:t>
          </a:r>
          <a:r>
            <a:rPr lang="en-US" sz="1400" baseline="0">
              <a:solidFill>
                <a:srgbClr val="1E00BE"/>
              </a:solidFill>
            </a:rPr>
            <a:t> koldioxid ekvivalenter</a:t>
          </a:r>
          <a:endParaRPr lang="en-US" sz="1400">
            <a:solidFill>
              <a:srgbClr val="1E00BE"/>
            </a:solidFill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0.00674</cdr:x>
      <cdr:y>0.00501</cdr:y>
    </cdr:from>
    <cdr:to>
      <cdr:x>0.03645</cdr:x>
      <cdr:y>0.44709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9B93C239-619E-4E00-9A7E-EEB081ABA1B9}"/>
            </a:ext>
          </a:extLst>
        </cdr:cNvPr>
        <cdr:cNvSpPr txBox="1"/>
      </cdr:nvSpPr>
      <cdr:spPr>
        <a:xfrm xmlns:a="http://schemas.openxmlformats.org/drawingml/2006/main" rot="16200000">
          <a:off x="-1015837" y="1111089"/>
          <a:ext cx="2463359" cy="2969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rgbClr val="1E00BE"/>
              </a:solidFill>
            </a:rPr>
            <a:t>Kiloton</a:t>
          </a:r>
          <a:r>
            <a:rPr lang="en-US" sz="1400" baseline="0">
              <a:solidFill>
                <a:srgbClr val="1E00BE"/>
              </a:solidFill>
            </a:rPr>
            <a:t> koldioxid ekvivalenter</a:t>
          </a:r>
          <a:endParaRPr lang="en-US" sz="1400">
            <a:solidFill>
              <a:srgbClr val="1E00BE"/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353467</xdr:colOff>
      <xdr:row>30</xdr:row>
      <xdr:rowOff>55268</xdr:rowOff>
    </xdr:from>
    <xdr:to>
      <xdr:col>7</xdr:col>
      <xdr:colOff>857250</xdr:colOff>
      <xdr:row>48</xdr:row>
      <xdr:rowOff>167327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374810</xdr:colOff>
      <xdr:row>49</xdr:row>
      <xdr:rowOff>103346</xdr:rowOff>
    </xdr:from>
    <xdr:to>
      <xdr:col>7</xdr:col>
      <xdr:colOff>833438</xdr:colOff>
      <xdr:row>68</xdr:row>
      <xdr:rowOff>24905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19050</xdr:colOff>
      <xdr:row>71</xdr:row>
      <xdr:rowOff>114300</xdr:rowOff>
    </xdr:from>
    <xdr:to>
      <xdr:col>3</xdr:col>
      <xdr:colOff>78580</xdr:colOff>
      <xdr:row>73</xdr:row>
      <xdr:rowOff>66983</xdr:rowOff>
    </xdr:to>
    <xdr:pic>
      <xdr:nvPicPr>
        <xdr:cNvPr id="5" name="Bildobjekt 4" descr="Symbolen för Sveriges officiella statistik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0" y="17274540"/>
          <a:ext cx="1976437" cy="3184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38100</xdr:colOff>
      <xdr:row>71</xdr:row>
      <xdr:rowOff>123825</xdr:rowOff>
    </xdr:from>
    <xdr:to>
      <xdr:col>6</xdr:col>
      <xdr:colOff>43814</xdr:colOff>
      <xdr:row>73</xdr:row>
      <xdr:rowOff>44123</xdr:rowOff>
    </xdr:to>
    <xdr:pic>
      <xdr:nvPicPr>
        <xdr:cNvPr id="7" name="Bildobjekt 6" descr="Symbolen för Sveriges officiella statistik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560" y="17284065"/>
          <a:ext cx="1976437" cy="286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1156901</xdr:colOff>
      <xdr:row>30</xdr:row>
      <xdr:rowOff>31432</xdr:rowOff>
    </xdr:from>
    <xdr:to>
      <xdr:col>16</xdr:col>
      <xdr:colOff>452437</xdr:colOff>
      <xdr:row>48</xdr:row>
      <xdr:rowOff>143491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1128236</xdr:colOff>
      <xdr:row>49</xdr:row>
      <xdr:rowOff>158569</xdr:rowOff>
    </xdr:from>
    <xdr:to>
      <xdr:col>16</xdr:col>
      <xdr:colOff>476249</xdr:colOff>
      <xdr:row>68</xdr:row>
      <xdr:rowOff>80128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PTS - PT Serif och Robot">
    <a:majorFont>
      <a:latin typeface="PT Serif"/>
      <a:ea typeface=""/>
      <a:cs typeface=""/>
    </a:majorFont>
    <a:minorFont>
      <a:latin typeface="Robo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2:K52"/>
  <sheetViews>
    <sheetView zoomScale="80" zoomScaleNormal="80" workbookViewId="0">
      <selection activeCell="B11" sqref="B11"/>
    </sheetView>
  </sheetViews>
  <sheetFormatPr defaultColWidth="9.140625" defaultRowHeight="15" x14ac:dyDescent="0.25"/>
  <cols>
    <col min="1" max="1" width="9.140625" style="31" customWidth="1"/>
    <col min="2" max="2" width="15.7109375" style="31" customWidth="1"/>
    <col min="3" max="3" width="111.28515625" style="31" customWidth="1"/>
    <col min="4" max="16384" width="9.140625" style="31"/>
  </cols>
  <sheetData>
    <row r="2" spans="2:4" ht="15.75" x14ac:dyDescent="0.25">
      <c r="B2" s="30" t="s">
        <v>92</v>
      </c>
    </row>
    <row r="3" spans="2:4" ht="15.75" x14ac:dyDescent="0.25">
      <c r="B3" s="32" t="s">
        <v>93</v>
      </c>
    </row>
    <row r="5" spans="2:4" ht="17.25" customHeight="1" x14ac:dyDescent="0.25">
      <c r="B5" s="33" t="s">
        <v>31</v>
      </c>
      <c r="C5" s="34"/>
    </row>
    <row r="6" spans="2:4" ht="17.25" customHeight="1" x14ac:dyDescent="0.25">
      <c r="B6" s="35" t="s">
        <v>32</v>
      </c>
      <c r="C6" s="36"/>
    </row>
    <row r="7" spans="2:4" x14ac:dyDescent="0.25">
      <c r="B7" s="37"/>
      <c r="C7" s="59"/>
    </row>
    <row r="8" spans="2:4" ht="15.75" x14ac:dyDescent="0.25">
      <c r="B8" s="38">
        <v>1</v>
      </c>
      <c r="C8" s="61" t="str">
        <f>'1'!B2</f>
        <v>BNP från användningssidan, försörjningsbalans, aggregerad, fasta priser, referensår 2015. Million SEK.</v>
      </c>
      <c r="D8" s="40"/>
    </row>
    <row r="9" spans="2:4" ht="15.75" x14ac:dyDescent="0.25">
      <c r="B9" s="41">
        <v>1</v>
      </c>
      <c r="C9" s="62" t="str">
        <f>'1'!B3</f>
        <v>GDP: expenditure approach, aggregated, constant prices, reference year 2015. SEK million.</v>
      </c>
    </row>
    <row r="10" spans="2:4" ht="15.75" x14ac:dyDescent="0.25">
      <c r="B10" s="42"/>
      <c r="C10" s="63"/>
    </row>
    <row r="11" spans="2:4" ht="15.75" x14ac:dyDescent="0.25">
      <c r="B11" s="38">
        <v>2</v>
      </c>
      <c r="C11" s="61" t="s">
        <v>33</v>
      </c>
      <c r="D11" s="40"/>
    </row>
    <row r="12" spans="2:4" ht="15.75" x14ac:dyDescent="0.25">
      <c r="B12" s="41">
        <v>2</v>
      </c>
      <c r="C12" s="62" t="s">
        <v>34</v>
      </c>
    </row>
    <row r="13" spans="2:4" ht="15.75" x14ac:dyDescent="0.25">
      <c r="B13" s="42"/>
      <c r="C13" s="64"/>
    </row>
    <row r="14" spans="2:4" ht="15.75" x14ac:dyDescent="0.25">
      <c r="B14" s="43">
        <v>3</v>
      </c>
      <c r="C14" s="61" t="s">
        <v>84</v>
      </c>
      <c r="D14" s="40"/>
    </row>
    <row r="15" spans="2:4" ht="15.75" x14ac:dyDescent="0.25">
      <c r="B15" s="41">
        <v>3</v>
      </c>
      <c r="C15" s="62" t="s">
        <v>85</v>
      </c>
    </row>
    <row r="16" spans="2:4" ht="15.75" x14ac:dyDescent="0.25">
      <c r="B16" s="44"/>
      <c r="C16" s="65"/>
    </row>
    <row r="17" spans="2:11" ht="15.75" x14ac:dyDescent="0.25">
      <c r="B17" s="42">
        <v>4</v>
      </c>
      <c r="C17" s="61" t="s">
        <v>91</v>
      </c>
      <c r="D17" s="40"/>
    </row>
    <row r="18" spans="2:11" ht="15.75" x14ac:dyDescent="0.25">
      <c r="B18" s="41">
        <v>4</v>
      </c>
      <c r="C18" s="62" t="s">
        <v>44</v>
      </c>
    </row>
    <row r="19" spans="2:11" ht="15.75" x14ac:dyDescent="0.25">
      <c r="B19" s="42"/>
      <c r="C19" s="63"/>
    </row>
    <row r="20" spans="2:11" ht="15.75" x14ac:dyDescent="0.25">
      <c r="B20" s="42">
        <v>5</v>
      </c>
      <c r="C20" s="39" t="s">
        <v>42</v>
      </c>
      <c r="D20" s="40"/>
    </row>
    <row r="21" spans="2:11" ht="15.75" x14ac:dyDescent="0.25">
      <c r="B21" s="41">
        <v>5</v>
      </c>
      <c r="C21" s="66" t="s">
        <v>43</v>
      </c>
    </row>
    <row r="22" spans="2:11" x14ac:dyDescent="0.25">
      <c r="B22" s="45"/>
      <c r="C22" s="60"/>
    </row>
    <row r="23" spans="2:11" x14ac:dyDescent="0.25">
      <c r="B23" s="58"/>
      <c r="C23" s="58"/>
      <c r="D23" s="40"/>
    </row>
    <row r="27" spans="2:11" x14ac:dyDescent="0.25">
      <c r="K27" s="46"/>
    </row>
    <row r="32" spans="2:11" x14ac:dyDescent="0.25">
      <c r="D32" s="47"/>
    </row>
    <row r="33" spans="1:7" x14ac:dyDescent="0.25">
      <c r="B33" s="49"/>
      <c r="D33" s="48"/>
    </row>
    <row r="34" spans="1:7" x14ac:dyDescent="0.25">
      <c r="B34" s="50"/>
    </row>
    <row r="35" spans="1:7" x14ac:dyDescent="0.25">
      <c r="B35" s="51"/>
    </row>
    <row r="36" spans="1:7" x14ac:dyDescent="0.25">
      <c r="B36" s="52"/>
    </row>
    <row r="37" spans="1:7" x14ac:dyDescent="0.25">
      <c r="G37" s="47"/>
    </row>
    <row r="38" spans="1:7" x14ac:dyDescent="0.25">
      <c r="B38" s="49"/>
      <c r="G38" s="48"/>
    </row>
    <row r="39" spans="1:7" x14ac:dyDescent="0.25">
      <c r="B39" s="50"/>
    </row>
    <row r="40" spans="1:7" x14ac:dyDescent="0.25">
      <c r="A40" s="53"/>
      <c r="B40" s="51"/>
    </row>
    <row r="41" spans="1:7" x14ac:dyDescent="0.25">
      <c r="A41" s="53"/>
      <c r="B41" s="52"/>
    </row>
    <row r="42" spans="1:7" x14ac:dyDescent="0.25">
      <c r="A42" s="54"/>
    </row>
    <row r="43" spans="1:7" x14ac:dyDescent="0.25">
      <c r="A43" s="55"/>
      <c r="B43" s="51"/>
    </row>
    <row r="44" spans="1:7" x14ac:dyDescent="0.25">
      <c r="A44" s="56"/>
    </row>
    <row r="45" spans="1:7" x14ac:dyDescent="0.25">
      <c r="A45" s="53"/>
    </row>
    <row r="46" spans="1:7" x14ac:dyDescent="0.25">
      <c r="A46" s="53"/>
    </row>
    <row r="47" spans="1:7" x14ac:dyDescent="0.25">
      <c r="A47" s="54"/>
    </row>
    <row r="48" spans="1:7" x14ac:dyDescent="0.25">
      <c r="A48" s="55"/>
    </row>
    <row r="49" spans="1:1" x14ac:dyDescent="0.25">
      <c r="A49" s="56"/>
    </row>
    <row r="50" spans="1:1" x14ac:dyDescent="0.25">
      <c r="A50" s="53"/>
    </row>
    <row r="52" spans="1:1" x14ac:dyDescent="0.25">
      <c r="A52" s="57"/>
    </row>
  </sheetData>
  <hyperlinks>
    <hyperlink ref="C9" location="'1'!A1" display="GDP: expenditure approach 2008-2017, aggregated, constant prices, reference year 2015. SEK million. " xr:uid="{00000000-0004-0000-0000-000000000000}"/>
    <hyperlink ref="C11" location="'2'!A1" display="Växthusgasutsläpp från konsumtion, kiloton koldioxid ekvivalenter (kton CO2-ekv.)" xr:uid="{00000000-0004-0000-0000-000001000000}"/>
    <hyperlink ref="C12" location="'2'!A1" display="Greenhouse gas emissions from consumption, kiloton carbon dioxide equivalents (kton CO2-equ.)" xr:uid="{00000000-0004-0000-0000-000002000000}"/>
    <hyperlink ref="C14" location="'3'!A1" display="Växthusgasutsläpp från konsumtion per capita, ton koldioxid ekvivalenter (kton CO2-ekv.)" xr:uid="{00000000-0004-0000-0000-000003000000}"/>
    <hyperlink ref="C15" location="'3'!A1" display="Greenhouse gas emissions from consumption per capita, tonne carbon dioxide equivalents (kton CO2-equ.)" xr:uid="{00000000-0004-0000-0000-000004000000}"/>
    <hyperlink ref="C17" location="'4'!A1" display="Växthusgas utsläppsintensitet från konsumtion. kg koldioxid ekvivalenter (kton CO2-ekv.) per SEK" xr:uid="{00000000-0004-0000-0000-000005000000}"/>
    <hyperlink ref="C18" location="'4'!A1" display="Greenhouse gas emission intensity from consumption. Kg carbon dioxide equivalent (kg CO2-equ.) per SEK. " xr:uid="{00000000-0004-0000-0000-000006000000}"/>
    <hyperlink ref="C20" location="'5'!A1" display="Index: BNP, växthusgasutsläpp från konsumtion, växthusgas utsläppsintensitet från konsumtion" xr:uid="{00000000-0004-0000-0000-000007000000}"/>
    <hyperlink ref="C21" location="'5'!A1" display="Index: GDP, greenhouse gas emissions from consumption, greenhouse gas emissions intensity from consumption" xr:uid="{00000000-0004-0000-0000-000008000000}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B2:AA107"/>
  <sheetViews>
    <sheetView zoomScaleNormal="100" workbookViewId="0">
      <selection activeCell="F93" sqref="F93"/>
    </sheetView>
  </sheetViews>
  <sheetFormatPr defaultRowHeight="15" x14ac:dyDescent="0.25"/>
  <cols>
    <col min="2" max="2" width="15.7109375" customWidth="1"/>
    <col min="3" max="3" width="10.28515625" bestFit="1" customWidth="1"/>
    <col min="4" max="4" width="14.42578125" customWidth="1"/>
    <col min="5" max="5" width="3.42578125" customWidth="1"/>
    <col min="6" max="6" width="18.85546875" customWidth="1"/>
    <col min="7" max="7" width="12.28515625" customWidth="1"/>
    <col min="8" max="8" width="13.28515625" customWidth="1"/>
    <col min="9" max="9" width="10.28515625" bestFit="1" customWidth="1"/>
    <col min="10" max="10" width="3.7109375" customWidth="1"/>
    <col min="11" max="11" width="16.7109375" customWidth="1"/>
    <col min="12" max="12" width="12.42578125" customWidth="1"/>
    <col min="13" max="13" width="4.28515625" customWidth="1"/>
    <col min="14" max="14" width="12.7109375" customWidth="1"/>
    <col min="16" max="16" width="11.85546875" customWidth="1"/>
    <col min="17" max="17" width="12.42578125" customWidth="1"/>
    <col min="21" max="21" width="14.7109375" customWidth="1"/>
    <col min="25" max="25" width="13.5703125" customWidth="1"/>
  </cols>
  <sheetData>
    <row r="2" spans="2:25" x14ac:dyDescent="0.25">
      <c r="B2" s="89" t="s">
        <v>87</v>
      </c>
      <c r="D2" s="2"/>
      <c r="E2" s="2"/>
      <c r="F2" s="2"/>
      <c r="G2" s="2"/>
      <c r="H2" s="2"/>
      <c r="I2" s="2"/>
      <c r="J2" s="2"/>
      <c r="K2" s="2"/>
      <c r="L2" s="2"/>
      <c r="M2" s="2"/>
    </row>
    <row r="3" spans="2:25" x14ac:dyDescent="0.25">
      <c r="B3" s="90" t="s">
        <v>88</v>
      </c>
      <c r="D3" s="2"/>
      <c r="E3" s="2"/>
      <c r="F3" s="2"/>
      <c r="G3" s="2"/>
      <c r="H3" s="2"/>
      <c r="I3" s="2"/>
      <c r="J3" s="2"/>
      <c r="K3" s="2"/>
      <c r="L3" s="2"/>
      <c r="M3" s="2"/>
    </row>
    <row r="4" spans="2:25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2:25" x14ac:dyDescent="0.25">
      <c r="B5" s="18"/>
      <c r="C5" s="119" t="s">
        <v>20</v>
      </c>
      <c r="D5" s="120"/>
      <c r="E5" s="19"/>
      <c r="F5" s="119" t="s">
        <v>21</v>
      </c>
      <c r="G5" s="120"/>
      <c r="H5" s="120"/>
      <c r="I5" s="120"/>
      <c r="J5" s="102"/>
      <c r="K5" s="19"/>
      <c r="L5" s="19"/>
      <c r="M5" s="19"/>
      <c r="N5" s="20"/>
    </row>
    <row r="6" spans="2:25" x14ac:dyDescent="0.25">
      <c r="B6" s="21"/>
      <c r="C6" s="121" t="s">
        <v>22</v>
      </c>
      <c r="D6" s="122"/>
      <c r="E6" s="2"/>
      <c r="F6" s="121" t="s">
        <v>23</v>
      </c>
      <c r="G6" s="122"/>
      <c r="H6" s="122"/>
      <c r="I6" s="122"/>
      <c r="J6" s="103"/>
      <c r="K6" s="2"/>
      <c r="L6" s="2"/>
      <c r="M6" s="2"/>
      <c r="N6" s="22"/>
    </row>
    <row r="7" spans="2:25" ht="39" x14ac:dyDescent="0.25">
      <c r="B7" s="86" t="s">
        <v>18</v>
      </c>
      <c r="C7" s="7" t="s">
        <v>3</v>
      </c>
      <c r="D7" s="7" t="s">
        <v>6</v>
      </c>
      <c r="E7" s="23"/>
      <c r="F7" s="7" t="s">
        <v>8</v>
      </c>
      <c r="G7" s="7" t="s">
        <v>4</v>
      </c>
      <c r="H7" s="7" t="s">
        <v>83</v>
      </c>
      <c r="I7" s="7" t="s">
        <v>5</v>
      </c>
      <c r="J7" s="7"/>
      <c r="K7" s="7" t="s">
        <v>0</v>
      </c>
      <c r="L7" s="7" t="s">
        <v>1</v>
      </c>
      <c r="M7" s="7"/>
      <c r="N7" s="10" t="s">
        <v>2</v>
      </c>
    </row>
    <row r="8" spans="2:25" ht="39" x14ac:dyDescent="0.25">
      <c r="B8" s="86" t="s">
        <v>19</v>
      </c>
      <c r="C8" s="7" t="s">
        <v>28</v>
      </c>
      <c r="D8" s="7" t="s">
        <v>7</v>
      </c>
      <c r="E8" s="23"/>
      <c r="F8" s="7" t="s">
        <v>9</v>
      </c>
      <c r="G8" s="7" t="s">
        <v>12</v>
      </c>
      <c r="H8" s="7" t="s">
        <v>49</v>
      </c>
      <c r="I8" s="7" t="s">
        <v>5</v>
      </c>
      <c r="J8" s="7"/>
      <c r="K8" s="7" t="s">
        <v>10</v>
      </c>
      <c r="L8" s="7" t="s">
        <v>11</v>
      </c>
      <c r="M8" s="7"/>
      <c r="N8" s="10" t="s">
        <v>13</v>
      </c>
    </row>
    <row r="9" spans="2:25" x14ac:dyDescent="0.25">
      <c r="B9" s="11">
        <v>2008</v>
      </c>
      <c r="C9" s="105">
        <v>3775090</v>
      </c>
      <c r="D9" s="105">
        <v>1466856</v>
      </c>
      <c r="E9" s="106"/>
      <c r="F9" s="105">
        <v>1666901</v>
      </c>
      <c r="G9" s="105">
        <v>986883</v>
      </c>
      <c r="H9" s="105">
        <v>913267</v>
      </c>
      <c r="I9" s="105">
        <v>1671736</v>
      </c>
      <c r="J9" s="87"/>
      <c r="K9" s="87">
        <f>SUM(F9:H9)</f>
        <v>3567051</v>
      </c>
      <c r="L9" s="87">
        <f>K9+I9</f>
        <v>5238787</v>
      </c>
      <c r="M9" s="87"/>
      <c r="N9" s="109">
        <v>9220</v>
      </c>
      <c r="P9" s="104"/>
      <c r="Q9" s="112"/>
      <c r="R9" s="94"/>
      <c r="S9" s="94"/>
      <c r="X9" s="93"/>
      <c r="Y9" s="94"/>
    </row>
    <row r="10" spans="2:25" x14ac:dyDescent="0.25">
      <c r="B10" s="11">
        <v>2009</v>
      </c>
      <c r="C10" s="105">
        <v>3611259</v>
      </c>
      <c r="D10" s="105">
        <v>1253644</v>
      </c>
      <c r="E10" s="106"/>
      <c r="F10" s="105">
        <v>1684204</v>
      </c>
      <c r="G10" s="105">
        <v>1009101</v>
      </c>
      <c r="H10" s="105">
        <v>797593</v>
      </c>
      <c r="I10" s="105">
        <v>1430036</v>
      </c>
      <c r="J10" s="87"/>
      <c r="K10" s="87">
        <f t="shared" ref="K10:K22" si="0">SUM(F10:H10)</f>
        <v>3490898</v>
      </c>
      <c r="L10" s="87">
        <f t="shared" ref="L10:L22" si="1">K10+I10</f>
        <v>4920934</v>
      </c>
      <c r="M10" s="87"/>
      <c r="N10" s="109">
        <v>9299</v>
      </c>
      <c r="P10" s="104"/>
      <c r="Q10" s="112"/>
      <c r="R10" s="94"/>
      <c r="S10" s="94"/>
      <c r="X10" s="93"/>
      <c r="Y10" s="94"/>
    </row>
    <row r="11" spans="2:25" x14ac:dyDescent="0.25">
      <c r="B11" s="11">
        <v>2010</v>
      </c>
      <c r="C11" s="105">
        <v>3826205</v>
      </c>
      <c r="D11" s="105">
        <v>1397605</v>
      </c>
      <c r="E11" s="106"/>
      <c r="F11" s="105">
        <v>1754421</v>
      </c>
      <c r="G11" s="105">
        <v>1022388</v>
      </c>
      <c r="H11" s="105">
        <v>847345</v>
      </c>
      <c r="I11" s="105">
        <v>1582295</v>
      </c>
      <c r="J11" s="87"/>
      <c r="K11" s="87">
        <f t="shared" si="0"/>
        <v>3624154</v>
      </c>
      <c r="L11" s="87">
        <f t="shared" si="1"/>
        <v>5206449</v>
      </c>
      <c r="M11" s="87"/>
      <c r="N11" s="109">
        <v>9378</v>
      </c>
      <c r="P11" s="104"/>
      <c r="Q11" s="112"/>
      <c r="R11" s="94"/>
      <c r="S11" s="94"/>
      <c r="X11" s="93"/>
      <c r="Y11" s="94"/>
    </row>
    <row r="12" spans="2:25" x14ac:dyDescent="0.25">
      <c r="B12" s="11">
        <v>2011</v>
      </c>
      <c r="C12" s="105">
        <v>3948465</v>
      </c>
      <c r="D12" s="105">
        <v>1496611</v>
      </c>
      <c r="E12" s="106"/>
      <c r="F12" s="105">
        <v>1789341</v>
      </c>
      <c r="G12" s="105">
        <v>1031256</v>
      </c>
      <c r="H12" s="105">
        <v>897780</v>
      </c>
      <c r="I12" s="105">
        <v>1688622</v>
      </c>
      <c r="J12" s="87"/>
      <c r="K12" s="87">
        <f t="shared" si="0"/>
        <v>3718377</v>
      </c>
      <c r="L12" s="87">
        <f t="shared" si="1"/>
        <v>5406999</v>
      </c>
      <c r="M12" s="87"/>
      <c r="N12" s="109">
        <v>9449</v>
      </c>
      <c r="P12" s="104"/>
      <c r="Q12" s="112"/>
      <c r="R12" s="94"/>
      <c r="S12" s="94"/>
      <c r="X12" s="93"/>
      <c r="Y12" s="94"/>
    </row>
    <row r="13" spans="2:25" x14ac:dyDescent="0.25">
      <c r="B13" s="11">
        <v>2012</v>
      </c>
      <c r="C13" s="105">
        <v>3925236</v>
      </c>
      <c r="D13" s="105">
        <v>1511785</v>
      </c>
      <c r="E13" s="106"/>
      <c r="F13" s="105">
        <v>1802428</v>
      </c>
      <c r="G13" s="105">
        <v>1042589</v>
      </c>
      <c r="H13" s="105">
        <v>888104</v>
      </c>
      <c r="I13" s="105">
        <v>1707548</v>
      </c>
      <c r="J13" s="87"/>
      <c r="K13" s="87">
        <f t="shared" si="0"/>
        <v>3733121</v>
      </c>
      <c r="L13" s="87">
        <f t="shared" si="1"/>
        <v>5440669</v>
      </c>
      <c r="M13" s="87"/>
      <c r="N13" s="109">
        <v>9519</v>
      </c>
      <c r="P13" s="104"/>
      <c r="Q13" s="112"/>
      <c r="R13" s="94"/>
      <c r="S13" s="94"/>
      <c r="X13" s="93"/>
      <c r="Y13" s="94"/>
    </row>
    <row r="14" spans="2:25" x14ac:dyDescent="0.25">
      <c r="B14" s="11">
        <v>2013</v>
      </c>
      <c r="C14" s="105">
        <v>3971859</v>
      </c>
      <c r="D14" s="105">
        <v>1508764</v>
      </c>
      <c r="E14" s="106"/>
      <c r="F14" s="105">
        <v>1834754</v>
      </c>
      <c r="G14" s="105">
        <v>1059178</v>
      </c>
      <c r="H14" s="105">
        <v>892874</v>
      </c>
      <c r="I14" s="105">
        <v>1688718</v>
      </c>
      <c r="J14" s="87"/>
      <c r="K14" s="87">
        <f t="shared" si="0"/>
        <v>3786806</v>
      </c>
      <c r="L14" s="87">
        <f t="shared" si="1"/>
        <v>5475524</v>
      </c>
      <c r="M14" s="87"/>
      <c r="N14" s="109">
        <v>9600</v>
      </c>
      <c r="P14" s="104"/>
      <c r="Q14" s="112"/>
      <c r="R14" s="94"/>
      <c r="S14" s="94"/>
      <c r="X14" s="93"/>
      <c r="Y14" s="94"/>
    </row>
    <row r="15" spans="2:25" x14ac:dyDescent="0.25">
      <c r="B15" s="11">
        <v>2014</v>
      </c>
      <c r="C15" s="105">
        <v>4077423</v>
      </c>
      <c r="D15" s="105">
        <v>1605077</v>
      </c>
      <c r="E15" s="106"/>
      <c r="F15" s="105">
        <v>1887573</v>
      </c>
      <c r="G15" s="105">
        <v>1072391</v>
      </c>
      <c r="H15" s="105">
        <v>946693</v>
      </c>
      <c r="I15" s="105">
        <v>1762447</v>
      </c>
      <c r="J15" s="87"/>
      <c r="K15" s="87">
        <f t="shared" si="0"/>
        <v>3906657</v>
      </c>
      <c r="L15" s="87">
        <f t="shared" si="1"/>
        <v>5669104</v>
      </c>
      <c r="M15" s="87"/>
      <c r="N15" s="109">
        <v>9696</v>
      </c>
      <c r="P15" s="104"/>
      <c r="Q15" s="112"/>
      <c r="R15" s="94"/>
      <c r="S15" s="94"/>
      <c r="U15" s="92"/>
      <c r="V15" s="93"/>
      <c r="X15" s="93"/>
      <c r="Y15" s="94"/>
    </row>
    <row r="16" spans="2:25" x14ac:dyDescent="0.25">
      <c r="B16" s="11">
        <v>2015</v>
      </c>
      <c r="C16" s="105">
        <v>4260470</v>
      </c>
      <c r="D16" s="105">
        <v>1702358</v>
      </c>
      <c r="E16" s="106"/>
      <c r="F16" s="105">
        <v>1961665</v>
      </c>
      <c r="G16" s="105">
        <v>1095716</v>
      </c>
      <c r="H16" s="105">
        <v>1012008</v>
      </c>
      <c r="I16" s="105">
        <v>1864670</v>
      </c>
      <c r="J16" s="87"/>
      <c r="K16" s="87">
        <f t="shared" si="0"/>
        <v>4069389</v>
      </c>
      <c r="L16" s="87">
        <f t="shared" si="1"/>
        <v>5934059</v>
      </c>
      <c r="M16" s="87"/>
      <c r="N16" s="109">
        <v>9799</v>
      </c>
      <c r="P16" s="104"/>
      <c r="Q16" s="112"/>
      <c r="R16" s="94"/>
      <c r="S16" s="94"/>
      <c r="U16" s="94"/>
      <c r="X16" s="92"/>
      <c r="Y16" s="94"/>
    </row>
    <row r="17" spans="2:27" x14ac:dyDescent="0.25">
      <c r="B17" s="11">
        <v>2016</v>
      </c>
      <c r="C17" s="105">
        <v>4348687</v>
      </c>
      <c r="D17" s="105">
        <v>1778450</v>
      </c>
      <c r="E17" s="106"/>
      <c r="F17" s="105">
        <v>2006800</v>
      </c>
      <c r="G17" s="105">
        <v>1136611</v>
      </c>
      <c r="H17" s="105">
        <v>1052903</v>
      </c>
      <c r="I17" s="105">
        <v>1909418</v>
      </c>
      <c r="J17" s="87"/>
      <c r="K17" s="87">
        <f t="shared" si="0"/>
        <v>4196314</v>
      </c>
      <c r="L17" s="87">
        <f t="shared" si="1"/>
        <v>6105732</v>
      </c>
      <c r="M17" s="87"/>
      <c r="N17" s="110">
        <v>9923</v>
      </c>
      <c r="P17" s="104"/>
      <c r="Q17" s="112"/>
      <c r="R17" s="94"/>
      <c r="S17" s="94"/>
      <c r="X17" s="92"/>
      <c r="Y17" s="94"/>
    </row>
    <row r="18" spans="2:27" x14ac:dyDescent="0.25">
      <c r="B18" s="11">
        <v>2017</v>
      </c>
      <c r="C18" s="105">
        <v>4460358</v>
      </c>
      <c r="D18" s="105">
        <v>1862549</v>
      </c>
      <c r="E18" s="106"/>
      <c r="F18" s="105">
        <v>2059110</v>
      </c>
      <c r="G18" s="105">
        <v>1137995</v>
      </c>
      <c r="H18" s="105">
        <v>1111301</v>
      </c>
      <c r="I18" s="105">
        <v>1988308</v>
      </c>
      <c r="J18" s="87"/>
      <c r="K18" s="87">
        <f t="shared" si="0"/>
        <v>4308406</v>
      </c>
      <c r="L18" s="87">
        <f t="shared" si="1"/>
        <v>6296714</v>
      </c>
      <c r="M18" s="87"/>
      <c r="N18" s="110">
        <v>10058</v>
      </c>
      <c r="P18" s="104"/>
      <c r="Q18" s="112"/>
      <c r="R18" s="94"/>
      <c r="S18" s="94"/>
      <c r="X18" s="92"/>
      <c r="Y18" s="94"/>
    </row>
    <row r="19" spans="2:27" x14ac:dyDescent="0.25">
      <c r="B19" s="11">
        <v>2018</v>
      </c>
      <c r="C19" s="105">
        <v>4547336</v>
      </c>
      <c r="D19" s="105">
        <v>1933770</v>
      </c>
      <c r="E19" s="106"/>
      <c r="F19" s="105">
        <v>2097193</v>
      </c>
      <c r="G19" s="105">
        <v>1147301</v>
      </c>
      <c r="H19" s="105">
        <v>1126924</v>
      </c>
      <c r="I19" s="105">
        <v>2072751</v>
      </c>
      <c r="J19" s="87"/>
      <c r="K19" s="87">
        <f t="shared" si="0"/>
        <v>4371418</v>
      </c>
      <c r="L19" s="87">
        <f t="shared" si="1"/>
        <v>6444169</v>
      </c>
      <c r="M19" s="87"/>
      <c r="N19" s="110">
        <v>10175</v>
      </c>
      <c r="P19" s="104"/>
      <c r="Q19" s="112"/>
      <c r="R19" s="94"/>
      <c r="S19" s="94"/>
      <c r="X19" s="92"/>
      <c r="Y19" s="94"/>
    </row>
    <row r="20" spans="2:27" x14ac:dyDescent="0.25">
      <c r="B20" s="11">
        <v>2019</v>
      </c>
      <c r="C20" s="105">
        <v>4637655</v>
      </c>
      <c r="D20" s="105">
        <v>1974941</v>
      </c>
      <c r="E20" s="106"/>
      <c r="F20" s="105">
        <v>2112297</v>
      </c>
      <c r="G20" s="105">
        <v>1150364</v>
      </c>
      <c r="H20" s="105">
        <v>1123128</v>
      </c>
      <c r="I20" s="105">
        <v>2196577</v>
      </c>
      <c r="J20" s="87"/>
      <c r="K20" s="87">
        <f t="shared" si="0"/>
        <v>4385789</v>
      </c>
      <c r="L20" s="87">
        <f t="shared" si="1"/>
        <v>6582366</v>
      </c>
      <c r="M20" s="87"/>
      <c r="N20" s="109">
        <v>10279</v>
      </c>
      <c r="P20" s="104"/>
      <c r="Q20" s="112"/>
      <c r="R20" s="94"/>
      <c r="S20" s="94"/>
      <c r="X20" s="92"/>
      <c r="Y20" s="94"/>
    </row>
    <row r="21" spans="2:27" x14ac:dyDescent="0.25">
      <c r="B21" s="11">
        <v>2020</v>
      </c>
      <c r="C21" s="105">
        <v>4537008</v>
      </c>
      <c r="D21" s="105">
        <v>1855480</v>
      </c>
      <c r="E21" s="106"/>
      <c r="F21" s="105">
        <v>2045389</v>
      </c>
      <c r="G21" s="105">
        <v>1129918</v>
      </c>
      <c r="H21" s="105">
        <v>1141884</v>
      </c>
      <c r="I21" s="105">
        <v>2076769</v>
      </c>
      <c r="J21" s="87"/>
      <c r="K21" s="87">
        <f t="shared" si="0"/>
        <v>4317191</v>
      </c>
      <c r="L21" s="87">
        <f t="shared" si="1"/>
        <v>6393960</v>
      </c>
      <c r="M21" s="87"/>
      <c r="N21" s="109">
        <v>10353</v>
      </c>
      <c r="P21" s="104"/>
      <c r="Q21" s="112"/>
      <c r="R21" s="104"/>
      <c r="S21" s="94"/>
      <c r="X21" s="92"/>
      <c r="Y21" s="94"/>
    </row>
    <row r="22" spans="2:27" x14ac:dyDescent="0.25">
      <c r="B22" s="97">
        <v>2021</v>
      </c>
      <c r="C22" s="107">
        <v>4815899</v>
      </c>
      <c r="D22" s="107">
        <v>2070359</v>
      </c>
      <c r="E22" s="108"/>
      <c r="F22" s="107">
        <v>2174766</v>
      </c>
      <c r="G22" s="107">
        <v>1166872</v>
      </c>
      <c r="H22" s="107">
        <v>1222950</v>
      </c>
      <c r="I22" s="107">
        <v>2307776</v>
      </c>
      <c r="J22" s="88"/>
      <c r="K22" s="88">
        <f t="shared" si="0"/>
        <v>4564588</v>
      </c>
      <c r="L22" s="88">
        <f t="shared" si="1"/>
        <v>6872364</v>
      </c>
      <c r="M22" s="88"/>
      <c r="N22" s="111">
        <v>10416</v>
      </c>
      <c r="P22" s="104"/>
      <c r="Q22" s="104"/>
      <c r="R22" s="94"/>
      <c r="S22" s="104"/>
      <c r="T22" s="104"/>
      <c r="U22" s="104"/>
      <c r="V22" s="104"/>
      <c r="X22" s="104"/>
      <c r="Y22" s="104"/>
      <c r="AA22" s="104"/>
    </row>
    <row r="23" spans="2:27" x14ac:dyDescent="0.25">
      <c r="B23" s="91" t="s">
        <v>94</v>
      </c>
      <c r="C23" s="6"/>
      <c r="D23" s="6"/>
      <c r="E23" s="23"/>
      <c r="F23" s="6"/>
      <c r="G23" s="6"/>
      <c r="H23" s="6"/>
      <c r="I23" s="6"/>
      <c r="J23" s="6"/>
      <c r="K23" s="6"/>
      <c r="L23" s="6"/>
      <c r="M23" s="6"/>
      <c r="N23" s="3"/>
    </row>
    <row r="24" spans="2:27" x14ac:dyDescent="0.25">
      <c r="B24" s="91" t="s">
        <v>95</v>
      </c>
      <c r="C24" s="6"/>
      <c r="D24" s="6"/>
      <c r="E24" s="23"/>
      <c r="F24" s="6"/>
      <c r="G24" s="6"/>
      <c r="H24" s="6"/>
      <c r="I24" s="6"/>
      <c r="J24" s="6"/>
      <c r="K24" s="6"/>
      <c r="L24" s="6"/>
      <c r="M24" s="6"/>
      <c r="N24" s="3"/>
    </row>
    <row r="25" spans="2:27" x14ac:dyDescent="0.25">
      <c r="B25" s="2"/>
      <c r="C25" s="6"/>
      <c r="D25" s="6"/>
      <c r="E25" s="23"/>
      <c r="F25" s="6"/>
      <c r="G25" s="6"/>
      <c r="H25" s="6"/>
      <c r="I25" s="6"/>
      <c r="J25" s="6"/>
      <c r="K25" s="6"/>
      <c r="L25" s="6"/>
      <c r="M25" s="6"/>
      <c r="N25" s="3"/>
    </row>
    <row r="26" spans="2:27" x14ac:dyDescent="0.25">
      <c r="B26" t="s">
        <v>48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2:27" x14ac:dyDescent="0.25">
      <c r="B27" t="s">
        <v>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2:27" x14ac:dyDescent="0.25">
      <c r="C28" s="1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2:27" x14ac:dyDescent="0.25">
      <c r="B29" t="s">
        <v>47</v>
      </c>
      <c r="C29" s="1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2:27" x14ac:dyDescent="0.25">
      <c r="B30" t="s">
        <v>50</v>
      </c>
      <c r="C30" s="1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2:27" x14ac:dyDescent="0.25">
      <c r="C31" s="1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2:27" x14ac:dyDescent="0.25">
      <c r="C32" s="1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2:13" x14ac:dyDescent="0.25"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2:13" x14ac:dyDescent="0.25">
      <c r="B34" s="1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2:13" x14ac:dyDescent="0.25"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2:13" x14ac:dyDescent="0.25"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2:13" x14ac:dyDescent="0.25">
      <c r="B37" s="1"/>
      <c r="C37" s="1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2:13" x14ac:dyDescent="0.25">
      <c r="B38" s="1"/>
      <c r="C38" s="1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2:13" x14ac:dyDescent="0.25">
      <c r="B39" s="1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2:13" x14ac:dyDescent="0.25">
      <c r="B40" s="1"/>
      <c r="C40" s="1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2:13" x14ac:dyDescent="0.25">
      <c r="B41" s="1"/>
      <c r="C41" s="1"/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2:13" x14ac:dyDescent="0.25">
      <c r="B42" s="1"/>
      <c r="C42" s="1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2:13" x14ac:dyDescent="0.25">
      <c r="B43" s="1"/>
      <c r="C43" s="1"/>
      <c r="D43" s="2"/>
      <c r="E43" s="2"/>
      <c r="F43" s="2"/>
      <c r="G43" s="2"/>
      <c r="H43" s="2"/>
      <c r="I43" s="2"/>
      <c r="J43" s="2"/>
      <c r="K43" s="2"/>
      <c r="L43" s="2"/>
      <c r="M43" s="2"/>
    </row>
    <row r="44" spans="2:13" x14ac:dyDescent="0.25">
      <c r="B44" s="1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</row>
    <row r="45" spans="2:13" x14ac:dyDescent="0.25">
      <c r="B45" s="1"/>
      <c r="C45" s="1"/>
      <c r="D45" s="2"/>
      <c r="E45" s="2"/>
      <c r="F45" s="2"/>
      <c r="G45" s="2"/>
      <c r="H45" s="2"/>
      <c r="I45" s="2"/>
      <c r="J45" s="2"/>
      <c r="K45" s="2"/>
      <c r="L45" s="2"/>
      <c r="M45" s="2"/>
    </row>
    <row r="46" spans="2:13" x14ac:dyDescent="0.25">
      <c r="B46" s="1"/>
      <c r="C46" s="1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2:13" x14ac:dyDescent="0.25">
      <c r="B47" s="1"/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</row>
    <row r="48" spans="2:13" x14ac:dyDescent="0.25">
      <c r="B48" s="1"/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</row>
    <row r="49" spans="2:13" x14ac:dyDescent="0.25">
      <c r="B49" s="1"/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2:13" x14ac:dyDescent="0.25">
      <c r="B50" s="1"/>
      <c r="C50" s="1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2:13" x14ac:dyDescent="0.25">
      <c r="B51" s="1"/>
      <c r="C51" s="1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2:13" x14ac:dyDescent="0.25">
      <c r="B52" s="1"/>
      <c r="C52" s="1"/>
      <c r="D52" s="2"/>
      <c r="E52" s="2"/>
      <c r="F52" s="2"/>
      <c r="G52" s="2"/>
      <c r="H52" s="2"/>
      <c r="I52" s="2"/>
      <c r="J52" s="2"/>
      <c r="K52" s="2"/>
      <c r="L52" s="2"/>
      <c r="M52" s="2"/>
    </row>
    <row r="53" spans="2:13" x14ac:dyDescent="0.25">
      <c r="B53" s="1"/>
      <c r="C53" s="1"/>
      <c r="D53" s="2"/>
      <c r="E53" s="2"/>
      <c r="F53" s="2"/>
      <c r="G53" s="2"/>
      <c r="H53" s="2"/>
      <c r="I53" s="2"/>
      <c r="J53" s="2"/>
      <c r="K53" s="2"/>
      <c r="L53" s="2"/>
      <c r="M53" s="2"/>
    </row>
    <row r="54" spans="2:13" x14ac:dyDescent="0.25">
      <c r="B54" s="1"/>
      <c r="C54" s="1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2:13" x14ac:dyDescent="0.25">
      <c r="B55" s="1"/>
      <c r="C55" s="1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2:13" x14ac:dyDescent="0.25">
      <c r="B56" s="1"/>
      <c r="C56" s="1"/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x14ac:dyDescent="0.25">
      <c r="B57" s="1"/>
      <c r="C57" s="1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2:13" x14ac:dyDescent="0.25">
      <c r="B58" s="1"/>
      <c r="C58" s="1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2:13" x14ac:dyDescent="0.25">
      <c r="B59" s="1"/>
      <c r="C59" s="1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2:13" x14ac:dyDescent="0.25">
      <c r="B60" s="1"/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</row>
    <row r="61" spans="2:13" x14ac:dyDescent="0.25">
      <c r="B61" s="1"/>
      <c r="C61" s="1"/>
      <c r="D61" s="2"/>
      <c r="E61" s="2"/>
      <c r="F61" s="2"/>
      <c r="G61" s="2"/>
      <c r="H61" s="2"/>
      <c r="I61" s="2"/>
      <c r="J61" s="2"/>
      <c r="K61" s="2"/>
      <c r="L61" s="2"/>
      <c r="M61" s="2"/>
    </row>
    <row r="62" spans="2:13" x14ac:dyDescent="0.25">
      <c r="B62" s="1"/>
      <c r="C62" s="1"/>
      <c r="D62" s="2"/>
      <c r="E62" s="2"/>
      <c r="F62" s="2"/>
      <c r="G62" s="2"/>
      <c r="H62" s="2"/>
      <c r="I62" s="2"/>
      <c r="J62" s="2"/>
      <c r="K62" s="2"/>
      <c r="L62" s="2"/>
      <c r="M62" s="2"/>
    </row>
    <row r="63" spans="2:13" x14ac:dyDescent="0.25">
      <c r="B63" s="1"/>
      <c r="C63" s="1"/>
      <c r="D63" s="2"/>
      <c r="E63" s="2"/>
      <c r="F63" s="2"/>
      <c r="G63" s="2"/>
      <c r="H63" s="2"/>
      <c r="I63" s="2"/>
      <c r="J63" s="2"/>
      <c r="K63" s="2"/>
      <c r="L63" s="2"/>
      <c r="M63" s="2"/>
    </row>
    <row r="64" spans="2:13" x14ac:dyDescent="0.25">
      <c r="B64" s="1"/>
      <c r="C64" s="1"/>
      <c r="D64" s="2"/>
      <c r="E64" s="2"/>
      <c r="F64" s="2"/>
      <c r="G64" s="2"/>
      <c r="H64" s="2"/>
      <c r="I64" s="2"/>
      <c r="J64" s="2"/>
      <c r="K64" s="2"/>
      <c r="L64" s="2"/>
      <c r="M64" s="2"/>
    </row>
    <row r="65" spans="2:13" x14ac:dyDescent="0.25">
      <c r="B65" s="1"/>
      <c r="C65" s="1"/>
      <c r="D65" s="2"/>
      <c r="E65" s="2"/>
      <c r="F65" s="2"/>
      <c r="G65" s="2"/>
      <c r="H65" s="2"/>
      <c r="I65" s="2"/>
      <c r="J65" s="2"/>
      <c r="K65" s="2"/>
      <c r="L65" s="2"/>
      <c r="M65" s="2"/>
    </row>
    <row r="66" spans="2:13" x14ac:dyDescent="0.25">
      <c r="B66" s="1"/>
      <c r="C66" s="1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2:13" x14ac:dyDescent="0.25">
      <c r="B67" s="1"/>
      <c r="C67" s="1"/>
      <c r="D67" s="2"/>
      <c r="E67" s="2"/>
      <c r="F67" s="2"/>
      <c r="G67" s="2"/>
      <c r="H67" s="2"/>
      <c r="I67" s="2"/>
      <c r="J67" s="2"/>
      <c r="K67" s="2"/>
      <c r="L67" s="2"/>
      <c r="M67" s="2"/>
    </row>
    <row r="68" spans="2:13" x14ac:dyDescent="0.25">
      <c r="B68" s="1"/>
      <c r="C68" s="1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2:13" x14ac:dyDescent="0.25">
      <c r="B69" s="1"/>
      <c r="C69" s="1"/>
      <c r="D69" s="2"/>
      <c r="E69" s="2"/>
      <c r="F69" s="2"/>
      <c r="G69" s="2"/>
      <c r="H69" s="2"/>
      <c r="I69" s="2"/>
      <c r="J69" s="2"/>
      <c r="K69" s="2"/>
      <c r="L69" s="2"/>
      <c r="M69" s="2"/>
    </row>
    <row r="70" spans="2:13" x14ac:dyDescent="0.25">
      <c r="B70" s="1"/>
      <c r="C70" s="1"/>
      <c r="D70" s="2"/>
      <c r="E70" s="2"/>
      <c r="F70" s="2"/>
      <c r="G70" s="2"/>
      <c r="H70" s="2"/>
      <c r="I70" s="2"/>
      <c r="J70" s="2"/>
      <c r="K70" s="2"/>
      <c r="L70" s="2"/>
      <c r="M70" s="2"/>
    </row>
    <row r="71" spans="2:13" x14ac:dyDescent="0.25">
      <c r="B71" s="1"/>
      <c r="C71" s="1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2:13" x14ac:dyDescent="0.25">
      <c r="B72" s="1"/>
      <c r="C72" s="1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2:13" x14ac:dyDescent="0.25">
      <c r="B73" s="1"/>
      <c r="C73" s="1"/>
      <c r="D73" s="2"/>
      <c r="E73" s="2"/>
      <c r="F73" s="2"/>
      <c r="G73" s="2"/>
      <c r="H73" s="2"/>
      <c r="I73" s="2"/>
      <c r="J73" s="2"/>
      <c r="K73" s="2"/>
      <c r="L73" s="2"/>
      <c r="M73" s="2"/>
    </row>
    <row r="74" spans="2:13" x14ac:dyDescent="0.25">
      <c r="B74" s="1"/>
      <c r="C74" s="1"/>
      <c r="D74" s="2"/>
      <c r="E74" s="2"/>
      <c r="F74" s="2"/>
      <c r="G74" s="2"/>
      <c r="H74" s="2"/>
      <c r="I74" s="2"/>
      <c r="J74" s="2"/>
      <c r="K74" s="2"/>
      <c r="L74" s="2"/>
      <c r="M74" s="2"/>
    </row>
    <row r="75" spans="2:13" x14ac:dyDescent="0.25">
      <c r="B75" s="1"/>
      <c r="C75" s="1"/>
      <c r="D75" s="2"/>
      <c r="E75" s="2"/>
      <c r="F75" s="2"/>
      <c r="G75" s="2"/>
      <c r="H75" s="2"/>
      <c r="I75" s="2"/>
      <c r="J75" s="2"/>
      <c r="K75" s="2"/>
      <c r="L75" s="2"/>
      <c r="M75" s="2"/>
    </row>
    <row r="76" spans="2:13" x14ac:dyDescent="0.25">
      <c r="B76" s="1"/>
      <c r="C76" s="1"/>
      <c r="D76" s="2"/>
      <c r="E76" s="2"/>
      <c r="F76" s="2"/>
      <c r="G76" s="2"/>
      <c r="H76" s="2"/>
      <c r="I76" s="2"/>
      <c r="J76" s="2"/>
      <c r="K76" s="2"/>
      <c r="L76" s="2"/>
      <c r="M76" s="2"/>
    </row>
    <row r="77" spans="2:13" x14ac:dyDescent="0.25">
      <c r="B77" s="1"/>
      <c r="C77" s="1"/>
      <c r="D77" s="2"/>
      <c r="E77" s="2"/>
      <c r="F77" s="2"/>
      <c r="G77" s="2"/>
      <c r="H77" s="2"/>
      <c r="I77" s="2"/>
      <c r="J77" s="2"/>
      <c r="K77" s="2"/>
      <c r="L77" s="2"/>
      <c r="M77" s="2"/>
    </row>
    <row r="78" spans="2:13" x14ac:dyDescent="0.25">
      <c r="B78" s="1"/>
      <c r="C78" s="1"/>
      <c r="D78" s="2"/>
      <c r="E78" s="2"/>
      <c r="F78" s="2"/>
      <c r="G78" s="2"/>
      <c r="H78" s="2"/>
      <c r="I78" s="2"/>
      <c r="J78" s="2"/>
      <c r="K78" s="2"/>
      <c r="L78" s="2"/>
      <c r="M78" s="2"/>
    </row>
    <row r="79" spans="2:13" x14ac:dyDescent="0.25">
      <c r="B79" s="1"/>
      <c r="C79" s="1"/>
      <c r="D79" s="2"/>
      <c r="E79" s="2"/>
      <c r="F79" s="2"/>
      <c r="G79" s="2"/>
      <c r="H79" s="2"/>
      <c r="I79" s="2"/>
      <c r="J79" s="2"/>
      <c r="K79" s="2"/>
      <c r="L79" s="2"/>
      <c r="M79" s="2"/>
    </row>
    <row r="80" spans="2:13" x14ac:dyDescent="0.25">
      <c r="B80" s="1"/>
      <c r="C80" s="1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2:13" x14ac:dyDescent="0.25">
      <c r="B81" s="1"/>
      <c r="C81" s="1"/>
      <c r="D81" s="2"/>
      <c r="E81" s="2"/>
      <c r="F81" s="2"/>
      <c r="G81" s="2"/>
      <c r="H81" s="2"/>
      <c r="I81" s="2"/>
      <c r="J81" s="2"/>
      <c r="K81" s="2"/>
      <c r="L81" s="2"/>
      <c r="M81" s="2"/>
    </row>
    <row r="82" spans="2:13" x14ac:dyDescent="0.25">
      <c r="B82" s="1"/>
      <c r="C82" s="1"/>
      <c r="D82" s="2"/>
      <c r="E82" s="2"/>
      <c r="F82" s="2"/>
      <c r="G82" s="2"/>
      <c r="H82" s="2"/>
      <c r="I82" s="2"/>
      <c r="J82" s="2"/>
      <c r="K82" s="2"/>
      <c r="L82" s="2"/>
      <c r="M82" s="2"/>
    </row>
    <row r="83" spans="2:13" x14ac:dyDescent="0.25">
      <c r="B83" s="1"/>
      <c r="C83" s="1"/>
      <c r="D83" s="2"/>
      <c r="E83" s="2"/>
      <c r="F83" s="2"/>
      <c r="G83" s="2"/>
      <c r="H83" s="2"/>
      <c r="I83" s="2"/>
      <c r="J83" s="2"/>
      <c r="K83" s="2"/>
      <c r="L83" s="2"/>
      <c r="M83" s="2"/>
    </row>
    <row r="84" spans="2:13" x14ac:dyDescent="0.25">
      <c r="B84" s="1"/>
      <c r="C84" s="1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2:13" x14ac:dyDescent="0.25">
      <c r="B85" s="1"/>
      <c r="C85" s="1"/>
      <c r="D85" s="2"/>
      <c r="E85" s="2"/>
      <c r="F85" s="2"/>
      <c r="G85" s="2"/>
      <c r="H85" s="2"/>
      <c r="I85" s="2"/>
      <c r="J85" s="2"/>
      <c r="K85" s="2"/>
      <c r="L85" s="2"/>
      <c r="M85" s="2"/>
    </row>
    <row r="86" spans="2:13" x14ac:dyDescent="0.25">
      <c r="B86" s="1"/>
      <c r="C86" s="1"/>
      <c r="D86" s="2"/>
      <c r="E86" s="2"/>
      <c r="F86" s="2"/>
      <c r="G86" s="2"/>
      <c r="H86" s="2"/>
      <c r="I86" s="2"/>
      <c r="J86" s="2"/>
      <c r="K86" s="2"/>
      <c r="L86" s="2"/>
      <c r="M86" s="2"/>
    </row>
    <row r="87" spans="2:13" x14ac:dyDescent="0.25">
      <c r="B87" s="1"/>
      <c r="C87" s="1"/>
      <c r="D87" s="2"/>
      <c r="E87" s="2"/>
      <c r="G87" s="2"/>
      <c r="H87" s="2"/>
      <c r="I87" s="2"/>
      <c r="J87" s="2"/>
      <c r="K87" s="2"/>
      <c r="L87" s="2"/>
      <c r="M87" s="2"/>
    </row>
    <row r="88" spans="2:13" x14ac:dyDescent="0.25">
      <c r="B88" s="70"/>
      <c r="C88" s="1"/>
      <c r="D88" s="2"/>
      <c r="E88" s="2"/>
      <c r="F88" s="71"/>
      <c r="G88" s="2"/>
      <c r="H88" s="2"/>
      <c r="I88" s="2"/>
      <c r="J88" s="2"/>
      <c r="K88" s="2"/>
      <c r="L88" s="2"/>
      <c r="M88" s="2"/>
    </row>
    <row r="89" spans="2:13" x14ac:dyDescent="0.25">
      <c r="B89" s="71"/>
      <c r="C89" s="1"/>
      <c r="D89" s="2"/>
      <c r="E89" s="2"/>
      <c r="F89" s="70"/>
      <c r="G89" s="2"/>
      <c r="H89" s="2"/>
      <c r="I89" s="2"/>
      <c r="J89" s="2"/>
      <c r="K89" s="2"/>
      <c r="L89" s="2"/>
      <c r="M89" s="2"/>
    </row>
    <row r="90" spans="2:13" x14ac:dyDescent="0.25">
      <c r="B90" s="71"/>
      <c r="C90" s="1"/>
      <c r="D90" s="2"/>
      <c r="E90" s="2"/>
      <c r="F90" s="71"/>
      <c r="G90" s="2"/>
      <c r="H90" s="2"/>
      <c r="I90" s="2"/>
      <c r="J90" s="2"/>
      <c r="K90" s="2"/>
      <c r="L90" s="2"/>
      <c r="M90" s="2"/>
    </row>
    <row r="91" spans="2:13" x14ac:dyDescent="0.25">
      <c r="B91" s="71"/>
      <c r="C91" s="1"/>
      <c r="D91" s="2"/>
      <c r="E91" s="2"/>
      <c r="F91" s="71"/>
      <c r="G91" s="2"/>
      <c r="H91" s="2"/>
      <c r="I91" s="2"/>
      <c r="J91" s="2"/>
      <c r="K91" s="2"/>
      <c r="L91" s="2"/>
      <c r="M91" s="2"/>
    </row>
    <row r="92" spans="2:13" x14ac:dyDescent="0.25">
      <c r="B92" s="72" t="s">
        <v>56</v>
      </c>
      <c r="C92" s="1"/>
      <c r="D92" s="2"/>
      <c r="E92" s="2"/>
      <c r="F92" s="72" t="s">
        <v>66</v>
      </c>
      <c r="G92" s="2"/>
      <c r="H92" s="2"/>
      <c r="I92" s="2"/>
      <c r="J92" s="2"/>
      <c r="K92" s="2"/>
      <c r="L92" s="2"/>
      <c r="M92" s="2"/>
    </row>
    <row r="93" spans="2:13" x14ac:dyDescent="0.25">
      <c r="B93" s="73">
        <v>45195</v>
      </c>
      <c r="C93" s="1"/>
      <c r="D93" s="2"/>
      <c r="E93" s="2"/>
      <c r="F93" s="73">
        <v>45195</v>
      </c>
      <c r="G93" s="2"/>
      <c r="H93" s="2"/>
      <c r="I93" s="2"/>
      <c r="J93" s="2"/>
      <c r="K93" s="2"/>
      <c r="L93" s="2"/>
      <c r="M93" s="2"/>
    </row>
    <row r="94" spans="2:13" x14ac:dyDescent="0.25">
      <c r="B94" s="74"/>
      <c r="C94" s="1"/>
      <c r="D94" s="2"/>
      <c r="E94" s="2"/>
      <c r="F94" s="74"/>
      <c r="G94" s="2"/>
      <c r="H94" s="2"/>
      <c r="I94" s="2"/>
      <c r="J94" s="2"/>
      <c r="K94" s="2"/>
      <c r="L94" s="2"/>
      <c r="M94" s="2"/>
    </row>
    <row r="95" spans="2:13" x14ac:dyDescent="0.25">
      <c r="B95" s="72" t="s">
        <v>57</v>
      </c>
      <c r="C95" s="1"/>
      <c r="D95" s="2"/>
      <c r="E95" s="2"/>
      <c r="F95" s="72" t="s">
        <v>67</v>
      </c>
      <c r="G95" s="2"/>
      <c r="H95" s="2"/>
      <c r="I95" s="2"/>
      <c r="J95" s="2"/>
      <c r="K95" s="2"/>
      <c r="L95" s="2"/>
      <c r="M95" s="2"/>
    </row>
    <row r="96" spans="2:13" x14ac:dyDescent="0.25">
      <c r="B96" s="74" t="s">
        <v>58</v>
      </c>
      <c r="C96" s="1"/>
      <c r="D96" s="2"/>
      <c r="E96" s="2"/>
      <c r="F96" s="74" t="s">
        <v>68</v>
      </c>
      <c r="G96" s="2"/>
      <c r="H96" s="2"/>
      <c r="I96" s="2"/>
      <c r="J96" s="2"/>
      <c r="K96" s="2"/>
      <c r="L96" s="2"/>
      <c r="M96" s="2"/>
    </row>
    <row r="97" spans="2:13" x14ac:dyDescent="0.25">
      <c r="B97" s="75"/>
      <c r="C97" s="1"/>
      <c r="D97" s="2"/>
      <c r="E97" s="2"/>
      <c r="F97" s="77"/>
      <c r="G97" s="2"/>
      <c r="H97" s="2"/>
      <c r="I97" s="2"/>
      <c r="J97" s="2"/>
      <c r="K97" s="2"/>
      <c r="L97" s="2"/>
      <c r="M97" s="2"/>
    </row>
    <row r="98" spans="2:13" x14ac:dyDescent="0.25">
      <c r="B98" s="72" t="s">
        <v>59</v>
      </c>
      <c r="C98" s="1"/>
      <c r="D98" s="2"/>
      <c r="E98" s="2"/>
      <c r="F98" s="72" t="s">
        <v>69</v>
      </c>
      <c r="G98" s="2"/>
      <c r="H98" s="2"/>
      <c r="I98" s="2"/>
      <c r="J98" s="2"/>
      <c r="K98" s="2"/>
      <c r="L98" s="2"/>
      <c r="M98" s="2"/>
    </row>
    <row r="99" spans="2:13" x14ac:dyDescent="0.25">
      <c r="B99" s="74" t="s">
        <v>60</v>
      </c>
      <c r="F99" s="74" t="s">
        <v>60</v>
      </c>
    </row>
    <row r="100" spans="2:13" x14ac:dyDescent="0.25">
      <c r="B100" s="74" t="s">
        <v>61</v>
      </c>
      <c r="F100" s="74" t="s">
        <v>70</v>
      </c>
    </row>
    <row r="101" spans="2:13" x14ac:dyDescent="0.25">
      <c r="B101" s="74"/>
      <c r="F101" s="74"/>
    </row>
    <row r="102" spans="2:13" x14ac:dyDescent="0.25">
      <c r="B102" s="74" t="s">
        <v>63</v>
      </c>
      <c r="F102" s="74" t="s">
        <v>71</v>
      </c>
    </row>
    <row r="103" spans="2:13" x14ac:dyDescent="0.25">
      <c r="B103" s="74" t="s">
        <v>64</v>
      </c>
      <c r="F103" s="74" t="s">
        <v>64</v>
      </c>
    </row>
    <row r="104" spans="2:13" x14ac:dyDescent="0.25">
      <c r="B104" s="74" t="s">
        <v>61</v>
      </c>
      <c r="F104" s="74" t="s">
        <v>70</v>
      </c>
    </row>
    <row r="105" spans="2:13" x14ac:dyDescent="0.25">
      <c r="B105" s="74" t="s">
        <v>62</v>
      </c>
      <c r="F105" s="74" t="s">
        <v>62</v>
      </c>
    </row>
    <row r="106" spans="2:13" x14ac:dyDescent="0.25">
      <c r="B106" s="74" t="s">
        <v>65</v>
      </c>
      <c r="F106" s="74" t="s">
        <v>72</v>
      </c>
    </row>
    <row r="107" spans="2:13" x14ac:dyDescent="0.25">
      <c r="B107" s="76"/>
    </row>
  </sheetData>
  <mergeCells count="4">
    <mergeCell ref="C5:D5"/>
    <mergeCell ref="F5:I5"/>
    <mergeCell ref="C6:D6"/>
    <mergeCell ref="F6:I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B2:AX109"/>
  <sheetViews>
    <sheetView zoomScale="70" zoomScaleNormal="70" workbookViewId="0">
      <selection activeCell="F101" sqref="F101"/>
    </sheetView>
  </sheetViews>
  <sheetFormatPr defaultRowHeight="15" x14ac:dyDescent="0.25"/>
  <cols>
    <col min="2" max="2" width="15.7109375" customWidth="1"/>
    <col min="3" max="4" width="16.7109375" customWidth="1"/>
    <col min="5" max="5" width="8.140625" customWidth="1"/>
    <col min="6" max="7" width="16.7109375" customWidth="1"/>
    <col min="8" max="8" width="20.42578125" customWidth="1"/>
    <col min="9" max="9" width="16.7109375" customWidth="1"/>
    <col min="10" max="10" width="8.28515625" customWidth="1"/>
    <col min="11" max="12" width="16.7109375" customWidth="1"/>
    <col min="13" max="13" width="9.140625" customWidth="1"/>
    <col min="15" max="16" width="16.7109375" customWidth="1"/>
    <col min="17" max="17" width="10.42578125" customWidth="1"/>
    <col min="18" max="23" width="16.7109375" customWidth="1"/>
  </cols>
  <sheetData>
    <row r="2" spans="2:50" x14ac:dyDescent="0.25">
      <c r="B2" s="8" t="s">
        <v>24</v>
      </c>
      <c r="D2" s="2"/>
      <c r="E2" s="2"/>
      <c r="F2" s="2"/>
      <c r="G2" s="2"/>
      <c r="H2" s="2"/>
      <c r="I2" s="2"/>
      <c r="J2" s="2"/>
      <c r="K2" s="2"/>
      <c r="L2" s="2"/>
      <c r="M2" s="2"/>
      <c r="O2" s="8"/>
      <c r="P2" s="2"/>
      <c r="Q2" s="2"/>
      <c r="R2" s="2"/>
      <c r="S2" s="2"/>
      <c r="T2" s="2"/>
      <c r="U2" s="2"/>
      <c r="V2" s="2"/>
      <c r="W2" s="2"/>
    </row>
    <row r="3" spans="2:50" x14ac:dyDescent="0.25">
      <c r="B3" s="2" t="s">
        <v>25</v>
      </c>
      <c r="D3" s="2"/>
      <c r="E3" s="2"/>
      <c r="F3" s="2"/>
      <c r="G3" s="2"/>
      <c r="H3" s="2"/>
      <c r="I3" s="2"/>
      <c r="J3" s="2"/>
      <c r="K3" s="2"/>
      <c r="L3" s="2"/>
      <c r="M3" s="2"/>
      <c r="O3" s="2"/>
      <c r="P3" s="2"/>
      <c r="Q3" s="2"/>
      <c r="R3" s="2"/>
      <c r="S3" s="2"/>
      <c r="T3" s="2"/>
      <c r="U3" s="2"/>
      <c r="V3" s="2"/>
      <c r="W3" s="2"/>
    </row>
    <row r="4" spans="2:50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O4" s="2"/>
      <c r="P4" s="2"/>
      <c r="Q4" s="2"/>
      <c r="R4" s="2"/>
      <c r="S4" s="2"/>
      <c r="T4" s="2"/>
      <c r="U4" s="2"/>
      <c r="V4" s="2"/>
      <c r="W4" s="2"/>
    </row>
    <row r="5" spans="2:50" x14ac:dyDescent="0.25">
      <c r="B5" s="27"/>
      <c r="C5" s="119" t="s">
        <v>20</v>
      </c>
      <c r="D5" s="120"/>
      <c r="E5" s="19"/>
      <c r="F5" s="119" t="s">
        <v>21</v>
      </c>
      <c r="G5" s="120"/>
      <c r="H5" s="120"/>
      <c r="I5" s="120"/>
      <c r="J5" s="19"/>
      <c r="K5" s="19"/>
      <c r="L5" s="28"/>
      <c r="M5" s="2"/>
    </row>
    <row r="6" spans="2:50" x14ac:dyDescent="0.25">
      <c r="B6" s="29"/>
      <c r="C6" s="121" t="s">
        <v>22</v>
      </c>
      <c r="D6" s="122"/>
      <c r="E6" s="2"/>
      <c r="F6" s="121" t="s">
        <v>23</v>
      </c>
      <c r="G6" s="122"/>
      <c r="H6" s="122"/>
      <c r="I6" s="122"/>
      <c r="J6" s="2"/>
      <c r="K6" s="2"/>
      <c r="L6" s="24"/>
      <c r="M6" s="2"/>
    </row>
    <row r="7" spans="2:50" ht="39" x14ac:dyDescent="0.25">
      <c r="B7" s="86" t="s">
        <v>18</v>
      </c>
      <c r="C7" s="7" t="s">
        <v>30</v>
      </c>
      <c r="D7" s="7" t="s">
        <v>6</v>
      </c>
      <c r="E7" s="7"/>
      <c r="F7" s="7" t="s">
        <v>8</v>
      </c>
      <c r="G7" s="7" t="s">
        <v>4</v>
      </c>
      <c r="H7" s="7" t="s">
        <v>16</v>
      </c>
      <c r="I7" s="7" t="s">
        <v>5</v>
      </c>
      <c r="J7" s="7"/>
      <c r="K7" s="7" t="s">
        <v>0</v>
      </c>
      <c r="L7" s="10" t="s">
        <v>1</v>
      </c>
      <c r="M7" s="7"/>
    </row>
    <row r="8" spans="2:50" ht="39" x14ac:dyDescent="0.25">
      <c r="B8" s="86" t="s">
        <v>19</v>
      </c>
      <c r="C8" s="7" t="s">
        <v>29</v>
      </c>
      <c r="D8" s="7" t="s">
        <v>7</v>
      </c>
      <c r="E8" s="7"/>
      <c r="F8" s="7" t="s">
        <v>9</v>
      </c>
      <c r="G8" s="7" t="s">
        <v>12</v>
      </c>
      <c r="H8" s="7" t="s">
        <v>49</v>
      </c>
      <c r="I8" s="7" t="s">
        <v>5</v>
      </c>
      <c r="J8" s="7"/>
      <c r="K8" s="7" t="s">
        <v>10</v>
      </c>
      <c r="L8" s="10" t="s">
        <v>11</v>
      </c>
      <c r="M8" s="7"/>
    </row>
    <row r="9" spans="2:50" x14ac:dyDescent="0.25">
      <c r="B9" s="13">
        <v>2008</v>
      </c>
      <c r="C9" s="105">
        <v>68191.957999999999</v>
      </c>
      <c r="D9" s="113">
        <v>153350.674</v>
      </c>
      <c r="E9" s="113"/>
      <c r="F9" s="105">
        <v>68254.175000000003</v>
      </c>
      <c r="G9" s="113">
        <v>11420.004999999999</v>
      </c>
      <c r="H9" s="113">
        <v>30510.038</v>
      </c>
      <c r="I9" s="113">
        <v>111358.38499999999</v>
      </c>
      <c r="J9" s="113"/>
      <c r="K9" s="113">
        <v>110184.19899999999</v>
      </c>
      <c r="L9" s="114">
        <v>221542.63200000001</v>
      </c>
      <c r="M9" s="6"/>
      <c r="O9" s="94"/>
      <c r="P9" s="94"/>
      <c r="R9" s="94"/>
      <c r="S9" s="94"/>
      <c r="T9" s="94"/>
      <c r="U9" s="94"/>
      <c r="W9" s="94"/>
      <c r="X9" s="94"/>
    </row>
    <row r="10" spans="2:50" x14ac:dyDescent="0.25">
      <c r="B10" s="13">
        <v>2009</v>
      </c>
      <c r="C10" s="105">
        <v>62611.474999999999</v>
      </c>
      <c r="D10" s="113">
        <v>112540.54799999998</v>
      </c>
      <c r="E10" s="113"/>
      <c r="F10" s="105">
        <v>63580.284999999996</v>
      </c>
      <c r="G10" s="113">
        <v>11094.035</v>
      </c>
      <c r="H10" s="113">
        <v>18272.982</v>
      </c>
      <c r="I10" s="113">
        <v>82204.733999999997</v>
      </c>
      <c r="J10" s="113"/>
      <c r="K10" s="113">
        <v>92947.313999999998</v>
      </c>
      <c r="L10" s="114">
        <v>175152.02299999999</v>
      </c>
      <c r="M10" s="6"/>
      <c r="O10" s="94"/>
      <c r="P10" s="94"/>
      <c r="R10" s="94"/>
      <c r="S10" s="94"/>
      <c r="T10" s="94"/>
      <c r="U10" s="94"/>
      <c r="W10" s="94"/>
      <c r="X10" s="94"/>
      <c r="AC10" s="94"/>
      <c r="AD10" s="94"/>
      <c r="AF10" s="94"/>
      <c r="AG10" s="94"/>
      <c r="AH10" s="94"/>
      <c r="AI10" s="94"/>
      <c r="AK10" s="94"/>
      <c r="AL10" s="94"/>
      <c r="AO10" s="96"/>
      <c r="AP10" s="96"/>
      <c r="AR10" s="96"/>
      <c r="AS10" s="96"/>
      <c r="AT10" s="96"/>
      <c r="AU10" s="96"/>
      <c r="AW10" s="96"/>
      <c r="AX10" s="96"/>
    </row>
    <row r="11" spans="2:50" x14ac:dyDescent="0.25">
      <c r="B11" s="13">
        <v>2010</v>
      </c>
      <c r="C11" s="105">
        <v>68783.8</v>
      </c>
      <c r="D11" s="113">
        <v>137134.02399999998</v>
      </c>
      <c r="E11" s="113"/>
      <c r="F11" s="105">
        <v>69359.960000000006</v>
      </c>
      <c r="G11" s="113">
        <v>11769.558999999999</v>
      </c>
      <c r="H11" s="113">
        <v>24693.731</v>
      </c>
      <c r="I11" s="113">
        <v>100094.575</v>
      </c>
      <c r="J11" s="113"/>
      <c r="K11" s="113">
        <v>105823.274</v>
      </c>
      <c r="L11" s="114">
        <v>205917.82399999999</v>
      </c>
      <c r="M11" s="6"/>
      <c r="O11" s="94"/>
      <c r="P11" s="94"/>
      <c r="R11" s="94"/>
      <c r="S11" s="94"/>
      <c r="T11" s="94"/>
      <c r="U11" s="94"/>
      <c r="W11" s="94"/>
      <c r="X11" s="94"/>
      <c r="AC11" s="94"/>
      <c r="AD11" s="94"/>
      <c r="AF11" s="94"/>
      <c r="AG11" s="94"/>
      <c r="AH11" s="94"/>
      <c r="AI11" s="94"/>
      <c r="AK11" s="94"/>
      <c r="AL11" s="94"/>
      <c r="AO11" s="96"/>
      <c r="AP11" s="96"/>
      <c r="AR11" s="96"/>
      <c r="AS11" s="96"/>
      <c r="AT11" s="96"/>
      <c r="AU11" s="96"/>
      <c r="AW11" s="96"/>
      <c r="AX11" s="96"/>
    </row>
    <row r="12" spans="2:50" x14ac:dyDescent="0.25">
      <c r="B12" s="13">
        <v>2011</v>
      </c>
      <c r="C12" s="105">
        <v>63369.394</v>
      </c>
      <c r="D12" s="113">
        <v>156726.10699999999</v>
      </c>
      <c r="E12" s="113"/>
      <c r="F12" s="105">
        <v>69268.453999999998</v>
      </c>
      <c r="G12" s="113">
        <v>11837.572</v>
      </c>
      <c r="H12" s="113">
        <v>30036.097000000002</v>
      </c>
      <c r="I12" s="113">
        <v>108953.39200000001</v>
      </c>
      <c r="J12" s="113"/>
      <c r="K12" s="113">
        <v>111142.08500000001</v>
      </c>
      <c r="L12" s="114">
        <v>220095.50099999999</v>
      </c>
      <c r="M12" s="6"/>
      <c r="O12" s="94"/>
      <c r="P12" s="94"/>
      <c r="R12" s="94"/>
      <c r="S12" s="94"/>
      <c r="T12" s="94"/>
      <c r="U12" s="94"/>
      <c r="W12" s="94"/>
      <c r="X12" s="94"/>
      <c r="AC12" s="94"/>
      <c r="AD12" s="94"/>
      <c r="AF12" s="94"/>
      <c r="AG12" s="94"/>
      <c r="AH12" s="94"/>
      <c r="AI12" s="94"/>
      <c r="AK12" s="94"/>
      <c r="AL12" s="94"/>
      <c r="AO12" s="96"/>
      <c r="AP12" s="96"/>
      <c r="AR12" s="96"/>
      <c r="AS12" s="96"/>
      <c r="AT12" s="96"/>
      <c r="AU12" s="96"/>
      <c r="AW12" s="96"/>
      <c r="AX12" s="96"/>
    </row>
    <row r="13" spans="2:50" x14ac:dyDescent="0.25">
      <c r="B13" s="13">
        <v>2012</v>
      </c>
      <c r="C13" s="105">
        <v>59840.502</v>
      </c>
      <c r="D13" s="113">
        <v>148256.61900000001</v>
      </c>
      <c r="E13" s="113"/>
      <c r="F13" s="105">
        <v>65977.650999999998</v>
      </c>
      <c r="G13" s="113">
        <v>11417.841</v>
      </c>
      <c r="H13" s="113">
        <v>25320.17</v>
      </c>
      <c r="I13" s="113">
        <v>105381.44500000001</v>
      </c>
      <c r="J13" s="113"/>
      <c r="K13" s="113">
        <v>102715.681</v>
      </c>
      <c r="L13" s="114">
        <v>208097.12100000001</v>
      </c>
      <c r="M13" s="6"/>
      <c r="O13" s="94"/>
      <c r="P13" s="94"/>
      <c r="R13" s="94"/>
      <c r="S13" s="94"/>
      <c r="T13" s="94"/>
      <c r="U13" s="94"/>
      <c r="W13" s="94"/>
      <c r="X13" s="94"/>
      <c r="AC13" s="94"/>
      <c r="AD13" s="94"/>
      <c r="AF13" s="94"/>
      <c r="AG13" s="94"/>
      <c r="AH13" s="94"/>
      <c r="AI13" s="94"/>
      <c r="AK13" s="94"/>
      <c r="AL13" s="94"/>
      <c r="AO13" s="96"/>
      <c r="AP13" s="96"/>
      <c r="AR13" s="96"/>
      <c r="AS13" s="96"/>
      <c r="AT13" s="96"/>
      <c r="AU13" s="96"/>
      <c r="AW13" s="96"/>
      <c r="AX13" s="96"/>
    </row>
    <row r="14" spans="2:50" x14ac:dyDescent="0.25">
      <c r="B14" s="13">
        <v>2013</v>
      </c>
      <c r="C14" s="105">
        <v>58371.947999999997</v>
      </c>
      <c r="D14" s="113">
        <v>136979.63</v>
      </c>
      <c r="E14" s="113"/>
      <c r="F14" s="105">
        <v>65276.865999999995</v>
      </c>
      <c r="G14" s="113">
        <v>11474.72</v>
      </c>
      <c r="H14" s="113">
        <v>26037.875</v>
      </c>
      <c r="I14" s="113">
        <v>92562.114000000001</v>
      </c>
      <c r="J14" s="113"/>
      <c r="K14" s="113">
        <v>102789.427</v>
      </c>
      <c r="L14" s="114">
        <v>195351.57800000001</v>
      </c>
      <c r="M14" s="6"/>
      <c r="O14" s="94"/>
      <c r="P14" s="94"/>
      <c r="R14" s="94"/>
      <c r="S14" s="94"/>
      <c r="T14" s="94"/>
      <c r="U14" s="94"/>
      <c r="W14" s="94"/>
      <c r="X14" s="94"/>
      <c r="AC14" s="94"/>
      <c r="AD14" s="94"/>
      <c r="AF14" s="94"/>
      <c r="AG14" s="94"/>
      <c r="AH14" s="94"/>
      <c r="AI14" s="94"/>
      <c r="AK14" s="94"/>
      <c r="AL14" s="94"/>
      <c r="AO14" s="96"/>
      <c r="AP14" s="96"/>
      <c r="AR14" s="96"/>
      <c r="AS14" s="96"/>
      <c r="AT14" s="96"/>
      <c r="AU14" s="96"/>
      <c r="AW14" s="96"/>
      <c r="AX14" s="96"/>
    </row>
    <row r="15" spans="2:50" x14ac:dyDescent="0.25">
      <c r="B15" s="13">
        <v>2014</v>
      </c>
      <c r="C15" s="105">
        <v>56902.913</v>
      </c>
      <c r="D15" s="113">
        <v>133249.19200000001</v>
      </c>
      <c r="E15" s="113"/>
      <c r="F15" s="105">
        <v>61540.032999999996</v>
      </c>
      <c r="G15" s="113">
        <v>10405.401</v>
      </c>
      <c r="H15" s="113">
        <v>24747.847000000002</v>
      </c>
      <c r="I15" s="113">
        <v>93458.785999999993</v>
      </c>
      <c r="J15" s="113"/>
      <c r="K15" s="113">
        <v>96693.301000000007</v>
      </c>
      <c r="L15" s="114">
        <v>190152.10500000001</v>
      </c>
      <c r="M15" s="6"/>
      <c r="O15" s="94"/>
      <c r="P15" s="94"/>
      <c r="R15" s="94"/>
      <c r="S15" s="94"/>
      <c r="T15" s="94"/>
      <c r="U15" s="94"/>
      <c r="W15" s="94"/>
      <c r="X15" s="94"/>
      <c r="AC15" s="94"/>
      <c r="AD15" s="94"/>
      <c r="AF15" s="94"/>
      <c r="AG15" s="94"/>
      <c r="AH15" s="94"/>
      <c r="AI15" s="94"/>
      <c r="AK15" s="94"/>
      <c r="AL15" s="94"/>
      <c r="AO15" s="96"/>
      <c r="AP15" s="96"/>
      <c r="AR15" s="96"/>
      <c r="AS15" s="96"/>
      <c r="AT15" s="96"/>
      <c r="AU15" s="96"/>
      <c r="AW15" s="96"/>
      <c r="AX15" s="96"/>
    </row>
    <row r="16" spans="2:50" x14ac:dyDescent="0.25">
      <c r="B16" s="13">
        <v>2015</v>
      </c>
      <c r="C16" s="105">
        <v>57464.769</v>
      </c>
      <c r="D16" s="113">
        <v>123267.92199999999</v>
      </c>
      <c r="E16" s="113"/>
      <c r="F16" s="105">
        <v>58932.844000000005</v>
      </c>
      <c r="G16" s="113">
        <v>10643.782999999999</v>
      </c>
      <c r="H16" s="113">
        <v>26256.03</v>
      </c>
      <c r="I16" s="113">
        <v>84900.017000000007</v>
      </c>
      <c r="J16" s="113"/>
      <c r="K16" s="113">
        <v>95832.668999999994</v>
      </c>
      <c r="L16" s="114">
        <v>180732.69099999999</v>
      </c>
      <c r="M16" s="6"/>
      <c r="O16" s="94"/>
      <c r="P16" s="94"/>
      <c r="R16" s="94"/>
      <c r="S16" s="94"/>
      <c r="T16" s="94"/>
      <c r="U16" s="94"/>
      <c r="W16" s="94"/>
      <c r="X16" s="94"/>
      <c r="AC16" s="94"/>
      <c r="AD16" s="94"/>
      <c r="AF16" s="94"/>
      <c r="AG16" s="94"/>
      <c r="AH16" s="94"/>
      <c r="AI16" s="94"/>
      <c r="AK16" s="94"/>
      <c r="AL16" s="94"/>
      <c r="AO16" s="96"/>
      <c r="AP16" s="96"/>
      <c r="AR16" s="96"/>
      <c r="AS16" s="96"/>
      <c r="AT16" s="96"/>
      <c r="AU16" s="96"/>
      <c r="AW16" s="96"/>
      <c r="AX16" s="96"/>
    </row>
    <row r="17" spans="2:50" x14ac:dyDescent="0.25">
      <c r="B17" s="13">
        <v>2016</v>
      </c>
      <c r="C17" s="105">
        <v>58288.396999999997</v>
      </c>
      <c r="D17" s="113">
        <v>117855.253</v>
      </c>
      <c r="E17" s="113"/>
      <c r="F17" s="105">
        <v>58140.044000000002</v>
      </c>
      <c r="G17" s="113">
        <v>10746.49</v>
      </c>
      <c r="H17" s="113">
        <v>27544.695</v>
      </c>
      <c r="I17" s="113">
        <v>79712.403000000006</v>
      </c>
      <c r="J17" s="113"/>
      <c r="K17" s="113">
        <v>96431.247000000003</v>
      </c>
      <c r="L17" s="114">
        <v>176143.65</v>
      </c>
      <c r="M17" s="6"/>
      <c r="O17" s="94"/>
      <c r="P17" s="94"/>
      <c r="R17" s="94"/>
      <c r="S17" s="94"/>
      <c r="T17" s="94"/>
      <c r="U17" s="94"/>
      <c r="W17" s="94"/>
      <c r="X17" s="94"/>
      <c r="AC17" s="94"/>
      <c r="AD17" s="94"/>
      <c r="AF17" s="94"/>
      <c r="AG17" s="94"/>
      <c r="AH17" s="94"/>
      <c r="AI17" s="94"/>
      <c r="AK17" s="94"/>
      <c r="AL17" s="94"/>
      <c r="AO17" s="96"/>
      <c r="AP17" s="96"/>
      <c r="AR17" s="96"/>
      <c r="AS17" s="96"/>
      <c r="AT17" s="96"/>
      <c r="AU17" s="96"/>
      <c r="AW17" s="96"/>
      <c r="AX17" s="96"/>
    </row>
    <row r="18" spans="2:50" x14ac:dyDescent="0.25">
      <c r="B18" s="13">
        <v>2017</v>
      </c>
      <c r="C18" s="105">
        <v>56813.724000000002</v>
      </c>
      <c r="D18" s="113">
        <v>120894.336</v>
      </c>
      <c r="E18" s="113"/>
      <c r="F18" s="105">
        <v>57017.663</v>
      </c>
      <c r="G18" s="113">
        <v>10127.728999999999</v>
      </c>
      <c r="H18" s="113">
        <v>26967.552</v>
      </c>
      <c r="I18" s="113">
        <v>83595.089000000007</v>
      </c>
      <c r="J18" s="113"/>
      <c r="K18" s="113">
        <v>94112.981</v>
      </c>
      <c r="L18" s="114">
        <v>177708.06</v>
      </c>
      <c r="M18" s="6"/>
      <c r="O18" s="94"/>
      <c r="P18" s="94"/>
      <c r="R18" s="94"/>
      <c r="S18" s="94"/>
      <c r="T18" s="94"/>
      <c r="U18" s="94"/>
      <c r="W18" s="94"/>
      <c r="X18" s="94"/>
      <c r="AC18" s="94"/>
      <c r="AD18" s="94"/>
      <c r="AF18" s="94"/>
      <c r="AG18" s="94"/>
      <c r="AH18" s="94"/>
      <c r="AI18" s="94"/>
      <c r="AK18" s="94"/>
      <c r="AL18" s="94"/>
      <c r="AO18" s="96"/>
      <c r="AP18" s="96"/>
      <c r="AR18" s="96"/>
      <c r="AS18" s="96"/>
      <c r="AT18" s="96"/>
      <c r="AU18" s="96"/>
      <c r="AW18" s="96"/>
      <c r="AX18" s="96"/>
    </row>
    <row r="19" spans="2:50" x14ac:dyDescent="0.25">
      <c r="B19" s="13">
        <v>2018</v>
      </c>
      <c r="C19" s="105">
        <v>55975.286999999997</v>
      </c>
      <c r="D19" s="113">
        <v>132770.57699999999</v>
      </c>
      <c r="E19" s="113"/>
      <c r="F19" s="105">
        <v>58013.632000000005</v>
      </c>
      <c r="G19" s="113">
        <v>10498.266</v>
      </c>
      <c r="H19" s="113">
        <v>27484.875</v>
      </c>
      <c r="I19" s="113">
        <v>92749.051000000007</v>
      </c>
      <c r="J19" s="113"/>
      <c r="K19" s="113">
        <v>95996.793000000005</v>
      </c>
      <c r="L19" s="114">
        <v>188745.864</v>
      </c>
      <c r="M19" s="6"/>
      <c r="O19" s="94"/>
      <c r="P19" s="94"/>
      <c r="R19" s="94"/>
      <c r="S19" s="94"/>
      <c r="T19" s="94"/>
      <c r="U19" s="94"/>
      <c r="W19" s="94"/>
      <c r="X19" s="94"/>
      <c r="AC19" s="94"/>
      <c r="AD19" s="94"/>
      <c r="AF19" s="94"/>
      <c r="AG19" s="94"/>
      <c r="AH19" s="94"/>
      <c r="AI19" s="94"/>
      <c r="AK19" s="94"/>
      <c r="AL19" s="94"/>
      <c r="AO19" s="96"/>
      <c r="AP19" s="96"/>
      <c r="AR19" s="96"/>
      <c r="AS19" s="96"/>
      <c r="AT19" s="96"/>
      <c r="AU19" s="96"/>
      <c r="AW19" s="96"/>
      <c r="AX19" s="96"/>
    </row>
    <row r="20" spans="2:50" x14ac:dyDescent="0.25">
      <c r="B20" s="13">
        <v>2019</v>
      </c>
      <c r="C20" s="105">
        <v>54687.124000000003</v>
      </c>
      <c r="D20" s="113">
        <v>117400.31199999998</v>
      </c>
      <c r="E20" s="113"/>
      <c r="F20" s="105">
        <v>54160.855000000003</v>
      </c>
      <c r="G20" s="113">
        <v>9616.7029999999995</v>
      </c>
      <c r="H20" s="113">
        <v>26671.748</v>
      </c>
      <c r="I20" s="113">
        <v>81638.097999999998</v>
      </c>
      <c r="J20" s="113"/>
      <c r="K20" s="113">
        <v>90449.324999999997</v>
      </c>
      <c r="L20" s="114">
        <v>172087.43599999999</v>
      </c>
      <c r="M20" s="2"/>
      <c r="O20" s="94"/>
      <c r="P20" s="94"/>
      <c r="R20" s="94"/>
      <c r="S20" s="94"/>
      <c r="T20" s="94"/>
      <c r="U20" s="94"/>
      <c r="W20" s="94"/>
      <c r="X20" s="94"/>
    </row>
    <row r="21" spans="2:50" x14ac:dyDescent="0.25">
      <c r="B21" s="13">
        <v>2020</v>
      </c>
      <c r="C21" s="105">
        <v>48941.027999999998</v>
      </c>
      <c r="D21" s="113">
        <v>96237.142000000022</v>
      </c>
      <c r="E21" s="113"/>
      <c r="F21" s="105">
        <v>48987.975999999995</v>
      </c>
      <c r="G21" s="113">
        <v>9259.65</v>
      </c>
      <c r="H21" s="113">
        <v>22565.243999999999</v>
      </c>
      <c r="I21" s="113">
        <v>64365.32</v>
      </c>
      <c r="J21" s="113"/>
      <c r="K21" s="113">
        <v>80812.851999999999</v>
      </c>
      <c r="L21" s="114">
        <v>145178.17000000001</v>
      </c>
      <c r="M21" s="2"/>
      <c r="O21" s="94"/>
      <c r="P21" s="94"/>
      <c r="R21" s="94"/>
      <c r="S21" s="94"/>
      <c r="T21" s="94"/>
      <c r="U21" s="94"/>
      <c r="W21" s="94"/>
      <c r="X21" s="94"/>
    </row>
    <row r="22" spans="2:50" x14ac:dyDescent="0.25">
      <c r="B22" s="15">
        <v>2021</v>
      </c>
      <c r="C22" s="107">
        <v>51030.25</v>
      </c>
      <c r="D22" s="115">
        <v>109758.61300000001</v>
      </c>
      <c r="E22" s="115"/>
      <c r="F22" s="107">
        <v>52064.528999999995</v>
      </c>
      <c r="G22" s="115">
        <v>9822.15</v>
      </c>
      <c r="H22" s="115">
        <v>25993.151000000002</v>
      </c>
      <c r="I22" s="115">
        <v>72908.952999999994</v>
      </c>
      <c r="J22" s="115"/>
      <c r="K22" s="115">
        <v>87879.866999999998</v>
      </c>
      <c r="L22" s="116">
        <v>160788.86300000001</v>
      </c>
      <c r="M22" s="2"/>
      <c r="O22" s="104"/>
      <c r="P22" s="104"/>
      <c r="Q22" s="104"/>
      <c r="R22" s="94"/>
      <c r="S22" s="104"/>
      <c r="T22" s="104"/>
      <c r="U22" s="104"/>
      <c r="V22" s="104"/>
      <c r="X22" s="104"/>
      <c r="Y22" s="104"/>
      <c r="AA22" s="104"/>
    </row>
    <row r="23" spans="2:50" x14ac:dyDescent="0.25">
      <c r="B23" t="s">
        <v>45</v>
      </c>
      <c r="C23" s="2"/>
      <c r="D23" s="2"/>
      <c r="E23" s="2"/>
      <c r="F23" s="2"/>
      <c r="G23" s="2"/>
      <c r="H23" s="2"/>
      <c r="I23" s="2"/>
      <c r="J23" s="2"/>
      <c r="K23" s="2"/>
      <c r="L23" s="1"/>
      <c r="M23" s="2"/>
      <c r="O23" s="95"/>
      <c r="P23" s="125"/>
      <c r="Q23" s="2"/>
      <c r="R23" s="2"/>
      <c r="S23" s="2"/>
      <c r="T23" s="2"/>
      <c r="U23" s="2"/>
      <c r="V23" s="2"/>
      <c r="W23" s="2"/>
    </row>
    <row r="24" spans="2:50" x14ac:dyDescent="0.25">
      <c r="B24" t="s">
        <v>55</v>
      </c>
      <c r="C24" s="2"/>
      <c r="D24" s="2"/>
      <c r="E24" s="2"/>
      <c r="F24" s="2"/>
      <c r="G24" s="2"/>
      <c r="H24" s="2"/>
      <c r="I24" s="2"/>
      <c r="J24" s="2"/>
      <c r="K24" s="2"/>
      <c r="L24" s="1"/>
      <c r="M24" s="2"/>
      <c r="O24" s="2"/>
      <c r="P24" s="2"/>
      <c r="Q24" s="2"/>
      <c r="R24" s="2"/>
      <c r="S24" s="2"/>
      <c r="T24" s="2"/>
      <c r="U24" s="2"/>
      <c r="V24" s="2"/>
      <c r="W24" s="2"/>
    </row>
    <row r="25" spans="2:50" x14ac:dyDescent="0.25">
      <c r="D25" s="2"/>
      <c r="E25" s="2"/>
      <c r="F25" s="2"/>
      <c r="G25" s="2"/>
      <c r="H25" s="2"/>
      <c r="I25" s="2"/>
      <c r="J25" s="2"/>
      <c r="K25" s="2"/>
      <c r="L25" s="2"/>
      <c r="M25" s="2"/>
      <c r="O25" s="2"/>
      <c r="P25" s="2"/>
      <c r="Q25" s="2"/>
      <c r="R25" s="2"/>
      <c r="S25" s="2"/>
      <c r="T25" s="2"/>
      <c r="U25" s="2"/>
      <c r="V25" s="2"/>
      <c r="W25" s="2"/>
    </row>
    <row r="26" spans="2:50" x14ac:dyDescent="0.25">
      <c r="B26" t="s">
        <v>48</v>
      </c>
      <c r="D26" s="2"/>
      <c r="E26" s="2"/>
      <c r="F26" s="2"/>
      <c r="G26" s="2"/>
      <c r="H26" s="2"/>
      <c r="I26" s="2"/>
      <c r="J26" s="2"/>
      <c r="K26" s="2"/>
      <c r="L26" s="2"/>
      <c r="M26" s="2"/>
      <c r="P26" s="2"/>
      <c r="Q26" s="2"/>
      <c r="R26" s="2"/>
      <c r="S26" s="2"/>
      <c r="T26" s="2"/>
      <c r="U26" s="2"/>
      <c r="V26" s="2"/>
      <c r="W26" s="2"/>
    </row>
    <row r="27" spans="2:50" x14ac:dyDescent="0.25">
      <c r="B27" t="s">
        <v>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P27" s="2"/>
      <c r="Q27" s="2"/>
      <c r="R27" s="2"/>
      <c r="S27" s="2"/>
      <c r="T27" s="2"/>
      <c r="U27" s="2"/>
      <c r="V27" s="2"/>
      <c r="W27" s="2"/>
    </row>
    <row r="28" spans="2:50" x14ac:dyDescent="0.25"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O28" s="2"/>
      <c r="P28" s="2"/>
      <c r="Q28" s="2"/>
      <c r="R28" s="2"/>
      <c r="S28" s="2"/>
      <c r="T28" s="2"/>
      <c r="U28" s="2"/>
      <c r="V28" s="2"/>
      <c r="W28" s="2"/>
    </row>
    <row r="29" spans="2:50" x14ac:dyDescent="0.25">
      <c r="B29" t="s">
        <v>47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O29" s="2"/>
      <c r="P29" s="2"/>
      <c r="Q29" s="2"/>
      <c r="R29" s="2"/>
      <c r="S29" s="2"/>
      <c r="T29" s="2"/>
      <c r="U29" s="2"/>
      <c r="V29" s="2"/>
      <c r="W29" s="2"/>
    </row>
    <row r="30" spans="2:50" x14ac:dyDescent="0.25">
      <c r="B30" t="s">
        <v>50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O30" s="2"/>
      <c r="P30" s="2"/>
      <c r="Q30" s="2"/>
      <c r="R30" s="2"/>
      <c r="S30" s="2"/>
      <c r="T30" s="2"/>
      <c r="U30" s="2"/>
      <c r="V30" s="2"/>
      <c r="W30" s="2"/>
    </row>
    <row r="31" spans="2:50" x14ac:dyDescent="0.25"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O31" s="2"/>
      <c r="P31" s="2"/>
      <c r="Q31" s="2"/>
      <c r="R31" s="2"/>
      <c r="S31" s="2"/>
      <c r="T31" s="2"/>
      <c r="U31" s="2"/>
      <c r="V31" s="2"/>
      <c r="W31" s="2"/>
    </row>
    <row r="32" spans="2:50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O32" s="2"/>
      <c r="P32" s="2"/>
      <c r="Q32" s="2"/>
      <c r="R32" s="2"/>
      <c r="S32" s="2"/>
      <c r="T32" s="2"/>
      <c r="U32" s="2"/>
      <c r="V32" s="2"/>
      <c r="W32" s="2"/>
    </row>
    <row r="33" spans="3:23" x14ac:dyDescent="0.2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O33" s="2"/>
      <c r="P33" s="2"/>
      <c r="Q33" s="2"/>
      <c r="R33" s="2"/>
      <c r="S33" s="2"/>
      <c r="T33" s="2"/>
      <c r="U33" s="2"/>
      <c r="V33" s="2"/>
      <c r="W33" s="2"/>
    </row>
    <row r="34" spans="3:23" x14ac:dyDescent="0.25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O34" s="2"/>
      <c r="P34" s="2"/>
      <c r="Q34" s="2"/>
      <c r="R34" s="2"/>
      <c r="S34" s="2"/>
      <c r="T34" s="2"/>
      <c r="U34" s="2"/>
      <c r="V34" s="2"/>
      <c r="W34" s="2"/>
    </row>
    <row r="35" spans="3:23" x14ac:dyDescent="0.25"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O35" s="2"/>
      <c r="P35" s="2"/>
      <c r="Q35" s="2"/>
      <c r="R35" s="2"/>
      <c r="S35" s="2"/>
      <c r="T35" s="2"/>
      <c r="U35" s="2"/>
      <c r="V35" s="2"/>
      <c r="W35" s="2"/>
    </row>
    <row r="36" spans="3:23" x14ac:dyDescent="0.25"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O36" s="2"/>
      <c r="P36" s="2"/>
      <c r="Q36" s="2"/>
      <c r="R36" s="2"/>
      <c r="S36" s="2"/>
      <c r="T36" s="2"/>
      <c r="U36" s="2"/>
      <c r="V36" s="2"/>
      <c r="W36" s="2"/>
    </row>
    <row r="37" spans="3:23" x14ac:dyDescent="0.25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O37" s="2"/>
      <c r="P37" s="2"/>
      <c r="Q37" s="2"/>
      <c r="R37" s="2"/>
      <c r="S37" s="2"/>
      <c r="T37" s="2"/>
      <c r="U37" s="2"/>
      <c r="V37" s="2"/>
      <c r="W37" s="2"/>
    </row>
    <row r="38" spans="3:23" x14ac:dyDescent="0.25"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O38" s="2"/>
      <c r="P38" s="2"/>
      <c r="Q38" s="2"/>
      <c r="R38" s="2"/>
      <c r="S38" s="2"/>
      <c r="T38" s="2"/>
      <c r="U38" s="2"/>
      <c r="V38" s="2"/>
      <c r="W38" s="2"/>
    </row>
    <row r="39" spans="3:23" x14ac:dyDescent="0.25"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O39" s="2"/>
      <c r="P39" s="2"/>
      <c r="Q39" s="2"/>
      <c r="R39" s="2"/>
      <c r="S39" s="2"/>
      <c r="T39" s="2"/>
      <c r="U39" s="2"/>
      <c r="V39" s="2"/>
      <c r="W39" s="2"/>
    </row>
    <row r="40" spans="3:23" x14ac:dyDescent="0.25"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O40" s="2"/>
      <c r="P40" s="2"/>
      <c r="Q40" s="2"/>
      <c r="R40" s="2"/>
      <c r="S40" s="2"/>
      <c r="T40" s="2"/>
      <c r="U40" s="2"/>
      <c r="V40" s="2"/>
      <c r="W40" s="2"/>
    </row>
    <row r="41" spans="3:23" x14ac:dyDescent="0.25"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O41" s="2"/>
      <c r="P41" s="2"/>
      <c r="Q41" s="2"/>
      <c r="R41" s="2"/>
      <c r="S41" s="2"/>
      <c r="T41" s="2"/>
      <c r="U41" s="2"/>
      <c r="V41" s="2"/>
      <c r="W41" s="2"/>
    </row>
    <row r="42" spans="3:23" x14ac:dyDescent="0.25"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O42" s="2"/>
      <c r="P42" s="2"/>
      <c r="Q42" s="2"/>
      <c r="R42" s="2"/>
      <c r="S42" s="2"/>
      <c r="T42" s="2"/>
      <c r="U42" s="2"/>
      <c r="V42" s="2"/>
      <c r="W42" s="2"/>
    </row>
    <row r="43" spans="3:23" x14ac:dyDescent="0.25"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O43" s="2"/>
      <c r="P43" s="2"/>
      <c r="Q43" s="2"/>
      <c r="R43" s="2"/>
      <c r="S43" s="2"/>
      <c r="T43" s="2"/>
      <c r="U43" s="2"/>
      <c r="V43" s="2"/>
      <c r="W43" s="2"/>
    </row>
    <row r="44" spans="3:23" x14ac:dyDescent="0.25"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O44" s="2"/>
      <c r="P44" s="2"/>
      <c r="Q44" s="2"/>
      <c r="R44" s="2"/>
      <c r="S44" s="2"/>
      <c r="T44" s="2"/>
      <c r="U44" s="2"/>
      <c r="V44" s="2"/>
      <c r="W44" s="2"/>
    </row>
    <row r="45" spans="3:23" x14ac:dyDescent="0.25"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O45" s="2"/>
      <c r="P45" s="2"/>
      <c r="Q45" s="2"/>
      <c r="R45" s="2"/>
      <c r="S45" s="2"/>
      <c r="T45" s="2"/>
      <c r="U45" s="2"/>
      <c r="V45" s="2"/>
      <c r="W45" s="2"/>
    </row>
    <row r="46" spans="3:23" x14ac:dyDescent="0.2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O46" s="2"/>
      <c r="P46" s="2"/>
      <c r="Q46" s="2"/>
      <c r="R46" s="2"/>
      <c r="S46" s="2"/>
      <c r="T46" s="2"/>
      <c r="U46" s="2"/>
      <c r="V46" s="2"/>
      <c r="W46" s="2"/>
    </row>
    <row r="47" spans="3:23" x14ac:dyDescent="0.25"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O47" s="2"/>
      <c r="P47" s="2"/>
      <c r="Q47" s="2"/>
      <c r="R47" s="2"/>
      <c r="S47" s="2"/>
      <c r="T47" s="2"/>
      <c r="U47" s="2"/>
      <c r="V47" s="2"/>
      <c r="W47" s="2"/>
    </row>
    <row r="48" spans="3:23" x14ac:dyDescent="0.25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O48" s="2"/>
      <c r="P48" s="2"/>
      <c r="Q48" s="2"/>
      <c r="R48" s="2"/>
      <c r="S48" s="2"/>
      <c r="T48" s="2"/>
      <c r="U48" s="2"/>
      <c r="V48" s="2"/>
      <c r="W48" s="2"/>
    </row>
    <row r="49" spans="3:23" x14ac:dyDescent="0.2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O49" s="2"/>
      <c r="P49" s="2"/>
      <c r="Q49" s="2"/>
      <c r="R49" s="2"/>
      <c r="S49" s="2"/>
      <c r="T49" s="2"/>
      <c r="U49" s="2"/>
      <c r="V49" s="2"/>
      <c r="W49" s="2"/>
    </row>
    <row r="50" spans="3:23" x14ac:dyDescent="0.25"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O50" s="2"/>
      <c r="P50" s="2"/>
      <c r="Q50" s="2"/>
      <c r="R50" s="2"/>
      <c r="S50" s="2"/>
      <c r="T50" s="2"/>
      <c r="U50" s="2"/>
      <c r="V50" s="2"/>
      <c r="W50" s="2"/>
    </row>
    <row r="51" spans="3:23" x14ac:dyDescent="0.25"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O51" s="2"/>
      <c r="P51" s="2"/>
      <c r="Q51" s="2"/>
      <c r="R51" s="2"/>
      <c r="S51" s="2"/>
      <c r="T51" s="2"/>
      <c r="U51" s="2"/>
      <c r="V51" s="2"/>
      <c r="W51" s="2"/>
    </row>
    <row r="52" spans="3:23" x14ac:dyDescent="0.25"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O52" s="2"/>
      <c r="P52" s="2"/>
      <c r="Q52" s="2"/>
      <c r="R52" s="2"/>
      <c r="S52" s="2"/>
      <c r="T52" s="2"/>
      <c r="U52" s="2"/>
      <c r="V52" s="2"/>
      <c r="W52" s="2"/>
    </row>
    <row r="53" spans="3:23" x14ac:dyDescent="0.25"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O53" s="2"/>
      <c r="P53" s="2"/>
      <c r="Q53" s="2"/>
      <c r="R53" s="2"/>
      <c r="S53" s="2"/>
      <c r="T53" s="2"/>
      <c r="U53" s="2"/>
      <c r="V53" s="2"/>
      <c r="W53" s="2"/>
    </row>
    <row r="54" spans="3:23" x14ac:dyDescent="0.25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O54" s="2"/>
      <c r="P54" s="2"/>
      <c r="Q54" s="2"/>
      <c r="R54" s="2"/>
      <c r="S54" s="2"/>
      <c r="T54" s="2"/>
      <c r="U54" s="2"/>
      <c r="V54" s="2"/>
      <c r="W54" s="2"/>
    </row>
    <row r="55" spans="3:23" x14ac:dyDescent="0.25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O55" s="2"/>
      <c r="P55" s="2"/>
      <c r="Q55" s="2"/>
      <c r="R55" s="2"/>
      <c r="S55" s="2"/>
      <c r="T55" s="2"/>
      <c r="U55" s="2"/>
      <c r="V55" s="2"/>
      <c r="W55" s="2"/>
    </row>
    <row r="56" spans="3:23" x14ac:dyDescent="0.25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O56" s="2"/>
      <c r="P56" s="2"/>
      <c r="Q56" s="2"/>
      <c r="R56" s="2"/>
      <c r="S56" s="2"/>
      <c r="T56" s="2"/>
      <c r="U56" s="2"/>
      <c r="V56" s="2"/>
      <c r="W56" s="2"/>
    </row>
    <row r="57" spans="3:23" x14ac:dyDescent="0.2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O57" s="2"/>
      <c r="P57" s="2"/>
      <c r="Q57" s="2"/>
      <c r="R57" s="2"/>
      <c r="S57" s="2"/>
      <c r="T57" s="2"/>
      <c r="U57" s="2"/>
      <c r="V57" s="2"/>
      <c r="W57" s="2"/>
    </row>
    <row r="58" spans="3:23" x14ac:dyDescent="0.2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O58" s="2"/>
      <c r="P58" s="2"/>
      <c r="Q58" s="2"/>
      <c r="R58" s="2"/>
      <c r="S58" s="2"/>
      <c r="T58" s="2"/>
      <c r="U58" s="2"/>
      <c r="V58" s="2"/>
      <c r="W58" s="2"/>
    </row>
    <row r="59" spans="3:23" x14ac:dyDescent="0.2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O59" s="2"/>
      <c r="P59" s="2"/>
      <c r="Q59" s="2"/>
      <c r="R59" s="2"/>
      <c r="S59" s="2"/>
      <c r="T59" s="2"/>
      <c r="U59" s="2"/>
      <c r="V59" s="2"/>
      <c r="W59" s="2"/>
    </row>
    <row r="60" spans="3:23" x14ac:dyDescent="0.2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O60" s="2"/>
      <c r="P60" s="2"/>
      <c r="Q60" s="2"/>
      <c r="R60" s="2"/>
      <c r="S60" s="2"/>
      <c r="T60" s="2"/>
      <c r="U60" s="2"/>
      <c r="V60" s="2"/>
      <c r="W60" s="2"/>
    </row>
    <row r="61" spans="3:23" x14ac:dyDescent="0.2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O61" s="2"/>
      <c r="P61" s="2"/>
      <c r="Q61" s="2"/>
      <c r="R61" s="2"/>
      <c r="S61" s="2"/>
      <c r="T61" s="2"/>
      <c r="U61" s="2"/>
      <c r="V61" s="2"/>
      <c r="W61" s="2"/>
    </row>
    <row r="62" spans="3:23" x14ac:dyDescent="0.2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O62" s="2"/>
      <c r="P62" s="2"/>
      <c r="Q62" s="2"/>
      <c r="R62" s="2"/>
      <c r="S62" s="2"/>
      <c r="T62" s="2"/>
      <c r="U62" s="2"/>
      <c r="V62" s="2"/>
      <c r="W62" s="2"/>
    </row>
    <row r="63" spans="3:23" x14ac:dyDescent="0.2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O63" s="2"/>
      <c r="P63" s="2"/>
      <c r="Q63" s="2"/>
      <c r="R63" s="2"/>
      <c r="S63" s="2"/>
      <c r="T63" s="2"/>
      <c r="U63" s="2"/>
      <c r="V63" s="2"/>
      <c r="W63" s="2"/>
    </row>
    <row r="64" spans="3:23" x14ac:dyDescent="0.2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O64" s="2"/>
      <c r="P64" s="2"/>
      <c r="Q64" s="2"/>
      <c r="R64" s="2"/>
      <c r="S64" s="2"/>
      <c r="T64" s="2"/>
      <c r="U64" s="2"/>
      <c r="V64" s="2"/>
      <c r="W64" s="2"/>
    </row>
    <row r="65" spans="3:23" x14ac:dyDescent="0.2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O65" s="2"/>
      <c r="P65" s="2"/>
      <c r="Q65" s="2"/>
      <c r="R65" s="2"/>
      <c r="S65" s="2"/>
      <c r="T65" s="2"/>
      <c r="U65" s="2"/>
      <c r="V65" s="2"/>
      <c r="W65" s="2"/>
    </row>
    <row r="66" spans="3:23" x14ac:dyDescent="0.2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O66" s="2"/>
      <c r="P66" s="2"/>
      <c r="Q66" s="2"/>
      <c r="R66" s="2"/>
      <c r="S66" s="2"/>
      <c r="T66" s="2"/>
      <c r="U66" s="2"/>
      <c r="V66" s="2"/>
      <c r="W66" s="2"/>
    </row>
    <row r="67" spans="3:23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O67" s="2"/>
      <c r="P67" s="2"/>
      <c r="Q67" s="2"/>
      <c r="R67" s="2"/>
      <c r="S67" s="2"/>
      <c r="T67" s="2"/>
      <c r="U67" s="2"/>
      <c r="V67" s="2"/>
      <c r="W67" s="2"/>
    </row>
    <row r="68" spans="3:23" x14ac:dyDescent="0.2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O68" s="2"/>
      <c r="P68" s="2"/>
      <c r="Q68" s="2"/>
      <c r="R68" s="2"/>
      <c r="S68" s="2"/>
      <c r="T68" s="2"/>
      <c r="U68" s="2"/>
      <c r="V68" s="2"/>
      <c r="W68" s="2"/>
    </row>
    <row r="69" spans="3:23" x14ac:dyDescent="0.25">
      <c r="C69" s="2" t="s">
        <v>14</v>
      </c>
      <c r="D69" s="2"/>
      <c r="E69" s="2"/>
      <c r="F69" s="2"/>
      <c r="G69" s="2"/>
      <c r="H69" s="2"/>
      <c r="I69" s="2"/>
      <c r="J69" s="2"/>
      <c r="K69" s="2"/>
      <c r="L69" s="2"/>
      <c r="O69" s="2"/>
      <c r="P69" s="2"/>
      <c r="Q69" s="2"/>
      <c r="R69" s="2"/>
      <c r="S69" s="2"/>
      <c r="T69" s="2"/>
      <c r="U69" s="2"/>
      <c r="V69" s="2"/>
      <c r="W69" s="2"/>
    </row>
    <row r="70" spans="3:23" x14ac:dyDescent="0.25">
      <c r="C70" s="2" t="s">
        <v>15</v>
      </c>
      <c r="O70" s="2"/>
    </row>
    <row r="71" spans="3:23" x14ac:dyDescent="0.25">
      <c r="O71" s="2"/>
    </row>
    <row r="94" spans="2:6" x14ac:dyDescent="0.25">
      <c r="C94" s="71"/>
      <c r="F94" s="82"/>
    </row>
    <row r="95" spans="2:6" x14ac:dyDescent="0.25">
      <c r="B95" s="78"/>
      <c r="F95" s="82"/>
    </row>
    <row r="96" spans="2:6" x14ac:dyDescent="0.25">
      <c r="B96" s="71"/>
      <c r="F96" s="82"/>
    </row>
    <row r="97" spans="2:6" x14ac:dyDescent="0.25">
      <c r="B97" s="71"/>
      <c r="F97" s="82"/>
    </row>
    <row r="98" spans="2:6" x14ac:dyDescent="0.25">
      <c r="B98" s="71"/>
      <c r="F98" s="83"/>
    </row>
    <row r="99" spans="2:6" x14ac:dyDescent="0.25">
      <c r="B99" s="79" t="s">
        <v>56</v>
      </c>
      <c r="F99" s="79" t="s">
        <v>66</v>
      </c>
    </row>
    <row r="100" spans="2:6" x14ac:dyDescent="0.25">
      <c r="B100" s="73">
        <v>45195</v>
      </c>
      <c r="F100" s="73">
        <v>45195</v>
      </c>
    </row>
    <row r="101" spans="2:6" x14ac:dyDescent="0.25">
      <c r="B101" s="80"/>
      <c r="F101" s="80"/>
    </row>
    <row r="102" spans="2:6" x14ac:dyDescent="0.25">
      <c r="B102" s="79" t="s">
        <v>57</v>
      </c>
      <c r="F102" s="79" t="s">
        <v>67</v>
      </c>
    </row>
    <row r="103" spans="2:6" x14ac:dyDescent="0.25">
      <c r="B103" s="80" t="s">
        <v>73</v>
      </c>
      <c r="F103" s="80" t="s">
        <v>77</v>
      </c>
    </row>
    <row r="104" spans="2:6" x14ac:dyDescent="0.25">
      <c r="B104" s="80"/>
      <c r="F104" s="76"/>
    </row>
    <row r="105" spans="2:6" x14ac:dyDescent="0.25">
      <c r="B105" s="79" t="s">
        <v>59</v>
      </c>
      <c r="F105" s="79" t="s">
        <v>69</v>
      </c>
    </row>
    <row r="106" spans="2:6" x14ac:dyDescent="0.25">
      <c r="B106" s="81" t="s">
        <v>74</v>
      </c>
      <c r="F106" s="81" t="s">
        <v>78</v>
      </c>
    </row>
    <row r="107" spans="2:6" x14ac:dyDescent="0.25">
      <c r="B107" s="81" t="s">
        <v>75</v>
      </c>
      <c r="F107" s="81" t="s">
        <v>79</v>
      </c>
    </row>
    <row r="108" spans="2:6" x14ac:dyDescent="0.25">
      <c r="B108" s="81" t="s">
        <v>76</v>
      </c>
      <c r="F108" s="81" t="s">
        <v>80</v>
      </c>
    </row>
    <row r="109" spans="2:6" x14ac:dyDescent="0.25">
      <c r="B109" s="71" t="s">
        <v>81</v>
      </c>
      <c r="F109" s="81" t="s">
        <v>82</v>
      </c>
    </row>
  </sheetData>
  <mergeCells count="4">
    <mergeCell ref="C6:D6"/>
    <mergeCell ref="F6:I6"/>
    <mergeCell ref="C5:D5"/>
    <mergeCell ref="F5:I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B2:O86"/>
  <sheetViews>
    <sheetView zoomScale="80" zoomScaleNormal="80" workbookViewId="0">
      <selection activeCell="E78" sqref="E78"/>
    </sheetView>
  </sheetViews>
  <sheetFormatPr defaultRowHeight="15" x14ac:dyDescent="0.25"/>
  <cols>
    <col min="2" max="2" width="15.7109375" customWidth="1"/>
    <col min="3" max="3" width="12.7109375" customWidth="1"/>
    <col min="4" max="4" width="16.7109375" customWidth="1"/>
    <col min="5" max="5" width="12.140625" customWidth="1"/>
    <col min="6" max="7" width="16.7109375" customWidth="1"/>
    <col min="8" max="8" width="20.42578125" customWidth="1"/>
    <col min="9" max="9" width="13.42578125" customWidth="1"/>
    <col min="10" max="10" width="6.7109375" customWidth="1"/>
    <col min="11" max="13" width="16.7109375" customWidth="1"/>
  </cols>
  <sheetData>
    <row r="2" spans="2:12" x14ac:dyDescent="0.25">
      <c r="B2" s="8" t="s">
        <v>86</v>
      </c>
      <c r="D2" s="2"/>
      <c r="E2" s="2"/>
      <c r="F2" s="2"/>
      <c r="G2" s="2"/>
      <c r="H2" s="2"/>
      <c r="I2" s="2"/>
      <c r="J2" s="2"/>
      <c r="K2" s="2"/>
      <c r="L2" s="2"/>
    </row>
    <row r="3" spans="2:12" x14ac:dyDescent="0.25">
      <c r="B3" s="2" t="s">
        <v>35</v>
      </c>
      <c r="D3" s="2"/>
      <c r="E3" s="2"/>
      <c r="F3" s="2"/>
      <c r="G3" s="2"/>
      <c r="H3" s="2"/>
      <c r="I3" s="2"/>
      <c r="J3" s="2"/>
      <c r="K3" s="2"/>
      <c r="L3" s="2"/>
    </row>
    <row r="4" spans="2:12" x14ac:dyDescent="0.25">
      <c r="C4" s="2"/>
      <c r="D4" s="2"/>
      <c r="E4" s="2"/>
      <c r="F4" s="2"/>
      <c r="G4" s="2"/>
      <c r="H4" s="2"/>
      <c r="I4" s="2"/>
      <c r="J4" s="2"/>
      <c r="K4" s="2"/>
      <c r="L4" s="2"/>
    </row>
    <row r="5" spans="2:12" x14ac:dyDescent="0.25">
      <c r="B5" s="27"/>
      <c r="C5" s="119" t="s">
        <v>20</v>
      </c>
      <c r="D5" s="120"/>
      <c r="E5" s="19"/>
      <c r="F5" s="119" t="s">
        <v>21</v>
      </c>
      <c r="G5" s="120"/>
      <c r="H5" s="120"/>
      <c r="I5" s="120"/>
      <c r="J5" s="19"/>
      <c r="K5" s="19"/>
      <c r="L5" s="28"/>
    </row>
    <row r="6" spans="2:12" x14ac:dyDescent="0.25">
      <c r="B6" s="29"/>
      <c r="C6" s="121" t="s">
        <v>22</v>
      </c>
      <c r="D6" s="122"/>
      <c r="E6" s="2"/>
      <c r="F6" s="121" t="s">
        <v>23</v>
      </c>
      <c r="G6" s="122"/>
      <c r="H6" s="122"/>
      <c r="I6" s="122"/>
      <c r="J6" s="2"/>
      <c r="K6" s="2"/>
      <c r="L6" s="24"/>
    </row>
    <row r="7" spans="2:12" ht="39" x14ac:dyDescent="0.25">
      <c r="B7" s="86" t="s">
        <v>18</v>
      </c>
      <c r="C7" s="7" t="s">
        <v>52</v>
      </c>
      <c r="D7" s="7" t="s">
        <v>6</v>
      </c>
      <c r="E7" s="7"/>
      <c r="F7" s="7" t="s">
        <v>8</v>
      </c>
      <c r="G7" s="7" t="s">
        <v>4</v>
      </c>
      <c r="H7" s="7" t="s">
        <v>16</v>
      </c>
      <c r="I7" s="7" t="s">
        <v>5</v>
      </c>
      <c r="J7" s="7"/>
      <c r="K7" s="7" t="s">
        <v>0</v>
      </c>
      <c r="L7" s="10" t="s">
        <v>1</v>
      </c>
    </row>
    <row r="8" spans="2:12" ht="39" x14ac:dyDescent="0.25">
      <c r="B8" s="86" t="s">
        <v>19</v>
      </c>
      <c r="C8" s="7" t="s">
        <v>51</v>
      </c>
      <c r="D8" s="7" t="s">
        <v>7</v>
      </c>
      <c r="E8" s="7"/>
      <c r="F8" s="7" t="s">
        <v>9</v>
      </c>
      <c r="G8" s="7" t="s">
        <v>12</v>
      </c>
      <c r="H8" s="7" t="s">
        <v>17</v>
      </c>
      <c r="I8" s="7" t="s">
        <v>5</v>
      </c>
      <c r="J8" s="7"/>
      <c r="K8" s="7" t="s">
        <v>10</v>
      </c>
      <c r="L8" s="10" t="s">
        <v>11</v>
      </c>
    </row>
    <row r="9" spans="2:12" x14ac:dyDescent="0.25">
      <c r="B9" s="84">
        <v>2008</v>
      </c>
      <c r="C9" s="98">
        <f>1000*'2'!C9/('1'!$N9*1000)</f>
        <v>7.3960908893709325</v>
      </c>
      <c r="D9" s="98">
        <f>1000*'2'!D9/('1'!$N9*1000)</f>
        <v>16.63239414316703</v>
      </c>
      <c r="E9" s="98"/>
      <c r="F9" s="98">
        <f>1000*'2'!F9/('1'!$N9*1000)</f>
        <v>7.4028389370932759</v>
      </c>
      <c r="G9" s="98">
        <f>1000*'2'!G9/('1'!$N9*1000)</f>
        <v>1.2386122559652928</v>
      </c>
      <c r="H9" s="98">
        <f>1000*'2'!H9/('1'!$N9*1000)</f>
        <v>3.3091147505422995</v>
      </c>
      <c r="I9" s="98">
        <f>1000*'2'!I9/('1'!$N9*1000)</f>
        <v>12.077915943600868</v>
      </c>
      <c r="J9" s="98"/>
      <c r="K9" s="98">
        <f>1000*'2'!K9/('1'!$N9*1000)</f>
        <v>11.95056388286334</v>
      </c>
      <c r="L9" s="99">
        <f>1000*'2'!L9/('1'!$N9*1000)</f>
        <v>24.028485032537962</v>
      </c>
    </row>
    <row r="10" spans="2:12" x14ac:dyDescent="0.25">
      <c r="B10" s="84">
        <v>2009</v>
      </c>
      <c r="C10" s="98">
        <f>1000*'2'!C10/('1'!$N10*1000)</f>
        <v>6.7331406602860522</v>
      </c>
      <c r="D10" s="98">
        <f>1000*'2'!D10/('1'!$N10*1000)</f>
        <v>12.102435530702225</v>
      </c>
      <c r="E10" s="98"/>
      <c r="F10" s="98">
        <f>1000*'2'!F10/('1'!$N10*1000)</f>
        <v>6.837324981180771</v>
      </c>
      <c r="G10" s="98">
        <f>1000*'2'!G10/('1'!$N10*1000)</f>
        <v>1.193035272609958</v>
      </c>
      <c r="H10" s="98">
        <f>1000*'2'!H10/('1'!$N10*1000)</f>
        <v>1.9650480696849124</v>
      </c>
      <c r="I10" s="98">
        <f>1000*'2'!I10/('1'!$N10*1000)</f>
        <v>8.8401692655124204</v>
      </c>
      <c r="J10" s="98"/>
      <c r="K10" s="98">
        <f>1000*'2'!K10/('1'!$N10*1000)</f>
        <v>9.9954096139369817</v>
      </c>
      <c r="L10" s="99">
        <f>1000*'2'!L10/('1'!$N10*1000)</f>
        <v>18.835576190988277</v>
      </c>
    </row>
    <row r="11" spans="2:12" x14ac:dyDescent="0.25">
      <c r="B11" s="84">
        <v>2010</v>
      </c>
      <c r="C11" s="98">
        <f>1000*'2'!C11/('1'!$N11*1000)</f>
        <v>7.3345915973555131</v>
      </c>
      <c r="D11" s="98">
        <f>1000*'2'!D11/('1'!$N11*1000)</f>
        <v>14.622949882704198</v>
      </c>
      <c r="E11" s="98"/>
      <c r="F11" s="98">
        <f>1000*'2'!F11/('1'!$N11*1000)</f>
        <v>7.3960290040520364</v>
      </c>
      <c r="G11" s="98">
        <f>1000*'2'!G11/('1'!$N11*1000)</f>
        <v>1.2550180208999786</v>
      </c>
      <c r="H11" s="98">
        <f>1000*'2'!H11/('1'!$N11*1000)</f>
        <v>2.633155363616976</v>
      </c>
      <c r="I11" s="98">
        <f>1000*'2'!I11/('1'!$N11*1000)</f>
        <v>10.673339198123267</v>
      </c>
      <c r="J11" s="98"/>
      <c r="K11" s="98">
        <f>1000*'2'!K11/('1'!$N11*1000)</f>
        <v>11.284204947750053</v>
      </c>
      <c r="L11" s="99">
        <f>1000*'2'!L11/('1'!$N11*1000)</f>
        <v>21.957541480059714</v>
      </c>
    </row>
    <row r="12" spans="2:12" x14ac:dyDescent="0.25">
      <c r="B12" s="84">
        <v>2011</v>
      </c>
      <c r="C12" s="98">
        <f>1000*'2'!C12/('1'!$N12*1000)</f>
        <v>6.7064656577415596</v>
      </c>
      <c r="D12" s="98">
        <f>1000*'2'!D12/('1'!$N12*1000)</f>
        <v>16.586528415705367</v>
      </c>
      <c r="E12" s="98"/>
      <c r="F12" s="98">
        <f>1000*'2'!F12/('1'!$N12*1000)</f>
        <v>7.3307708752248919</v>
      </c>
      <c r="G12" s="98">
        <f>1000*'2'!G12/('1'!$N12*1000)</f>
        <v>1.2527856916075775</v>
      </c>
      <c r="H12" s="98">
        <f>1000*'2'!H12/('1'!$N12*1000)</f>
        <v>3.1787593396126574</v>
      </c>
      <c r="I12" s="98">
        <f>1000*'2'!I12/('1'!$N12*1000)</f>
        <v>11.530679648640067</v>
      </c>
      <c r="J12" s="98"/>
      <c r="K12" s="98">
        <f>1000*'2'!K12/('1'!$N12*1000)</f>
        <v>11.76231188485554</v>
      </c>
      <c r="L12" s="99">
        <f>1000*'2'!L12/('1'!$N12*1000)</f>
        <v>23.292994073446927</v>
      </c>
    </row>
    <row r="13" spans="2:12" x14ac:dyDescent="0.25">
      <c r="B13" s="84">
        <v>2012</v>
      </c>
      <c r="C13" s="98">
        <f>1000*'2'!C13/('1'!$N13*1000)</f>
        <v>6.2864273558146868</v>
      </c>
      <c r="D13" s="98">
        <f>1000*'2'!D13/('1'!$N13*1000)</f>
        <v>15.574810274188465</v>
      </c>
      <c r="E13" s="98"/>
      <c r="F13" s="98">
        <f>1000*'2'!F13/('1'!$N13*1000)</f>
        <v>6.9311535875617185</v>
      </c>
      <c r="G13" s="98">
        <f>1000*'2'!G13/('1'!$N13*1000)</f>
        <v>1.1994790419161676</v>
      </c>
      <c r="H13" s="98">
        <f>1000*'2'!H13/('1'!$N13*1000)</f>
        <v>2.6599611303708373</v>
      </c>
      <c r="I13" s="98">
        <f>1000*'2'!I13/('1'!$N13*1000)</f>
        <v>11.070642399411703</v>
      </c>
      <c r="J13" s="98"/>
      <c r="K13" s="98">
        <f>1000*'2'!K13/('1'!$N13*1000)</f>
        <v>10.790595755856708</v>
      </c>
      <c r="L13" s="99">
        <f>1000*'2'!L13/('1'!$N13*1000)</f>
        <v>21.861237630003153</v>
      </c>
    </row>
    <row r="14" spans="2:12" x14ac:dyDescent="0.25">
      <c r="B14" s="84">
        <v>2013</v>
      </c>
      <c r="C14" s="98">
        <f>1000*'2'!C14/('1'!$N14*1000)</f>
        <v>6.08041125</v>
      </c>
      <c r="D14" s="98">
        <f>1000*'2'!D14/('1'!$N14*1000)</f>
        <v>14.268711458333334</v>
      </c>
      <c r="E14" s="98"/>
      <c r="F14" s="98">
        <f>1000*'2'!F14/('1'!$N14*1000)</f>
        <v>6.7996735416666656</v>
      </c>
      <c r="G14" s="98">
        <f>1000*'2'!G14/('1'!$N14*1000)</f>
        <v>1.1952833333333333</v>
      </c>
      <c r="H14" s="98">
        <f>1000*'2'!H14/('1'!$N14*1000)</f>
        <v>2.7122786458333334</v>
      </c>
      <c r="I14" s="98">
        <f>1000*'2'!I14/('1'!$N14*1000)</f>
        <v>9.6418868750000009</v>
      </c>
      <c r="J14" s="98"/>
      <c r="K14" s="98">
        <f>1000*'2'!K14/('1'!$N14*1000)</f>
        <v>10.707231979166666</v>
      </c>
      <c r="L14" s="99">
        <f>1000*'2'!L14/('1'!$N14*1000)</f>
        <v>20.349122708333333</v>
      </c>
    </row>
    <row r="15" spans="2:12" x14ac:dyDescent="0.25">
      <c r="B15" s="84">
        <v>2014</v>
      </c>
      <c r="C15" s="98">
        <f>1000*'2'!C15/('1'!$N15*1000)</f>
        <v>5.8686997731023105</v>
      </c>
      <c r="D15" s="98">
        <f>1000*'2'!D15/('1'!$N15*1000)</f>
        <v>13.742697194719474</v>
      </c>
      <c r="E15" s="98"/>
      <c r="F15" s="98">
        <f>1000*'2'!F15/('1'!$N15*1000)</f>
        <v>6.3469505981848178</v>
      </c>
      <c r="G15" s="98">
        <f>1000*'2'!G15/('1'!$N15*1000)</f>
        <v>1.0731642945544555</v>
      </c>
      <c r="H15" s="98">
        <f>1000*'2'!H15/('1'!$N15*1000)</f>
        <v>2.5523769595709571</v>
      </c>
      <c r="I15" s="98">
        <f>1000*'2'!I15/('1'!$N15*1000)</f>
        <v>9.6389011963696376</v>
      </c>
      <c r="J15" s="98"/>
      <c r="K15" s="98">
        <f>1000*'2'!K15/('1'!$N15*1000)</f>
        <v>9.9724939150165017</v>
      </c>
      <c r="L15" s="99">
        <f>1000*'2'!L15/('1'!$N15*1000)</f>
        <v>19.611396967821783</v>
      </c>
    </row>
    <row r="16" spans="2:12" x14ac:dyDescent="0.25">
      <c r="B16" s="84">
        <v>2015</v>
      </c>
      <c r="C16" s="98">
        <f>1000*'2'!C16/('1'!$N16*1000)</f>
        <v>5.8643503418716199</v>
      </c>
      <c r="D16" s="98">
        <f>1000*'2'!D16/('1'!$N16*1000)</f>
        <v>12.579643024798447</v>
      </c>
      <c r="E16" s="98"/>
      <c r="F16" s="98">
        <f>1000*'2'!F16/('1'!$N16*1000)</f>
        <v>6.0141692009388716</v>
      </c>
      <c r="G16" s="98">
        <f>1000*'2'!G16/('1'!$N16*1000)</f>
        <v>1.0862111439942852</v>
      </c>
      <c r="H16" s="98">
        <f>1000*'2'!H16/('1'!$N16*1000)</f>
        <v>2.6794601489947953</v>
      </c>
      <c r="I16" s="98">
        <f>1000*'2'!I16/('1'!$N16*1000)</f>
        <v>8.6641511378712117</v>
      </c>
      <c r="J16" s="98"/>
      <c r="K16" s="98">
        <f>1000*'2'!K16/('1'!$N16*1000)</f>
        <v>9.7798417185427091</v>
      </c>
      <c r="L16" s="99">
        <f>1000*'2'!L16/('1'!$N16*1000)</f>
        <v>18.443993366670068</v>
      </c>
    </row>
    <row r="17" spans="2:15" x14ac:dyDescent="0.25">
      <c r="B17" s="84">
        <v>2016</v>
      </c>
      <c r="C17" s="98">
        <f>1000*'2'!C17/('1'!$N17*1000)</f>
        <v>5.8740700393026302</v>
      </c>
      <c r="D17" s="98">
        <f>1000*'2'!D17/('1'!$N17*1000)</f>
        <v>11.876978030837448</v>
      </c>
      <c r="E17" s="98"/>
      <c r="F17" s="98">
        <f>1000*'2'!F17/('1'!$N17*1000)</f>
        <v>5.8591196210823338</v>
      </c>
      <c r="G17" s="98">
        <f>1000*'2'!G17/('1'!$N17*1000)</f>
        <v>1.0829880076589742</v>
      </c>
      <c r="H17" s="98">
        <f>1000*'2'!H17/('1'!$N17*1000)</f>
        <v>2.7758434949108133</v>
      </c>
      <c r="I17" s="98">
        <f>1000*'2'!I17/('1'!$N17*1000)</f>
        <v>8.0330951325204065</v>
      </c>
      <c r="J17" s="98"/>
      <c r="K17" s="98">
        <f>1000*'2'!K17/('1'!$N17*1000)</f>
        <v>9.7179529376196712</v>
      </c>
      <c r="L17" s="99">
        <f>1000*'2'!L17/('1'!$N17*1000)</f>
        <v>17.751048070140079</v>
      </c>
    </row>
    <row r="18" spans="2:15" x14ac:dyDescent="0.25">
      <c r="B18" s="84">
        <v>2017</v>
      </c>
      <c r="C18" s="98">
        <f>1000*'2'!C18/('1'!$N18*1000)</f>
        <v>5.6486104593358517</v>
      </c>
      <c r="D18" s="98">
        <f>1000*'2'!D18/('1'!$N18*1000)</f>
        <v>12.019719228474846</v>
      </c>
      <c r="E18" s="98"/>
      <c r="F18" s="98">
        <f>1000*'2'!F18/('1'!$N18*1000)</f>
        <v>5.6688867568104993</v>
      </c>
      <c r="G18" s="98">
        <f>1000*'2'!G18/('1'!$N18*1000)</f>
        <v>1.006932690395705</v>
      </c>
      <c r="H18" s="98">
        <f>1000*'2'!H18/('1'!$N18*1000)</f>
        <v>2.681204215549811</v>
      </c>
      <c r="I18" s="98">
        <f>1000*'2'!I18/('1'!$N18*1000)</f>
        <v>8.311303340624379</v>
      </c>
      <c r="J18" s="98"/>
      <c r="K18" s="98">
        <f>1000*'2'!K18/('1'!$N18*1000)</f>
        <v>9.3570273414197658</v>
      </c>
      <c r="L18" s="99">
        <f>1000*'2'!L18/('1'!$N18*1000)</f>
        <v>17.668329687810697</v>
      </c>
    </row>
    <row r="19" spans="2:15" x14ac:dyDescent="0.25">
      <c r="B19" s="84">
        <v>2018</v>
      </c>
      <c r="C19" s="98">
        <f>1000*'2'!C19/('1'!$N19*1000)</f>
        <v>5.501256707616708</v>
      </c>
      <c r="D19" s="98">
        <f>1000*'2'!D19/('1'!$N19*1000)</f>
        <v>13.048705356265355</v>
      </c>
      <c r="E19" s="98"/>
      <c r="F19" s="98">
        <f>1000*'2'!F19/('1'!$N19*1000)</f>
        <v>5.7015854545454552</v>
      </c>
      <c r="G19" s="98">
        <f>1000*'2'!G19/('1'!$N19*1000)</f>
        <v>1.0317706142506142</v>
      </c>
      <c r="H19" s="98">
        <f>1000*'2'!H19/('1'!$N19*1000)</f>
        <v>2.7012162162162161</v>
      </c>
      <c r="I19" s="98">
        <f>1000*'2'!I19/('1'!$N19*1000)</f>
        <v>9.1153858476658485</v>
      </c>
      <c r="J19" s="98"/>
      <c r="K19" s="98">
        <f>1000*'2'!K19/('1'!$N19*1000)</f>
        <v>9.4345742506142507</v>
      </c>
      <c r="L19" s="99">
        <f>1000*'2'!L19/('1'!$N19*1000)</f>
        <v>18.549962063882063</v>
      </c>
    </row>
    <row r="20" spans="2:15" x14ac:dyDescent="0.25">
      <c r="B20" s="84">
        <v>2019</v>
      </c>
      <c r="C20" s="98">
        <f>1000*'2'!C20/('1'!$N20*1000)</f>
        <v>5.320276680610954</v>
      </c>
      <c r="D20" s="98">
        <f>1000*'2'!D20/('1'!$N20*1000)</f>
        <v>11.421374841910689</v>
      </c>
      <c r="E20" s="98"/>
      <c r="F20" s="98">
        <f>1000*'2'!F20/('1'!$N20*1000)</f>
        <v>5.2690782177254594</v>
      </c>
      <c r="G20" s="98">
        <f>1000*'2'!G20/('1'!$N20*1000)</f>
        <v>0.93556795408113624</v>
      </c>
      <c r="H20" s="98">
        <f>1000*'2'!H20/('1'!$N20*1000)</f>
        <v>2.5947804261114893</v>
      </c>
      <c r="I20" s="98">
        <f>1000*'2'!I20/('1'!$N20*1000)</f>
        <v>7.942221811460259</v>
      </c>
      <c r="J20" s="98"/>
      <c r="K20" s="98">
        <f>1000*'2'!K20/('1'!$N20*1000)</f>
        <v>8.799428446346921</v>
      </c>
      <c r="L20" s="99">
        <f>1000*'2'!L20/('1'!$N20*1000)</f>
        <v>16.741651522521646</v>
      </c>
    </row>
    <row r="21" spans="2:15" x14ac:dyDescent="0.25">
      <c r="B21" s="84">
        <v>2020</v>
      </c>
      <c r="C21" s="98">
        <f>1000*'2'!C21/('1'!$N21*1000)</f>
        <v>4.7272315270935961</v>
      </c>
      <c r="D21" s="98">
        <f>1000*'2'!D21/('1'!$N21*1000)</f>
        <v>9.2955802182942158</v>
      </c>
      <c r="E21" s="98"/>
      <c r="F21" s="98">
        <f>1000*'2'!F21/('1'!$N21*1000)</f>
        <v>4.7317662513281169</v>
      </c>
      <c r="G21" s="98">
        <f>1000*'2'!G21/('1'!$N21*1000)</f>
        <v>0.89439292958562733</v>
      </c>
      <c r="H21" s="98">
        <f>1000*'2'!H21/('1'!$N21*1000)</f>
        <v>2.1795850478122283</v>
      </c>
      <c r="I21" s="98">
        <f>1000*'2'!I21/('1'!$N21*1000)</f>
        <v>6.2170694484690427</v>
      </c>
      <c r="J21" s="98"/>
      <c r="K21" s="98">
        <f>1000*'2'!K21/('1'!$N21*1000)</f>
        <v>7.8057424900994885</v>
      </c>
      <c r="L21" s="99">
        <f>1000*'2'!L21/('1'!$N21*1000)</f>
        <v>14.022811745387811</v>
      </c>
    </row>
    <row r="22" spans="2:15" x14ac:dyDescent="0.25">
      <c r="B22" s="85">
        <v>2021</v>
      </c>
      <c r="C22" s="100">
        <f>1000*'2'!C22/('1'!$N22*1000)</f>
        <v>4.8992175499231951</v>
      </c>
      <c r="D22" s="100">
        <f>1000*'2'!D22/('1'!$N22*1000)</f>
        <v>10.537501248079879</v>
      </c>
      <c r="E22" s="100"/>
      <c r="F22" s="100">
        <f>1000*'2'!F22/('1'!$N22*1000)</f>
        <v>4.9985146889400918</v>
      </c>
      <c r="G22" s="100">
        <f>1000*'2'!G22/('1'!$N22*1000)</f>
        <v>0.94298675115207375</v>
      </c>
      <c r="H22" s="100">
        <f>1000*'2'!H22/('1'!$N22*1000)</f>
        <v>2.4955022081413212</v>
      </c>
      <c r="I22" s="100">
        <f>1000*'2'!I22/('1'!$N22*1000)</f>
        <v>6.9997074692780341</v>
      </c>
      <c r="J22" s="100"/>
      <c r="K22" s="100">
        <f>1000*'2'!K22/('1'!$N22*1000)</f>
        <v>8.4370072004608296</v>
      </c>
      <c r="L22" s="101">
        <f>1000*'2'!L22/('1'!$N22*1000)</f>
        <v>15.436718798003072</v>
      </c>
    </row>
    <row r="23" spans="2:15" x14ac:dyDescent="0.25">
      <c r="B23" t="s">
        <v>53</v>
      </c>
      <c r="C23" s="2"/>
      <c r="D23" s="2"/>
      <c r="E23" s="2"/>
      <c r="F23" s="2"/>
      <c r="G23" s="2"/>
      <c r="H23" s="2"/>
      <c r="I23" s="2"/>
      <c r="J23" s="2"/>
      <c r="K23" s="2"/>
      <c r="L23" s="2"/>
      <c r="N23" s="117"/>
      <c r="O23" s="117"/>
    </row>
    <row r="24" spans="2:15" x14ac:dyDescent="0.25">
      <c r="B24" t="s">
        <v>54</v>
      </c>
      <c r="C24" s="2"/>
      <c r="D24" s="2"/>
      <c r="E24" s="2"/>
      <c r="F24" s="2"/>
      <c r="G24" s="2"/>
      <c r="H24" s="2"/>
      <c r="I24" s="2"/>
      <c r="J24" s="2"/>
      <c r="K24" s="2"/>
      <c r="L24" s="2"/>
      <c r="O24" s="118"/>
    </row>
    <row r="25" spans="2:15" x14ac:dyDescent="0.25">
      <c r="D25" s="2"/>
      <c r="E25" s="2"/>
      <c r="F25" s="2"/>
      <c r="G25" s="2"/>
      <c r="H25" s="2"/>
      <c r="I25" s="2"/>
      <c r="J25" s="2"/>
      <c r="K25" s="2"/>
      <c r="L25" s="2"/>
    </row>
    <row r="26" spans="2:15" x14ac:dyDescent="0.25">
      <c r="B26" t="s">
        <v>48</v>
      </c>
      <c r="D26" s="2"/>
      <c r="E26" s="2"/>
      <c r="F26" s="2"/>
      <c r="G26" s="2"/>
      <c r="H26" s="2"/>
      <c r="I26" s="2"/>
      <c r="J26" s="2"/>
      <c r="K26" s="2"/>
      <c r="L26" s="2"/>
    </row>
    <row r="27" spans="2:15" x14ac:dyDescent="0.25">
      <c r="B27" t="s">
        <v>46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5" x14ac:dyDescent="0.25"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5" x14ac:dyDescent="0.25">
      <c r="B29" t="s">
        <v>47</v>
      </c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5" x14ac:dyDescent="0.25">
      <c r="B30" t="s">
        <v>50</v>
      </c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5" x14ac:dyDescent="0.25"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5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3:12" x14ac:dyDescent="0.25"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3:12" x14ac:dyDescent="0.25"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3:12" x14ac:dyDescent="0.25"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3:12" x14ac:dyDescent="0.25"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3:12" x14ac:dyDescent="0.25"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3:12" x14ac:dyDescent="0.25"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3:12" x14ac:dyDescent="0.25"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3:12" x14ac:dyDescent="0.25"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3:12" x14ac:dyDescent="0.25"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3:12" x14ac:dyDescent="0.25"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3:12" x14ac:dyDescent="0.25"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3:12" x14ac:dyDescent="0.25"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3:12" x14ac:dyDescent="0.25"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3:12" x14ac:dyDescent="0.25"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3:12" x14ac:dyDescent="0.25"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3:12" x14ac:dyDescent="0.25"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3:12" x14ac:dyDescent="0.25"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3:12" x14ac:dyDescent="0.25"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3:12" x14ac:dyDescent="0.25"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3:12" x14ac:dyDescent="0.25"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3:12" x14ac:dyDescent="0.25"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3:12" x14ac:dyDescent="0.25"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3:12" x14ac:dyDescent="0.25"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3:12" x14ac:dyDescent="0.25"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3:12" x14ac:dyDescent="0.25"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3:12" x14ac:dyDescent="0.25"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3:12" x14ac:dyDescent="0.25"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3:12" x14ac:dyDescent="0.25"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3:12" x14ac:dyDescent="0.25"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3:12" x14ac:dyDescent="0.25"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3:12" x14ac:dyDescent="0.25"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3:12" x14ac:dyDescent="0.25"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2:12" x14ac:dyDescent="0.25"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2:12" x14ac:dyDescent="0.25"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2:12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2:12" x14ac:dyDescent="0.25"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2:12" x14ac:dyDescent="0.25"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2:12" x14ac:dyDescent="0.25">
      <c r="C70" s="2"/>
    </row>
    <row r="72" spans="2:12" x14ac:dyDescent="0.25">
      <c r="B72" s="78"/>
      <c r="E72" s="82"/>
    </row>
    <row r="73" spans="2:12" x14ac:dyDescent="0.25">
      <c r="B73" s="71"/>
      <c r="E73" s="82"/>
    </row>
    <row r="74" spans="2:12" x14ac:dyDescent="0.25">
      <c r="B74" s="71"/>
      <c r="E74" s="82"/>
    </row>
    <row r="75" spans="2:12" x14ac:dyDescent="0.25">
      <c r="B75" s="71"/>
      <c r="E75" s="83"/>
    </row>
    <row r="76" spans="2:12" x14ac:dyDescent="0.25">
      <c r="B76" s="79" t="s">
        <v>56</v>
      </c>
      <c r="E76" s="79" t="s">
        <v>66</v>
      </c>
    </row>
    <row r="77" spans="2:12" x14ac:dyDescent="0.25">
      <c r="B77" s="73">
        <v>45195</v>
      </c>
      <c r="E77" s="73">
        <v>45195</v>
      </c>
    </row>
    <row r="78" spans="2:12" x14ac:dyDescent="0.25">
      <c r="B78" s="80"/>
      <c r="E78" s="80"/>
    </row>
    <row r="79" spans="2:12" x14ac:dyDescent="0.25">
      <c r="B79" s="79" t="s">
        <v>57</v>
      </c>
      <c r="E79" s="79" t="s">
        <v>67</v>
      </c>
    </row>
    <row r="80" spans="2:12" x14ac:dyDescent="0.25">
      <c r="B80" s="80" t="s">
        <v>73</v>
      </c>
      <c r="E80" s="80" t="s">
        <v>77</v>
      </c>
    </row>
    <row r="81" spans="2:5" x14ac:dyDescent="0.25">
      <c r="B81" s="80"/>
      <c r="E81" s="76"/>
    </row>
    <row r="82" spans="2:5" x14ac:dyDescent="0.25">
      <c r="B82" s="79" t="s">
        <v>59</v>
      </c>
      <c r="E82" s="79" t="s">
        <v>69</v>
      </c>
    </row>
    <row r="83" spans="2:5" x14ac:dyDescent="0.25">
      <c r="B83" s="81" t="s">
        <v>74</v>
      </c>
      <c r="E83" s="81" t="s">
        <v>78</v>
      </c>
    </row>
    <row r="84" spans="2:5" x14ac:dyDescent="0.25">
      <c r="B84" s="81" t="s">
        <v>75</v>
      </c>
      <c r="E84" s="81" t="s">
        <v>79</v>
      </c>
    </row>
    <row r="85" spans="2:5" x14ac:dyDescent="0.25">
      <c r="B85" s="81" t="s">
        <v>76</v>
      </c>
      <c r="E85" s="81" t="s">
        <v>80</v>
      </c>
    </row>
    <row r="86" spans="2:5" x14ac:dyDescent="0.25">
      <c r="B86" s="71" t="s">
        <v>81</v>
      </c>
      <c r="E86" s="81" t="s">
        <v>82</v>
      </c>
    </row>
  </sheetData>
  <mergeCells count="4">
    <mergeCell ref="C6:D6"/>
    <mergeCell ref="C5:D5"/>
    <mergeCell ref="F5:I5"/>
    <mergeCell ref="F6:I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B2:W95"/>
  <sheetViews>
    <sheetView zoomScale="80" zoomScaleNormal="80" workbookViewId="0">
      <selection activeCell="L27" sqref="L27"/>
    </sheetView>
  </sheetViews>
  <sheetFormatPr defaultRowHeight="15" x14ac:dyDescent="0.25"/>
  <cols>
    <col min="2" max="2" width="15.7109375" customWidth="1"/>
    <col min="3" max="3" width="16.28515625" customWidth="1"/>
    <col min="4" max="4" width="16.7109375" customWidth="1"/>
    <col min="5" max="5" width="3.140625" customWidth="1"/>
    <col min="6" max="6" width="16.7109375" customWidth="1"/>
    <col min="7" max="7" width="13.42578125" customWidth="1"/>
    <col min="8" max="8" width="15.85546875" customWidth="1"/>
    <col min="9" max="9" width="13.42578125" customWidth="1"/>
    <col min="10" max="10" width="6.42578125" customWidth="1"/>
    <col min="11" max="16" width="16.7109375" customWidth="1"/>
  </cols>
  <sheetData>
    <row r="2" spans="2:23" x14ac:dyDescent="0.25">
      <c r="B2" s="8" t="s">
        <v>36</v>
      </c>
      <c r="D2" s="2"/>
      <c r="E2" s="2"/>
      <c r="F2" s="2"/>
      <c r="G2" s="2"/>
      <c r="H2" s="2"/>
      <c r="I2" s="2"/>
      <c r="J2" s="2"/>
      <c r="K2" s="2"/>
      <c r="L2" s="2"/>
    </row>
    <row r="3" spans="2:23" x14ac:dyDescent="0.25">
      <c r="B3" s="2" t="s">
        <v>37</v>
      </c>
      <c r="D3" s="2"/>
      <c r="E3" s="2"/>
      <c r="F3" s="2"/>
      <c r="G3" s="2"/>
      <c r="H3" s="2"/>
      <c r="I3" s="2"/>
      <c r="J3" s="2"/>
      <c r="K3" s="2"/>
      <c r="L3" s="2"/>
    </row>
    <row r="4" spans="2:23" x14ac:dyDescent="0.25">
      <c r="B4" s="2"/>
      <c r="D4" s="2"/>
      <c r="E4" s="2"/>
      <c r="F4" s="2"/>
      <c r="G4" s="2"/>
      <c r="H4" s="2"/>
      <c r="I4" s="2"/>
      <c r="J4" s="2"/>
      <c r="K4" s="2"/>
      <c r="L4" s="2"/>
    </row>
    <row r="5" spans="2:23" x14ac:dyDescent="0.25">
      <c r="B5" s="18"/>
      <c r="C5" s="119" t="s">
        <v>20</v>
      </c>
      <c r="D5" s="120"/>
      <c r="E5" s="19"/>
      <c r="F5" s="119" t="s">
        <v>21</v>
      </c>
      <c r="G5" s="120"/>
      <c r="H5" s="120"/>
      <c r="I5" s="120"/>
      <c r="J5" s="19"/>
      <c r="K5" s="19"/>
      <c r="L5" s="28"/>
    </row>
    <row r="6" spans="2:23" x14ac:dyDescent="0.25">
      <c r="B6" s="21"/>
      <c r="C6" s="121" t="s">
        <v>22</v>
      </c>
      <c r="D6" s="122"/>
      <c r="E6" s="2"/>
      <c r="F6" s="121" t="s">
        <v>23</v>
      </c>
      <c r="G6" s="122"/>
      <c r="H6" s="122"/>
      <c r="I6" s="122"/>
      <c r="J6" s="2"/>
      <c r="K6" s="2"/>
      <c r="L6" s="24"/>
    </row>
    <row r="7" spans="2:23" ht="39" x14ac:dyDescent="0.25">
      <c r="B7" s="86" t="s">
        <v>18</v>
      </c>
      <c r="C7" s="7" t="s">
        <v>52</v>
      </c>
      <c r="D7" s="7" t="s">
        <v>6</v>
      </c>
      <c r="E7" s="23"/>
      <c r="F7" s="7" t="s">
        <v>8</v>
      </c>
      <c r="G7" s="7" t="s">
        <v>4</v>
      </c>
      <c r="H7" s="7" t="s">
        <v>83</v>
      </c>
      <c r="I7" s="7" t="s">
        <v>5</v>
      </c>
      <c r="J7" s="7"/>
      <c r="K7" s="7" t="s">
        <v>0</v>
      </c>
      <c r="L7" s="10" t="s">
        <v>1</v>
      </c>
    </row>
    <row r="8" spans="2:23" ht="39" x14ac:dyDescent="0.25">
      <c r="B8" s="86" t="s">
        <v>19</v>
      </c>
      <c r="C8" s="7" t="s">
        <v>51</v>
      </c>
      <c r="D8" s="7" t="s">
        <v>7</v>
      </c>
      <c r="E8" s="23"/>
      <c r="F8" s="7" t="s">
        <v>9</v>
      </c>
      <c r="G8" s="7" t="s">
        <v>12</v>
      </c>
      <c r="H8" s="7" t="s">
        <v>49</v>
      </c>
      <c r="I8" s="7" t="s">
        <v>5</v>
      </c>
      <c r="J8" s="7"/>
      <c r="K8" s="7" t="s">
        <v>10</v>
      </c>
      <c r="L8" s="10" t="s">
        <v>11</v>
      </c>
    </row>
    <row r="9" spans="2:23" x14ac:dyDescent="0.25">
      <c r="B9" s="21">
        <v>2008</v>
      </c>
      <c r="C9" s="5">
        <f>'2'!C9*1000000/('1'!C9*1000000)</f>
        <v>1.8063664177542786E-2</v>
      </c>
      <c r="D9" s="5">
        <f>'2'!D9*1000000/('1'!D9*1000000)</f>
        <v>0.10454378207540481</v>
      </c>
      <c r="E9" s="23"/>
      <c r="F9" s="5">
        <f>'2'!F9*1000000/('1'!F9*1000000)</f>
        <v>4.0946747887247052E-2</v>
      </c>
      <c r="G9" s="5">
        <f>'2'!G9*1000000/('1'!G9*1000000)</f>
        <v>1.1571792198264636E-2</v>
      </c>
      <c r="H9" s="5">
        <f>'2'!H9*1000000/('1'!H9*1000000)</f>
        <v>3.3407577411644129E-2</v>
      </c>
      <c r="I9" s="5">
        <f>'2'!I9*1000000/('1'!I9*1000000)</f>
        <v>6.6612422655251788E-2</v>
      </c>
      <c r="J9" s="5"/>
      <c r="K9" s="5">
        <f>'2'!K9*1000000/('1'!K9*1000000)</f>
        <v>3.0889437521358681E-2</v>
      </c>
      <c r="L9" s="67">
        <f>'2'!L9*1000000/('1'!L9*1000000)</f>
        <v>4.2288917644485259E-2</v>
      </c>
      <c r="N9" s="117"/>
      <c r="O9" s="117"/>
      <c r="P9" s="117"/>
      <c r="Q9" s="117"/>
      <c r="R9" s="117"/>
      <c r="S9" s="117"/>
      <c r="T9" s="117"/>
      <c r="U9" s="117"/>
      <c r="V9" s="117"/>
      <c r="W9" s="117"/>
    </row>
    <row r="10" spans="2:23" x14ac:dyDescent="0.25">
      <c r="B10" s="21">
        <v>2009</v>
      </c>
      <c r="C10" s="5">
        <f>'2'!C10*1000000/('1'!C10*1000000)</f>
        <v>1.733785225595838E-2</v>
      </c>
      <c r="D10" s="5">
        <f>'2'!D10*1000000/('1'!D10*1000000)</f>
        <v>8.9770738742418088E-2</v>
      </c>
      <c r="E10" s="23"/>
      <c r="F10" s="5">
        <f>'2'!F10*1000000/('1'!F10*1000000)</f>
        <v>3.7750940503644449E-2</v>
      </c>
      <c r="G10" s="5">
        <f>'2'!G10*1000000/('1'!G10*1000000)</f>
        <v>1.0993978798950749E-2</v>
      </c>
      <c r="H10" s="5">
        <f>'2'!H10*1000000/('1'!H10*1000000)</f>
        <v>2.2910158439203954E-2</v>
      </c>
      <c r="I10" s="5">
        <f>'2'!I10*1000000/('1'!I10*1000000)</f>
        <v>5.7484380812790725E-2</v>
      </c>
      <c r="J10" s="5"/>
      <c r="K10" s="5">
        <f>'2'!K10*1000000/('1'!K10*1000000)</f>
        <v>2.66256172480548E-2</v>
      </c>
      <c r="L10" s="67">
        <f>'2'!L10*1000000/('1'!L10*1000000)</f>
        <v>3.559324774524511E-2</v>
      </c>
      <c r="N10" s="117"/>
      <c r="O10" s="117"/>
      <c r="P10" s="117"/>
      <c r="Q10" s="117"/>
      <c r="R10" s="117"/>
      <c r="S10" s="117"/>
      <c r="T10" s="117"/>
      <c r="U10" s="117"/>
      <c r="V10" s="117"/>
      <c r="W10" s="117"/>
    </row>
    <row r="11" spans="2:23" x14ac:dyDescent="0.25">
      <c r="B11" s="21">
        <v>2010</v>
      </c>
      <c r="C11" s="5">
        <f>'2'!C11*1000000/('1'!C11*1000000)</f>
        <v>1.7977029458693405E-2</v>
      </c>
      <c r="D11" s="5">
        <f>'2'!D11*1000000/('1'!D11*1000000)</f>
        <v>9.8120730821655594E-2</v>
      </c>
      <c r="E11" s="23"/>
      <c r="F11" s="5">
        <f>'2'!F11*1000000/('1'!F11*1000000)</f>
        <v>3.9534387698277662E-2</v>
      </c>
      <c r="G11" s="5">
        <f>'2'!G11*1000000/('1'!G11*1000000)</f>
        <v>1.1511832102880707E-2</v>
      </c>
      <c r="H11" s="5">
        <f>'2'!H11*1000000/('1'!H11*1000000)</f>
        <v>2.9142475615009236E-2</v>
      </c>
      <c r="I11" s="5">
        <f>'2'!I11*1000000/('1'!I11*1000000)</f>
        <v>6.3259110974881419E-2</v>
      </c>
      <c r="J11" s="5"/>
      <c r="K11" s="5">
        <f>'2'!K11*1000000/('1'!K11*1000000)</f>
        <v>2.9199441855947621E-2</v>
      </c>
      <c r="L11" s="67">
        <f>'2'!L11*1000000/('1'!L11*1000000)</f>
        <v>3.9550531273810613E-2</v>
      </c>
      <c r="N11" s="117"/>
      <c r="O11" s="117"/>
      <c r="P11" s="117"/>
      <c r="Q11" s="117"/>
      <c r="R11" s="117"/>
      <c r="S11" s="117"/>
      <c r="T11" s="117"/>
      <c r="U11" s="117"/>
      <c r="V11" s="117"/>
      <c r="W11" s="117"/>
    </row>
    <row r="12" spans="2:23" x14ac:dyDescent="0.25">
      <c r="B12" s="21">
        <v>2011</v>
      </c>
      <c r="C12" s="5">
        <f>'2'!C12*1000000/('1'!C12*1000000)</f>
        <v>1.6049121367417464E-2</v>
      </c>
      <c r="D12" s="5">
        <f>'2'!D12*1000000/('1'!D12*1000000)</f>
        <v>0.10472067023428265</v>
      </c>
      <c r="E12" s="23"/>
      <c r="F12" s="5">
        <f>'2'!F12*1000000/('1'!F12*1000000)</f>
        <v>3.8711712300785593E-2</v>
      </c>
      <c r="G12" s="5">
        <f>'2'!G12*1000000/('1'!G12*1000000)</f>
        <v>1.1478790911277122E-2</v>
      </c>
      <c r="H12" s="5">
        <f>'2'!H12*1000000/('1'!H12*1000000)</f>
        <v>3.3455965826817258E-2</v>
      </c>
      <c r="I12" s="5">
        <f>'2'!I12*1000000/('1'!I12*1000000)</f>
        <v>6.4522073027592913E-2</v>
      </c>
      <c r="J12" s="5"/>
      <c r="K12" s="5">
        <f>'2'!K12*1000000/('1'!K12*1000000)</f>
        <v>2.9889945263753513E-2</v>
      </c>
      <c r="L12" s="67">
        <f>'2'!L12*1000000/('1'!L12*1000000)</f>
        <v>4.0705667043770488E-2</v>
      </c>
      <c r="N12" s="117"/>
      <c r="O12" s="117"/>
      <c r="P12" s="117"/>
      <c r="Q12" s="117"/>
      <c r="R12" s="117"/>
      <c r="S12" s="117"/>
      <c r="T12" s="117"/>
      <c r="U12" s="117"/>
      <c r="V12" s="117"/>
      <c r="W12" s="117"/>
    </row>
    <row r="13" spans="2:23" x14ac:dyDescent="0.25">
      <c r="B13" s="21">
        <v>2012</v>
      </c>
      <c r="C13" s="5">
        <f>'2'!C13*1000000/('1'!C13*1000000)</f>
        <v>1.5245071124385896E-2</v>
      </c>
      <c r="D13" s="5">
        <f>'2'!D13*1000000/('1'!D13*1000000)</f>
        <v>9.8067264194313344E-2</v>
      </c>
      <c r="E13" s="23"/>
      <c r="F13" s="5">
        <f>'2'!F13*1000000/('1'!F13*1000000)</f>
        <v>3.6604874646865231E-2</v>
      </c>
      <c r="G13" s="5">
        <f>'2'!G13*1000000/('1'!G13*1000000)</f>
        <v>1.0951430525355629E-2</v>
      </c>
      <c r="H13" s="5">
        <f>'2'!H13*1000000/('1'!H13*1000000)</f>
        <v>2.851036590309243E-2</v>
      </c>
      <c r="I13" s="5">
        <f>'2'!I13*1000000/('1'!I13*1000000)</f>
        <v>6.1715070381623237E-2</v>
      </c>
      <c r="J13" s="5"/>
      <c r="K13" s="5">
        <f>'2'!K13*1000000/('1'!K13*1000000)</f>
        <v>2.7514693737492033E-2</v>
      </c>
      <c r="L13" s="67">
        <f>'2'!L13*1000000/('1'!L13*1000000)</f>
        <v>3.8248443527808804E-2</v>
      </c>
      <c r="N13" s="117"/>
      <c r="O13" s="117"/>
      <c r="P13" s="117"/>
      <c r="Q13" s="117"/>
      <c r="R13" s="117"/>
      <c r="S13" s="117"/>
      <c r="T13" s="117"/>
      <c r="U13" s="117"/>
      <c r="V13" s="117"/>
      <c r="W13" s="117"/>
    </row>
    <row r="14" spans="2:23" x14ac:dyDescent="0.25">
      <c r="B14" s="21">
        <v>2013</v>
      </c>
      <c r="C14" s="5">
        <f>'2'!C14*1000000/('1'!C14*1000000)</f>
        <v>1.4696379705321866E-2</v>
      </c>
      <c r="D14" s="5">
        <f>'2'!D14*1000000/('1'!D14*1000000)</f>
        <v>9.0789301706562464E-2</v>
      </c>
      <c r="E14" s="23"/>
      <c r="F14" s="5">
        <f>'2'!F14*1000000/('1'!F14*1000000)</f>
        <v>3.5577993562079704E-2</v>
      </c>
      <c r="G14" s="5">
        <f>'2'!G14*1000000/('1'!G14*1000000)</f>
        <v>1.083360870410828E-2</v>
      </c>
      <c r="H14" s="5">
        <f>'2'!H14*1000000/('1'!H14*1000000)</f>
        <v>2.9161869423905275E-2</v>
      </c>
      <c r="I14" s="5">
        <f>'2'!I14*1000000/('1'!I14*1000000)</f>
        <v>5.4812060983538989E-2</v>
      </c>
      <c r="J14" s="5"/>
      <c r="K14" s="5">
        <f>'2'!K14*1000000/('1'!K14*1000000)</f>
        <v>2.7144096370397639E-2</v>
      </c>
      <c r="L14" s="67">
        <f>'2'!L14*1000000/('1'!L14*1000000)</f>
        <v>3.5677238927269789E-2</v>
      </c>
      <c r="N14" s="117"/>
      <c r="O14" s="117"/>
      <c r="P14" s="117"/>
      <c r="Q14" s="117"/>
      <c r="R14" s="117"/>
      <c r="S14" s="117"/>
      <c r="T14" s="117"/>
      <c r="U14" s="117"/>
      <c r="V14" s="117"/>
      <c r="W14" s="117"/>
    </row>
    <row r="15" spans="2:23" x14ac:dyDescent="0.25">
      <c r="B15" s="21">
        <v>2014</v>
      </c>
      <c r="C15" s="5">
        <f>'2'!C15*1000000/('1'!C15*1000000)</f>
        <v>1.3955607009623481E-2</v>
      </c>
      <c r="D15" s="5">
        <f>'2'!D15*1000000/('1'!D15*1000000)</f>
        <v>8.3017320664366887E-2</v>
      </c>
      <c r="E15" s="23"/>
      <c r="F15" s="5">
        <f>'2'!F15*1000000/('1'!F15*1000000)</f>
        <v>3.2602730066598744E-2</v>
      </c>
      <c r="G15" s="5">
        <f>'2'!G15*1000000/('1'!G15*1000000)</f>
        <v>9.702991725965622E-3</v>
      </c>
      <c r="H15" s="5">
        <f>'2'!H15*1000000/('1'!H15*1000000)</f>
        <v>2.6141364729643082E-2</v>
      </c>
      <c r="I15" s="5">
        <f>'2'!I15*1000000/('1'!I15*1000000)</f>
        <v>5.3027856156809251E-2</v>
      </c>
      <c r="J15" s="5"/>
      <c r="K15" s="5">
        <f>'2'!K15*1000000/('1'!K15*1000000)</f>
        <v>2.475090620958021E-2</v>
      </c>
      <c r="L15" s="67">
        <f>'2'!L15*1000000/('1'!L15*1000000)</f>
        <v>3.3541826891868624E-2</v>
      </c>
      <c r="N15" s="117"/>
      <c r="O15" s="117"/>
      <c r="P15" s="117"/>
      <c r="Q15" s="117"/>
      <c r="R15" s="117"/>
      <c r="S15" s="117"/>
      <c r="T15" s="117"/>
      <c r="U15" s="117"/>
      <c r="V15" s="117"/>
      <c r="W15" s="117"/>
    </row>
    <row r="16" spans="2:23" x14ac:dyDescent="0.25">
      <c r="B16" s="21">
        <v>2015</v>
      </c>
      <c r="C16" s="5">
        <f>'2'!C16*1000000/('1'!C16*1000000)</f>
        <v>1.3487894293352612E-2</v>
      </c>
      <c r="D16" s="5">
        <f>'2'!D16*1000000/('1'!D16*1000000)</f>
        <v>7.2410105277503314E-2</v>
      </c>
      <c r="E16" s="23"/>
      <c r="F16" s="5">
        <f>'2'!F16*1000000/('1'!F16*1000000)</f>
        <v>3.0042256960286291E-2</v>
      </c>
      <c r="G16" s="5">
        <f>'2'!G16*1000000/('1'!G16*1000000)</f>
        <v>9.7139979702769701E-3</v>
      </c>
      <c r="H16" s="5">
        <f>'2'!H16*1000000/('1'!H16*1000000)</f>
        <v>2.5944488581117937E-2</v>
      </c>
      <c r="I16" s="5">
        <f>'2'!I16*1000000/('1'!I16*1000000)</f>
        <v>4.5530853716743445E-2</v>
      </c>
      <c r="J16" s="5"/>
      <c r="K16" s="5">
        <f>'2'!K16*1000000/('1'!K16*1000000)</f>
        <v>2.3549645659336083E-2</v>
      </c>
      <c r="L16" s="67">
        <f>'2'!L16*1000000/('1'!L16*1000000)</f>
        <v>3.0456840924567821E-2</v>
      </c>
      <c r="N16" s="117"/>
      <c r="O16" s="117"/>
      <c r="P16" s="117"/>
      <c r="Q16" s="117"/>
      <c r="R16" s="117"/>
      <c r="S16" s="117"/>
      <c r="T16" s="117"/>
      <c r="U16" s="117"/>
      <c r="V16" s="117"/>
      <c r="W16" s="117"/>
    </row>
    <row r="17" spans="2:23" x14ac:dyDescent="0.25">
      <c r="B17" s="21">
        <v>2016</v>
      </c>
      <c r="C17" s="5">
        <f>'2'!C17*1000000/('1'!C17*1000000)</f>
        <v>1.3403677247868149E-2</v>
      </c>
      <c r="D17" s="5">
        <f>'2'!D17*1000000/('1'!D17*1000000)</f>
        <v>6.6268522027608315E-2</v>
      </c>
      <c r="E17" s="23"/>
      <c r="F17" s="5">
        <f>'2'!F17*1000000/('1'!F17*1000000)</f>
        <v>2.8971518835957742E-2</v>
      </c>
      <c r="G17" s="5">
        <f>'2'!G17*1000000/('1'!G17*1000000)</f>
        <v>9.4548530675842481E-3</v>
      </c>
      <c r="H17" s="5">
        <f>'2'!H17*1000000/('1'!H17*1000000)</f>
        <v>2.61607147097121E-2</v>
      </c>
      <c r="I17" s="5">
        <f>'2'!I17*1000000/('1'!I17*1000000)</f>
        <v>4.1746963210779413E-2</v>
      </c>
      <c r="J17" s="5"/>
      <c r="K17" s="5">
        <f>'2'!K17*1000000/('1'!K17*1000000)</f>
        <v>2.2979988389810677E-2</v>
      </c>
      <c r="L17" s="67">
        <f>'2'!L17*1000000/('1'!L17*1000000)</f>
        <v>2.884889968966866E-2</v>
      </c>
      <c r="N17" s="117"/>
      <c r="O17" s="117"/>
      <c r="P17" s="117"/>
      <c r="Q17" s="117"/>
      <c r="R17" s="117"/>
      <c r="S17" s="117"/>
      <c r="T17" s="117"/>
      <c r="U17" s="117"/>
      <c r="V17" s="117"/>
      <c r="W17" s="117"/>
    </row>
    <row r="18" spans="2:23" x14ac:dyDescent="0.25">
      <c r="B18" s="21">
        <v>2017</v>
      </c>
      <c r="C18" s="5">
        <f>'2'!C18*1000000/('1'!C18*1000000)</f>
        <v>1.2737480713431523E-2</v>
      </c>
      <c r="D18" s="5">
        <f>'2'!D18*1000000/('1'!D18*1000000)</f>
        <v>6.4908002957237629E-2</v>
      </c>
      <c r="E18" s="23"/>
      <c r="F18" s="5">
        <f>'2'!F18*1000000/('1'!F18*1000000)</f>
        <v>2.7690440530131949E-2</v>
      </c>
      <c r="G18" s="5">
        <f>'2'!G18*1000000/('1'!G18*1000000)</f>
        <v>8.8996252180369856E-3</v>
      </c>
      <c r="H18" s="5">
        <f>'2'!H18*1000000/('1'!H18*1000000)</f>
        <v>2.4266649629578304E-2</v>
      </c>
      <c r="I18" s="5">
        <f>'2'!I18*1000000/('1'!I18*1000000)</f>
        <v>4.2043329806046144E-2</v>
      </c>
      <c r="J18" s="5"/>
      <c r="K18" s="5">
        <f>'2'!K18*1000000/('1'!K18*1000000)</f>
        <v>2.1844037214691466E-2</v>
      </c>
      <c r="L18" s="67">
        <f>'2'!L18*1000000/('1'!L18*1000000)</f>
        <v>2.8222348990282867E-2</v>
      </c>
      <c r="N18" s="117"/>
      <c r="O18" s="117"/>
      <c r="P18" s="117"/>
      <c r="Q18" s="117"/>
      <c r="R18" s="117"/>
      <c r="S18" s="117"/>
      <c r="T18" s="117"/>
      <c r="U18" s="117"/>
      <c r="V18" s="117"/>
      <c r="W18" s="117"/>
    </row>
    <row r="19" spans="2:23" x14ac:dyDescent="0.25">
      <c r="B19" s="21">
        <v>2018</v>
      </c>
      <c r="C19" s="5">
        <f>'2'!C19*1000000/('1'!C19*1000000)</f>
        <v>1.230946800500337E-2</v>
      </c>
      <c r="D19" s="5">
        <f>'2'!D19*1000000/('1'!D19*1000000)</f>
        <v>6.8658928931568899E-2</v>
      </c>
      <c r="E19" s="23"/>
      <c r="F19" s="5">
        <f>'2'!F19*1000000/('1'!F19*1000000)</f>
        <v>2.7662514608812833E-2</v>
      </c>
      <c r="G19" s="5">
        <f>'2'!G19*1000000/('1'!G19*1000000)</f>
        <v>9.1504025534711458E-3</v>
      </c>
      <c r="H19" s="5">
        <f>'2'!H19*1000000/('1'!H19*1000000)</f>
        <v>2.4389288896145615E-2</v>
      </c>
      <c r="I19" s="5">
        <f>'2'!I19*1000000/('1'!I19*1000000)</f>
        <v>4.4746836933138613E-2</v>
      </c>
      <c r="J19" s="5"/>
      <c r="K19" s="5">
        <f>'2'!K19*1000000/('1'!K19*1000000)</f>
        <v>2.1960103792407863E-2</v>
      </c>
      <c r="L19" s="67">
        <f>'2'!L19*1000000/('1'!L19*1000000)</f>
        <v>2.9289403179835912E-2</v>
      </c>
      <c r="N19" s="117"/>
      <c r="O19" s="117"/>
      <c r="P19" s="117"/>
      <c r="Q19" s="117"/>
      <c r="R19" s="117"/>
      <c r="S19" s="117"/>
      <c r="T19" s="117"/>
      <c r="U19" s="117"/>
      <c r="V19" s="117"/>
      <c r="W19" s="117"/>
    </row>
    <row r="20" spans="2:23" x14ac:dyDescent="0.25">
      <c r="B20" s="21">
        <v>2019</v>
      </c>
      <c r="C20" s="5">
        <f>'2'!C20*1000000/('1'!C20*1000000)</f>
        <v>1.17919776266238E-2</v>
      </c>
      <c r="D20" s="5">
        <f>'2'!D20*1000000/('1'!D20*1000000)</f>
        <v>5.9444971773840317E-2</v>
      </c>
      <c r="E20" s="23"/>
      <c r="F20" s="5">
        <f>'2'!F20*1000000/('1'!F20*1000000)</f>
        <v>2.5640738494634042E-2</v>
      </c>
      <c r="G20" s="5">
        <f>'2'!G20*1000000/('1'!G20*1000000)</f>
        <v>8.3597044066052138E-3</v>
      </c>
      <c r="H20" s="5">
        <f>'2'!H20*1000000/('1'!H20*1000000)</f>
        <v>2.3747736678277096E-2</v>
      </c>
      <c r="I20" s="5">
        <f>'2'!I20*1000000/('1'!I20*1000000)</f>
        <v>3.716605336393853E-2</v>
      </c>
      <c r="J20" s="5"/>
      <c r="K20" s="5">
        <f>'2'!K20*1000000/('1'!K20*1000000)</f>
        <v>2.0623273258243841E-2</v>
      </c>
      <c r="L20" s="67">
        <f>'2'!L20*1000000/('1'!L20*1000000)</f>
        <v>2.614370516619708E-2</v>
      </c>
      <c r="N20" s="117"/>
      <c r="O20" s="117"/>
      <c r="P20" s="117"/>
      <c r="Q20" s="117"/>
      <c r="R20" s="117"/>
      <c r="S20" s="117"/>
      <c r="T20" s="117"/>
      <c r="U20" s="117"/>
      <c r="V20" s="117"/>
      <c r="W20" s="117"/>
    </row>
    <row r="21" spans="2:23" x14ac:dyDescent="0.25">
      <c r="B21" s="21">
        <v>2020</v>
      </c>
      <c r="C21" s="5">
        <f>'2'!C21*1000000/('1'!C21*1000000)</f>
        <v>1.0787071127051132E-2</v>
      </c>
      <c r="D21" s="5">
        <f>'2'!D21*1000000/('1'!D21*1000000)</f>
        <v>5.1866439950848303E-2</v>
      </c>
      <c r="E21" s="23"/>
      <c r="F21" s="5">
        <f>'2'!F21*1000000/('1'!F21*1000000)</f>
        <v>2.3950444634248055E-2</v>
      </c>
      <c r="G21" s="5">
        <f>'2'!G21*1000000/('1'!G21*1000000)</f>
        <v>8.1949752105905035E-3</v>
      </c>
      <c r="H21" s="5">
        <f>'2'!H21*1000000/('1'!H21*1000000)</f>
        <v>1.976141534516641E-2</v>
      </c>
      <c r="I21" s="5">
        <f>'2'!I21*1000000/('1'!I21*1000000)</f>
        <v>3.099300885173074E-2</v>
      </c>
      <c r="J21" s="5"/>
      <c r="K21" s="5">
        <f>'2'!K21*1000000/('1'!K21*1000000)</f>
        <v>1.8718850289459049E-2</v>
      </c>
      <c r="L21" s="67">
        <f>'2'!L21*1000000/('1'!L21*1000000)</f>
        <v>2.2705517394541099E-2</v>
      </c>
      <c r="N21" s="117"/>
      <c r="O21" s="117"/>
      <c r="P21" s="117"/>
      <c r="Q21" s="117"/>
      <c r="R21" s="117"/>
      <c r="S21" s="117"/>
      <c r="T21" s="117"/>
      <c r="U21" s="117"/>
      <c r="V21" s="117"/>
      <c r="W21" s="117"/>
    </row>
    <row r="22" spans="2:23" x14ac:dyDescent="0.25">
      <c r="B22" s="25">
        <v>2021</v>
      </c>
      <c r="C22" s="68">
        <f>'2'!C22*1000000/('1'!C22*1000000)</f>
        <v>1.0596204363920423E-2</v>
      </c>
      <c r="D22" s="68">
        <f>'2'!D22*1000000/('1'!D22*1000000)</f>
        <v>5.3014290275261444E-2</v>
      </c>
      <c r="E22" s="26"/>
      <c r="F22" s="68">
        <f>'2'!F22*1000000/('1'!F22*1000000)</f>
        <v>2.3940290127765468E-2</v>
      </c>
      <c r="G22" s="68">
        <f>'2'!G22*1000000/('1'!G22*1000000)</f>
        <v>8.4175042335406115E-3</v>
      </c>
      <c r="H22" s="68">
        <f>'2'!H22*1000000/('1'!H22*1000000)</f>
        <v>2.1254467476184636E-2</v>
      </c>
      <c r="I22" s="68">
        <f>'2'!I22*1000000/('1'!I22*1000000)</f>
        <v>3.1592733870184977E-2</v>
      </c>
      <c r="J22" s="68"/>
      <c r="K22" s="68">
        <f>'2'!K22*1000000/('1'!K22*1000000)</f>
        <v>1.9252529910695117E-2</v>
      </c>
      <c r="L22" s="69">
        <f>'2'!L22*1000000/('1'!L22*1000000)</f>
        <v>2.3396441602918587E-2</v>
      </c>
      <c r="N22" s="117"/>
      <c r="O22" s="117"/>
      <c r="Q22" s="117"/>
      <c r="R22" s="117"/>
      <c r="S22" s="117"/>
      <c r="T22" s="117"/>
      <c r="V22" s="117"/>
      <c r="W22" s="117"/>
    </row>
    <row r="23" spans="2:23" x14ac:dyDescent="0.25">
      <c r="B23" t="s">
        <v>53</v>
      </c>
      <c r="C23" s="2"/>
      <c r="D23" s="2"/>
      <c r="E23" s="2"/>
      <c r="F23" s="2"/>
      <c r="G23" s="2"/>
      <c r="H23" s="2"/>
      <c r="I23" s="2"/>
      <c r="J23" s="2"/>
      <c r="K23" s="2"/>
      <c r="L23" s="2"/>
      <c r="V23" s="117"/>
    </row>
    <row r="24" spans="2:23" x14ac:dyDescent="0.25">
      <c r="B24" t="s">
        <v>54</v>
      </c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23" x14ac:dyDescent="0.25"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23" x14ac:dyDescent="0.25">
      <c r="B26" t="s">
        <v>48</v>
      </c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23" x14ac:dyDescent="0.25">
      <c r="B27" t="s">
        <v>46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23" x14ac:dyDescent="0.25"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23" x14ac:dyDescent="0.25">
      <c r="B29" t="s">
        <v>47</v>
      </c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23" x14ac:dyDescent="0.25">
      <c r="B30" t="s">
        <v>50</v>
      </c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23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23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2:12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2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2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2:12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2:12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2:12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2:12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2:12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2:12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2:12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2:12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2:12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2:12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2:12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2:12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2:12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2:12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2:12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2:12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2:12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2:12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2:12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2:12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2:12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2:12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2:12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2:12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2:12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2:12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2:12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2:12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2:12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2:12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81" spans="2:6" x14ac:dyDescent="0.25">
      <c r="B81" s="78"/>
      <c r="E81" s="82"/>
    </row>
    <row r="82" spans="2:6" x14ac:dyDescent="0.25">
      <c r="B82" s="71"/>
      <c r="E82" s="82"/>
    </row>
    <row r="83" spans="2:6" x14ac:dyDescent="0.25">
      <c r="B83" s="71"/>
      <c r="E83" s="82"/>
    </row>
    <row r="84" spans="2:6" x14ac:dyDescent="0.25">
      <c r="B84" s="71"/>
      <c r="E84" s="83"/>
    </row>
    <row r="85" spans="2:6" x14ac:dyDescent="0.25">
      <c r="B85" s="79" t="s">
        <v>56</v>
      </c>
      <c r="F85" s="79" t="s">
        <v>66</v>
      </c>
    </row>
    <row r="86" spans="2:6" x14ac:dyDescent="0.25">
      <c r="B86" s="73">
        <v>45195</v>
      </c>
      <c r="F86" s="73">
        <v>45195</v>
      </c>
    </row>
    <row r="87" spans="2:6" x14ac:dyDescent="0.25">
      <c r="B87" s="80"/>
      <c r="F87" s="80"/>
    </row>
    <row r="88" spans="2:6" x14ac:dyDescent="0.25">
      <c r="B88" s="79" t="s">
        <v>57</v>
      </c>
      <c r="F88" s="79" t="s">
        <v>67</v>
      </c>
    </row>
    <row r="89" spans="2:6" x14ac:dyDescent="0.25">
      <c r="B89" s="80" t="s">
        <v>73</v>
      </c>
      <c r="F89" s="80" t="s">
        <v>77</v>
      </c>
    </row>
    <row r="90" spans="2:6" x14ac:dyDescent="0.25">
      <c r="B90" s="80"/>
      <c r="F90" s="76"/>
    </row>
    <row r="91" spans="2:6" x14ac:dyDescent="0.25">
      <c r="B91" s="79" t="s">
        <v>59</v>
      </c>
      <c r="F91" s="79" t="s">
        <v>69</v>
      </c>
    </row>
    <row r="92" spans="2:6" x14ac:dyDescent="0.25">
      <c r="B92" s="81" t="s">
        <v>74</v>
      </c>
      <c r="F92" s="81" t="s">
        <v>78</v>
      </c>
    </row>
    <row r="93" spans="2:6" x14ac:dyDescent="0.25">
      <c r="B93" s="81" t="s">
        <v>75</v>
      </c>
      <c r="F93" s="81" t="s">
        <v>79</v>
      </c>
    </row>
    <row r="94" spans="2:6" x14ac:dyDescent="0.25">
      <c r="B94" s="81" t="s">
        <v>76</v>
      </c>
      <c r="F94" s="81" t="s">
        <v>80</v>
      </c>
    </row>
    <row r="95" spans="2:6" x14ac:dyDescent="0.25">
      <c r="B95" s="71" t="s">
        <v>81</v>
      </c>
      <c r="F95" s="81" t="s">
        <v>82</v>
      </c>
    </row>
  </sheetData>
  <mergeCells count="4">
    <mergeCell ref="C5:D5"/>
    <mergeCell ref="F5:I5"/>
    <mergeCell ref="C6:D6"/>
    <mergeCell ref="F6:I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B2:AH49"/>
  <sheetViews>
    <sheetView tabSelected="1" zoomScale="80" zoomScaleNormal="80" workbookViewId="0">
      <selection activeCell="L28" sqref="L28"/>
    </sheetView>
  </sheetViews>
  <sheetFormatPr defaultRowHeight="15" x14ac:dyDescent="0.25"/>
  <cols>
    <col min="2" max="2" width="11.5703125" customWidth="1"/>
    <col min="3" max="3" width="11.7109375" customWidth="1"/>
    <col min="4" max="4" width="15.140625" customWidth="1"/>
    <col min="5" max="5" width="4.42578125" customWidth="1"/>
    <col min="6" max="6" width="16.7109375" customWidth="1"/>
    <col min="7" max="7" width="12.7109375" customWidth="1"/>
    <col min="8" max="8" width="15.42578125" customWidth="1"/>
    <col min="9" max="9" width="6.5703125" bestFit="1" customWidth="1"/>
    <col min="10" max="10" width="4.28515625" customWidth="1"/>
    <col min="11" max="12" width="16.7109375" customWidth="1"/>
    <col min="13" max="13" width="8.28515625" customWidth="1"/>
    <col min="14" max="14" width="18.28515625" customWidth="1"/>
    <col min="15" max="15" width="12.28515625" customWidth="1"/>
    <col min="16" max="16" width="4.42578125" customWidth="1"/>
    <col min="17" max="17" width="16.7109375" customWidth="1"/>
    <col min="18" max="18" width="12" customWidth="1"/>
    <col min="19" max="19" width="16.5703125" customWidth="1"/>
    <col min="20" max="20" width="6.5703125" bestFit="1" customWidth="1"/>
    <col min="21" max="21" width="4.140625" customWidth="1"/>
    <col min="22" max="23" width="16.7109375" customWidth="1"/>
    <col min="24" max="24" width="7.42578125" customWidth="1"/>
    <col min="25" max="26" width="16.7109375" customWidth="1"/>
    <col min="27" max="27" width="6.140625" customWidth="1"/>
    <col min="28" max="28" width="16.7109375" customWidth="1"/>
    <col min="29" max="29" width="12.42578125" customWidth="1"/>
    <col min="30" max="30" width="16.7109375" customWidth="1"/>
    <col min="31" max="31" width="10.140625" customWidth="1"/>
    <col min="32" max="32" width="4.85546875" customWidth="1"/>
    <col min="33" max="34" width="16.7109375" customWidth="1"/>
  </cols>
  <sheetData>
    <row r="2" spans="2:34" x14ac:dyDescent="0.25">
      <c r="B2" s="89" t="s">
        <v>89</v>
      </c>
      <c r="D2" s="2"/>
      <c r="E2" s="2"/>
      <c r="F2" s="2"/>
      <c r="G2" s="2"/>
      <c r="H2" s="2"/>
      <c r="I2" s="2"/>
      <c r="J2" s="2"/>
      <c r="K2" s="2"/>
      <c r="L2" s="2"/>
      <c r="M2" s="2"/>
      <c r="N2" s="8" t="s">
        <v>41</v>
      </c>
      <c r="O2" s="2"/>
      <c r="P2" s="2"/>
      <c r="Q2" s="2"/>
      <c r="R2" s="2"/>
      <c r="S2" s="2"/>
      <c r="T2" s="2"/>
      <c r="U2" s="2"/>
      <c r="V2" s="2"/>
      <c r="W2" s="2"/>
      <c r="X2" s="2"/>
      <c r="Y2" s="8" t="s">
        <v>38</v>
      </c>
      <c r="Z2" s="2"/>
      <c r="AA2" s="2"/>
      <c r="AB2" s="2"/>
      <c r="AC2" s="2"/>
      <c r="AD2" s="2"/>
      <c r="AE2" s="2"/>
      <c r="AF2" s="2"/>
      <c r="AG2" s="2"/>
      <c r="AH2" s="2"/>
    </row>
    <row r="3" spans="2:34" x14ac:dyDescent="0.25">
      <c r="B3" s="90" t="s">
        <v>90</v>
      </c>
      <c r="D3" s="2"/>
      <c r="E3" s="2"/>
      <c r="F3" s="2"/>
      <c r="G3" s="2"/>
      <c r="H3" s="2"/>
      <c r="I3" s="2"/>
      <c r="J3" s="2"/>
      <c r="K3" s="2"/>
      <c r="L3" s="2"/>
      <c r="M3" s="2"/>
      <c r="N3" s="2" t="s">
        <v>40</v>
      </c>
      <c r="O3" s="2"/>
      <c r="P3" s="2"/>
      <c r="Q3" s="2"/>
      <c r="R3" s="2"/>
      <c r="S3" s="2"/>
      <c r="T3" s="2"/>
      <c r="U3" s="2"/>
      <c r="V3" s="2"/>
      <c r="W3" s="2"/>
      <c r="X3" s="2"/>
      <c r="Y3" s="2" t="s">
        <v>39</v>
      </c>
      <c r="Z3" s="2"/>
      <c r="AA3" s="2"/>
      <c r="AB3" s="2"/>
      <c r="AC3" s="2"/>
      <c r="AD3" s="2"/>
      <c r="AE3" s="2"/>
      <c r="AF3" s="2"/>
      <c r="AG3" s="2"/>
      <c r="AH3" s="2"/>
    </row>
    <row r="4" spans="2:34" x14ac:dyDescent="0.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</row>
    <row r="5" spans="2:34" x14ac:dyDescent="0.25">
      <c r="B5" s="18"/>
      <c r="C5" s="119" t="s">
        <v>20</v>
      </c>
      <c r="D5" s="120"/>
      <c r="E5" s="19"/>
      <c r="F5" s="119" t="s">
        <v>21</v>
      </c>
      <c r="G5" s="120"/>
      <c r="H5" s="120"/>
      <c r="I5" s="120"/>
      <c r="J5" s="19"/>
      <c r="K5" s="19"/>
      <c r="L5" s="28"/>
      <c r="M5" s="2"/>
      <c r="N5" s="123" t="s">
        <v>20</v>
      </c>
      <c r="O5" s="120"/>
      <c r="P5" s="19"/>
      <c r="Q5" s="119" t="s">
        <v>21</v>
      </c>
      <c r="R5" s="120"/>
      <c r="S5" s="120"/>
      <c r="T5" s="120"/>
      <c r="U5" s="19"/>
      <c r="V5" s="19"/>
      <c r="W5" s="28"/>
      <c r="X5" s="2"/>
      <c r="Y5" s="123" t="s">
        <v>20</v>
      </c>
      <c r="Z5" s="120"/>
      <c r="AA5" s="19"/>
      <c r="AB5" s="119" t="s">
        <v>21</v>
      </c>
      <c r="AC5" s="120"/>
      <c r="AD5" s="120"/>
      <c r="AE5" s="120"/>
      <c r="AF5" s="19"/>
      <c r="AG5" s="19"/>
      <c r="AH5" s="28"/>
    </row>
    <row r="6" spans="2:34" x14ac:dyDescent="0.25">
      <c r="B6" s="21"/>
      <c r="C6" s="121" t="s">
        <v>22</v>
      </c>
      <c r="D6" s="122"/>
      <c r="E6" s="2"/>
      <c r="F6" s="121" t="s">
        <v>23</v>
      </c>
      <c r="G6" s="122"/>
      <c r="H6" s="122"/>
      <c r="I6" s="122"/>
      <c r="J6" s="2"/>
      <c r="K6" s="2"/>
      <c r="L6" s="24"/>
      <c r="M6" s="2"/>
      <c r="N6" s="124" t="s">
        <v>22</v>
      </c>
      <c r="O6" s="122"/>
      <c r="P6" s="2"/>
      <c r="Q6" s="121" t="s">
        <v>23</v>
      </c>
      <c r="R6" s="122"/>
      <c r="S6" s="122"/>
      <c r="T6" s="122"/>
      <c r="U6" s="2"/>
      <c r="V6" s="2"/>
      <c r="W6" s="24"/>
      <c r="X6" s="2"/>
      <c r="Y6" s="124" t="s">
        <v>22</v>
      </c>
      <c r="Z6" s="122"/>
      <c r="AA6" s="2"/>
      <c r="AB6" s="121" t="s">
        <v>23</v>
      </c>
      <c r="AC6" s="122"/>
      <c r="AD6" s="122"/>
      <c r="AE6" s="122"/>
      <c r="AF6" s="2"/>
      <c r="AG6" s="2"/>
      <c r="AH6" s="24"/>
    </row>
    <row r="7" spans="2:34" ht="39" x14ac:dyDescent="0.25">
      <c r="B7" s="86" t="s">
        <v>18</v>
      </c>
      <c r="C7" s="7" t="s">
        <v>3</v>
      </c>
      <c r="D7" s="7" t="s">
        <v>6</v>
      </c>
      <c r="E7" s="7"/>
      <c r="F7" s="7" t="s">
        <v>8</v>
      </c>
      <c r="G7" s="7" t="s">
        <v>4</v>
      </c>
      <c r="H7" s="7" t="s">
        <v>83</v>
      </c>
      <c r="I7" s="7" t="s">
        <v>5</v>
      </c>
      <c r="J7" s="7"/>
      <c r="K7" s="7" t="s">
        <v>0</v>
      </c>
      <c r="L7" s="10" t="s">
        <v>1</v>
      </c>
      <c r="M7" s="7"/>
      <c r="N7" s="9" t="s">
        <v>26</v>
      </c>
      <c r="O7" s="7" t="s">
        <v>6</v>
      </c>
      <c r="P7" s="7"/>
      <c r="Q7" s="7" t="s">
        <v>8</v>
      </c>
      <c r="R7" s="7" t="s">
        <v>4</v>
      </c>
      <c r="S7" s="7" t="s">
        <v>83</v>
      </c>
      <c r="T7" s="7" t="s">
        <v>5</v>
      </c>
      <c r="U7" s="7"/>
      <c r="V7" s="7" t="s">
        <v>0</v>
      </c>
      <c r="W7" s="10" t="s">
        <v>1</v>
      </c>
      <c r="X7" s="7"/>
      <c r="Y7" s="9" t="s">
        <v>26</v>
      </c>
      <c r="Z7" s="7" t="s">
        <v>6</v>
      </c>
      <c r="AA7" s="7"/>
      <c r="AB7" s="7" t="s">
        <v>8</v>
      </c>
      <c r="AC7" s="7" t="s">
        <v>4</v>
      </c>
      <c r="AD7" s="7" t="s">
        <v>16</v>
      </c>
      <c r="AE7" s="7" t="s">
        <v>5</v>
      </c>
      <c r="AF7" s="7"/>
      <c r="AG7" s="7" t="s">
        <v>0</v>
      </c>
      <c r="AH7" s="10" t="s">
        <v>1</v>
      </c>
    </row>
    <row r="8" spans="2:34" ht="39" x14ac:dyDescent="0.25">
      <c r="B8" s="86" t="s">
        <v>19</v>
      </c>
      <c r="C8" s="7" t="s">
        <v>28</v>
      </c>
      <c r="D8" s="7" t="s">
        <v>7</v>
      </c>
      <c r="E8" s="7"/>
      <c r="F8" s="7" t="s">
        <v>9</v>
      </c>
      <c r="G8" s="7" t="s">
        <v>12</v>
      </c>
      <c r="H8" s="7" t="s">
        <v>49</v>
      </c>
      <c r="I8" s="7" t="s">
        <v>5</v>
      </c>
      <c r="J8" s="7"/>
      <c r="K8" s="7" t="s">
        <v>10</v>
      </c>
      <c r="L8" s="10" t="s">
        <v>11</v>
      </c>
      <c r="M8" s="7"/>
      <c r="N8" s="9" t="s">
        <v>27</v>
      </c>
      <c r="O8" s="7" t="s">
        <v>7</v>
      </c>
      <c r="P8" s="7"/>
      <c r="Q8" s="7" t="s">
        <v>9</v>
      </c>
      <c r="R8" s="7" t="s">
        <v>12</v>
      </c>
      <c r="S8" s="7" t="s">
        <v>49</v>
      </c>
      <c r="T8" s="7" t="s">
        <v>5</v>
      </c>
      <c r="U8" s="7"/>
      <c r="V8" s="7" t="s">
        <v>10</v>
      </c>
      <c r="W8" s="10" t="s">
        <v>11</v>
      </c>
      <c r="X8" s="7"/>
      <c r="Y8" s="9" t="s">
        <v>27</v>
      </c>
      <c r="Z8" s="7" t="s">
        <v>7</v>
      </c>
      <c r="AA8" s="7"/>
      <c r="AB8" s="7" t="s">
        <v>9</v>
      </c>
      <c r="AC8" s="7" t="s">
        <v>12</v>
      </c>
      <c r="AD8" s="7" t="s">
        <v>49</v>
      </c>
      <c r="AE8" s="7" t="s">
        <v>5</v>
      </c>
      <c r="AF8" s="7"/>
      <c r="AG8" s="7" t="s">
        <v>10</v>
      </c>
      <c r="AH8" s="10" t="s">
        <v>11</v>
      </c>
    </row>
    <row r="9" spans="2:34" x14ac:dyDescent="0.25">
      <c r="B9" s="21">
        <v>2008</v>
      </c>
      <c r="C9" s="3">
        <v>100</v>
      </c>
      <c r="D9" s="3">
        <v>100</v>
      </c>
      <c r="E9" s="3"/>
      <c r="F9" s="3">
        <v>100</v>
      </c>
      <c r="G9" s="3">
        <v>100</v>
      </c>
      <c r="H9" s="3">
        <v>100</v>
      </c>
      <c r="I9" s="3">
        <v>100</v>
      </c>
      <c r="J9" s="3"/>
      <c r="K9" s="3">
        <v>100</v>
      </c>
      <c r="L9" s="12">
        <v>100</v>
      </c>
      <c r="M9" s="3"/>
      <c r="N9" s="11">
        <v>100</v>
      </c>
      <c r="O9" s="3">
        <v>100</v>
      </c>
      <c r="P9" s="3"/>
      <c r="Q9" s="3">
        <v>100</v>
      </c>
      <c r="R9" s="3">
        <v>100</v>
      </c>
      <c r="S9" s="3">
        <v>100</v>
      </c>
      <c r="T9" s="3">
        <v>100</v>
      </c>
      <c r="U9" s="3"/>
      <c r="V9" s="3">
        <v>100</v>
      </c>
      <c r="W9" s="12">
        <v>100</v>
      </c>
      <c r="X9" s="3"/>
      <c r="Y9" s="11">
        <v>100</v>
      </c>
      <c r="Z9" s="3">
        <v>100</v>
      </c>
      <c r="AA9" s="3"/>
      <c r="AB9" s="3">
        <v>100</v>
      </c>
      <c r="AC9" s="3">
        <v>100</v>
      </c>
      <c r="AD9" s="3">
        <v>100</v>
      </c>
      <c r="AE9" s="3">
        <v>100</v>
      </c>
      <c r="AF9" s="3"/>
      <c r="AG9" s="3">
        <v>100</v>
      </c>
      <c r="AH9" s="12">
        <v>100</v>
      </c>
    </row>
    <row r="10" spans="2:34" x14ac:dyDescent="0.25">
      <c r="B10" s="21">
        <v>2009</v>
      </c>
      <c r="C10" s="4">
        <f>C$9*'1'!C10/'1'!C$9</f>
        <v>95.660209425470654</v>
      </c>
      <c r="D10" s="4">
        <f>D$9*'1'!D10/'1'!D$9</f>
        <v>85.464694557611651</v>
      </c>
      <c r="E10" s="4"/>
      <c r="F10" s="4">
        <f>F$9*'1'!F10/'1'!F$9</f>
        <v>101.03803405241223</v>
      </c>
      <c r="G10" s="4">
        <f>G$9*'1'!G10/'1'!G$9</f>
        <v>102.25133070485559</v>
      </c>
      <c r="H10" s="4">
        <f>H$9*'1'!H10/'1'!H$9</f>
        <v>87.334043603896774</v>
      </c>
      <c r="I10" s="4">
        <f>I$9*'1'!I10/'1'!I$9</f>
        <v>85.54197552723636</v>
      </c>
      <c r="J10" s="4"/>
      <c r="K10" s="4">
        <f>K$9*'1'!K10/'1'!K$9</f>
        <v>97.865099209402956</v>
      </c>
      <c r="L10" s="14">
        <f>L$9*'1'!L10/'1'!L$9</f>
        <v>93.932698542620642</v>
      </c>
      <c r="M10" s="3"/>
      <c r="N10" s="13">
        <f>N$9*'2'!C10/'2'!C$9</f>
        <v>91.816508627014343</v>
      </c>
      <c r="O10" s="4">
        <f>O$9*'2'!D10/'2'!D$9</f>
        <v>73.387710053364344</v>
      </c>
      <c r="P10" s="4"/>
      <c r="Q10" s="4">
        <f>Q$9*'2'!F10/'2'!F$9</f>
        <v>93.152228416796476</v>
      </c>
      <c r="R10" s="4">
        <f>R$9*'2'!G10/'2'!G$9</f>
        <v>97.145622966014471</v>
      </c>
      <c r="S10" s="4">
        <f>S$9*'2'!H10/'2'!H$9</f>
        <v>59.891705149629772</v>
      </c>
      <c r="T10" s="4">
        <f>T$9*'2'!I10/'2'!I$9</f>
        <v>73.819976825274537</v>
      </c>
      <c r="U10" s="4"/>
      <c r="V10" s="4">
        <f>V$9*'2'!K10/'2'!K$9</f>
        <v>84.356300489147273</v>
      </c>
      <c r="W10" s="14">
        <f>W$9*'2'!L10/'2'!L$9</f>
        <v>79.060188740558047</v>
      </c>
      <c r="X10" s="3"/>
      <c r="Y10" s="13">
        <f>Y$9*'4'!C10/'4'!C$9</f>
        <v>95.981923078005664</v>
      </c>
      <c r="Z10" s="4">
        <f>Z$9*'4'!D10/'4'!D$9</f>
        <v>85.86903683823941</v>
      </c>
      <c r="AA10" s="4"/>
      <c r="AB10" s="4">
        <f>AB$9*'4'!F10/'4'!F$9</f>
        <v>92.195210734677303</v>
      </c>
      <c r="AC10" s="4">
        <f>AC$9*'4'!G10/'4'!G$9</f>
        <v>95.00670778204487</v>
      </c>
      <c r="AD10" s="4">
        <f>AD$9*'4'!H10/'4'!H$9</f>
        <v>68.577730605568178</v>
      </c>
      <c r="AE10" s="4">
        <f>AE$9*'4'!I10/'4'!I$9</f>
        <v>86.296787478061503</v>
      </c>
      <c r="AF10" s="4"/>
      <c r="AG10" s="4">
        <f>AG$9*'4'!K10/'4'!K$9</f>
        <v>86.19651047269592</v>
      </c>
      <c r="AH10" s="14">
        <f>AH$9*'4'!L10/'4'!L$9</f>
        <v>84.166844950893875</v>
      </c>
    </row>
    <row r="11" spans="2:34" x14ac:dyDescent="0.25">
      <c r="B11" s="21">
        <v>2010</v>
      </c>
      <c r="C11" s="4">
        <f>C$9*'1'!C11/'1'!C$9</f>
        <v>101.35400745412691</v>
      </c>
      <c r="D11" s="4">
        <f>D$9*'1'!D11/'1'!D$9</f>
        <v>95.278950353681623</v>
      </c>
      <c r="E11" s="4"/>
      <c r="F11" s="4">
        <f>F$9*'1'!F11/'1'!F$9</f>
        <v>105.25046178507301</v>
      </c>
      <c r="G11" s="4">
        <f>G$9*'1'!G11/'1'!G$9</f>
        <v>103.59769091168862</v>
      </c>
      <c r="H11" s="4">
        <f>H$9*'1'!H11/'1'!H$9</f>
        <v>92.781738527725196</v>
      </c>
      <c r="I11" s="4">
        <f>I$9*'1'!I11/'1'!I$9</f>
        <v>94.649813128388686</v>
      </c>
      <c r="J11" s="4"/>
      <c r="K11" s="4">
        <f>K$9*'1'!K11/'1'!K$9</f>
        <v>101.60084618919102</v>
      </c>
      <c r="L11" s="14">
        <f>L$9*'1'!L11/'1'!L$9</f>
        <v>99.382719702098981</v>
      </c>
      <c r="M11" s="3"/>
      <c r="N11" s="13">
        <f>N$9*'2'!C11/'2'!C$9</f>
        <v>100.86790586068815</v>
      </c>
      <c r="O11" s="4">
        <f>O$9*'2'!D11/'2'!D$9</f>
        <v>89.425119840034085</v>
      </c>
      <c r="P11" s="4"/>
      <c r="Q11" s="4">
        <f>Q$9*'2'!F11/'2'!F$9</f>
        <v>101.62009869725919</v>
      </c>
      <c r="R11" s="4">
        <f>R$9*'2'!G11/'2'!G$9</f>
        <v>103.06089182973213</v>
      </c>
      <c r="S11" s="4">
        <f>S$9*'2'!H11/'2'!H$9</f>
        <v>80.93641509066623</v>
      </c>
      <c r="T11" s="4">
        <f>T$9*'2'!I11/'2'!I$9</f>
        <v>89.885081397328094</v>
      </c>
      <c r="U11" s="4"/>
      <c r="V11" s="4">
        <f>V$9*'2'!K11/'2'!K$9</f>
        <v>96.042150290533044</v>
      </c>
      <c r="W11" s="14">
        <f>W$9*'2'!L11/'2'!L$9</f>
        <v>92.947268045456809</v>
      </c>
      <c r="X11" s="3"/>
      <c r="Y11" s="13">
        <f>Y$9*'4'!C11/'4'!C$9</f>
        <v>99.520392330161414</v>
      </c>
      <c r="Z11" s="4">
        <f>Z$9*'4'!D11/'4'!D$9</f>
        <v>93.856113557173174</v>
      </c>
      <c r="AA11" s="4"/>
      <c r="AB11" s="4">
        <f>AB$9*'4'!F11/'4'!F$9</f>
        <v>96.550739040720558</v>
      </c>
      <c r="AC11" s="4">
        <f>AC$9*'4'!G11/'4'!G$9</f>
        <v>99.481842619046333</v>
      </c>
      <c r="AD11" s="4">
        <f>AD$9*'4'!H11/'4'!H$9</f>
        <v>87.233130543766094</v>
      </c>
      <c r="AE11" s="4">
        <f>AE$9*'4'!I11/'4'!I$9</f>
        <v>94.965936462444532</v>
      </c>
      <c r="AF11" s="4"/>
      <c r="AG11" s="4">
        <f>AG$9*'4'!K11/'4'!K$9</f>
        <v>94.528888186317729</v>
      </c>
      <c r="AH11" s="14">
        <f>AH$9*'4'!L11/'4'!L$9</f>
        <v>93.524576831935661</v>
      </c>
    </row>
    <row r="12" spans="2:34" x14ac:dyDescent="0.25">
      <c r="B12" s="21">
        <v>2011</v>
      </c>
      <c r="C12" s="4">
        <f>C$9*'1'!C12/'1'!C$9</f>
        <v>104.59260573920092</v>
      </c>
      <c r="D12" s="4">
        <f>D$9*'1'!D12/'1'!D$9</f>
        <v>102.02848814062185</v>
      </c>
      <c r="E12" s="4"/>
      <c r="F12" s="4">
        <f>F$9*'1'!F12/'1'!F$9</f>
        <v>107.34536724136586</v>
      </c>
      <c r="G12" s="4">
        <f>G$9*'1'!G12/'1'!G$9</f>
        <v>104.49627767425318</v>
      </c>
      <c r="H12" s="4">
        <f>H$9*'1'!H12/'1'!H$9</f>
        <v>98.304219905022293</v>
      </c>
      <c r="I12" s="4">
        <f>I$9*'1'!I12/'1'!I$9</f>
        <v>101.01008771719937</v>
      </c>
      <c r="J12" s="4"/>
      <c r="K12" s="4">
        <f>K$9*'1'!K12/'1'!K$9</f>
        <v>104.24232790616114</v>
      </c>
      <c r="L12" s="14">
        <f>L$9*'1'!L12/'1'!L$9</f>
        <v>103.21089595740388</v>
      </c>
      <c r="M12" s="3"/>
      <c r="N12" s="13">
        <f>N$9*'2'!C12/'2'!C$9</f>
        <v>92.92795786858035</v>
      </c>
      <c r="O12" s="4">
        <f>O$9*'2'!D12/'2'!D$9</f>
        <v>102.20112042024672</v>
      </c>
      <c r="P12" s="4"/>
      <c r="Q12" s="4">
        <f>Q$9*'2'!F12/'2'!F$9</f>
        <v>101.48603217312346</v>
      </c>
      <c r="R12" s="4">
        <f>R$9*'2'!G12/'2'!G$9</f>
        <v>103.65645198929423</v>
      </c>
      <c r="S12" s="4">
        <f>S$9*'2'!H12/'2'!H$9</f>
        <v>98.446606326744003</v>
      </c>
      <c r="T12" s="4">
        <f>T$9*'2'!I12/'2'!I$9</f>
        <v>97.840312608700287</v>
      </c>
      <c r="U12" s="4"/>
      <c r="V12" s="4">
        <f>V$9*'2'!K12/'2'!K$9</f>
        <v>100.86934969686534</v>
      </c>
      <c r="W12" s="14">
        <f>W$9*'2'!L12/'2'!L$9</f>
        <v>99.346793442446767</v>
      </c>
      <c r="X12" s="3"/>
      <c r="Y12" s="13">
        <f>Y$9*'4'!C12/'4'!C$9</f>
        <v>88.847540618974449</v>
      </c>
      <c r="Z12" s="4">
        <f>Z$9*'4'!D12/'4'!D$9</f>
        <v>100.16920007614632</v>
      </c>
      <c r="AA12" s="4"/>
      <c r="AB12" s="4">
        <f>AB$9*'4'!F12/'4'!F$9</f>
        <v>94.541604152261471</v>
      </c>
      <c r="AC12" s="4">
        <f>AC$9*'4'!G12/'4'!G$9</f>
        <v>99.196310429758128</v>
      </c>
      <c r="AD12" s="4">
        <f>AD$9*'4'!H12/'4'!H$9</f>
        <v>100.14484263428291</v>
      </c>
      <c r="AE12" s="4">
        <f>AE$9*'4'!I12/'4'!I$9</f>
        <v>96.861922229615715</v>
      </c>
      <c r="AF12" s="4"/>
      <c r="AG12" s="4">
        <f>AG$9*'4'!K12/'4'!K$9</f>
        <v>96.764291169387391</v>
      </c>
      <c r="AH12" s="14">
        <f>AH$9*'4'!L12/'4'!L$9</f>
        <v>96.256109900885022</v>
      </c>
    </row>
    <row r="13" spans="2:34" x14ac:dyDescent="0.25">
      <c r="B13" s="21">
        <v>2012</v>
      </c>
      <c r="C13" s="4">
        <f>C$9*'1'!C13/'1'!C$9</f>
        <v>103.97728266081073</v>
      </c>
      <c r="D13" s="4">
        <f>D$9*'1'!D13/'1'!D$9</f>
        <v>103.06294551067045</v>
      </c>
      <c r="E13" s="4"/>
      <c r="F13" s="4">
        <f>F$9*'1'!F13/'1'!F$9</f>
        <v>108.1304768549542</v>
      </c>
      <c r="G13" s="4">
        <f>G$9*'1'!G13/'1'!G$9</f>
        <v>105.64464075275387</v>
      </c>
      <c r="H13" s="4">
        <f>H$9*'1'!H13/'1'!H$9</f>
        <v>97.244726898048441</v>
      </c>
      <c r="I13" s="4">
        <f>I$9*'1'!I13/'1'!I$9</f>
        <v>102.14220427148784</v>
      </c>
      <c r="J13" s="4"/>
      <c r="K13" s="4">
        <f>K$9*'1'!K13/'1'!K$9</f>
        <v>104.65566654359581</v>
      </c>
      <c r="L13" s="14">
        <f>L$9*'1'!L13/'1'!L$9</f>
        <v>103.85360198839922</v>
      </c>
      <c r="M13" s="3"/>
      <c r="N13" s="13">
        <f>N$9*'2'!C13/'2'!C$9</f>
        <v>87.753019204991887</v>
      </c>
      <c r="O13" s="4">
        <f>O$9*'2'!D13/'2'!D$9</f>
        <v>96.678165887943862</v>
      </c>
      <c r="P13" s="4"/>
      <c r="Q13" s="4">
        <f>Q$9*'2'!F13/'2'!F$9</f>
        <v>96.664637730951981</v>
      </c>
      <c r="R13" s="4">
        <f>R$9*'2'!G13/'2'!G$9</f>
        <v>99.981050796387578</v>
      </c>
      <c r="S13" s="4">
        <f>S$9*'2'!H13/'2'!H$9</f>
        <v>82.989637705465981</v>
      </c>
      <c r="T13" s="4">
        <f>T$9*'2'!I13/'2'!I$9</f>
        <v>94.632698741096149</v>
      </c>
      <c r="U13" s="4"/>
      <c r="V13" s="4">
        <f>V$9*'2'!K13/'2'!K$9</f>
        <v>93.221788543382701</v>
      </c>
      <c r="W13" s="14">
        <f>W$9*'2'!L13/'2'!L$9</f>
        <v>93.930959978845067</v>
      </c>
      <c r="X13" s="3"/>
      <c r="Y13" s="13">
        <f>Y$9*'4'!C13/'4'!C$9</f>
        <v>84.396338276366777</v>
      </c>
      <c r="Z13" s="4">
        <f>Z$9*'4'!D13/'4'!D$9</f>
        <v>93.80497074764321</v>
      </c>
      <c r="AA13" s="4"/>
      <c r="AB13" s="4">
        <f>AB$9*'4'!F13/'4'!F$9</f>
        <v>89.396292832979512</v>
      </c>
      <c r="AC13" s="4">
        <f>AC$9*'4'!G13/'4'!G$9</f>
        <v>94.639018206686757</v>
      </c>
      <c r="AD13" s="4">
        <f>AD$9*'4'!H13/'4'!H$9</f>
        <v>85.341015757566453</v>
      </c>
      <c r="AE13" s="4">
        <f>AE$9*'4'!I13/'4'!I$9</f>
        <v>92.647989551476797</v>
      </c>
      <c r="AF13" s="4"/>
      <c r="AG13" s="4">
        <f>AG$9*'4'!K13/'4'!K$9</f>
        <v>89.074764532267181</v>
      </c>
      <c r="AH13" s="14">
        <f>AH$9*'4'!L13/'4'!L$9</f>
        <v>90.445548522561069</v>
      </c>
    </row>
    <row r="14" spans="2:34" x14ac:dyDescent="0.25">
      <c r="B14" s="21">
        <v>2013</v>
      </c>
      <c r="C14" s="4">
        <f>C$9*'1'!C14/'1'!C$9</f>
        <v>105.21229957431478</v>
      </c>
      <c r="D14" s="4">
        <f>D$9*'1'!D14/'1'!D$9</f>
        <v>102.85699482430449</v>
      </c>
      <c r="E14" s="4"/>
      <c r="F14" s="4">
        <f>F$9*'1'!F14/'1'!F$9</f>
        <v>110.06976419115472</v>
      </c>
      <c r="G14" s="4">
        <f>G$9*'1'!G14/'1'!G$9</f>
        <v>107.32558976089364</v>
      </c>
      <c r="H14" s="4">
        <f>H$9*'1'!H14/'1'!H$9</f>
        <v>97.767027605289584</v>
      </c>
      <c r="I14" s="4">
        <f>I$9*'1'!I14/'1'!I$9</f>
        <v>101.01583025070944</v>
      </c>
      <c r="J14" s="4"/>
      <c r="K14" s="4">
        <f>K$9*'1'!K14/'1'!K$9</f>
        <v>106.16069128251881</v>
      </c>
      <c r="L14" s="14">
        <f>L$9*'1'!L14/'1'!L$9</f>
        <v>104.51892775942217</v>
      </c>
      <c r="M14" s="3"/>
      <c r="N14" s="13">
        <f>N$9*'2'!C14/'2'!C$9</f>
        <v>85.599460276532895</v>
      </c>
      <c r="O14" s="4">
        <f>O$9*'2'!D14/'2'!D$9</f>
        <v>89.324439486976104</v>
      </c>
      <c r="P14" s="4"/>
      <c r="Q14" s="4">
        <f>Q$9*'2'!F14/'2'!F$9</f>
        <v>95.637909329356035</v>
      </c>
      <c r="R14" s="4">
        <f>R$9*'2'!G14/'2'!G$9</f>
        <v>100.47911537691972</v>
      </c>
      <c r="S14" s="4">
        <f>S$9*'2'!H14/'2'!H$9</f>
        <v>85.341994657627112</v>
      </c>
      <c r="T14" s="4">
        <f>T$9*'2'!I14/'2'!I$9</f>
        <v>83.12091990199032</v>
      </c>
      <c r="U14" s="4"/>
      <c r="V14" s="4">
        <f>V$9*'2'!K14/'2'!K$9</f>
        <v>93.288718285277909</v>
      </c>
      <c r="W14" s="14">
        <f>W$9*'2'!L14/'2'!L$9</f>
        <v>88.177871787674704</v>
      </c>
      <c r="X14" s="3"/>
      <c r="Y14" s="13">
        <f>Y$9*'4'!C14/'4'!C$9</f>
        <v>81.358796094054853</v>
      </c>
      <c r="Z14" s="4">
        <f>Z$9*'4'!D14/'4'!D$9</f>
        <v>86.843330042410756</v>
      </c>
      <c r="AA14" s="4"/>
      <c r="AB14" s="4">
        <f>AB$9*'4'!F14/'4'!F$9</f>
        <v>86.888447551558897</v>
      </c>
      <c r="AC14" s="4">
        <f>AC$9*'4'!G14/'4'!G$9</f>
        <v>93.620836932527538</v>
      </c>
      <c r="AD14" s="4">
        <f>AD$9*'4'!H14/'4'!H$9</f>
        <v>87.291182669656791</v>
      </c>
      <c r="AE14" s="4">
        <f>AE$9*'4'!I14/'4'!I$9</f>
        <v>82.285043537922647</v>
      </c>
      <c r="AF14" s="4"/>
      <c r="AG14" s="4">
        <f>AG$9*'4'!K14/'4'!K$9</f>
        <v>87.875010192816546</v>
      </c>
      <c r="AH14" s="14">
        <f>AH$9*'4'!L14/'4'!L$9</f>
        <v>84.365457700292609</v>
      </c>
    </row>
    <row r="15" spans="2:34" x14ac:dyDescent="0.25">
      <c r="B15" s="21">
        <v>2014</v>
      </c>
      <c r="C15" s="4">
        <f>C$9*'1'!C15/'1'!C$9</f>
        <v>108.00863025782166</v>
      </c>
      <c r="D15" s="4">
        <f>D$9*'1'!D15/'1'!D$9</f>
        <v>109.42294267467291</v>
      </c>
      <c r="E15" s="4"/>
      <c r="F15" s="4">
        <f>F$9*'1'!F15/'1'!F$9</f>
        <v>113.23845867271062</v>
      </c>
      <c r="G15" s="4">
        <f>G$9*'1'!G15/'1'!G$9</f>
        <v>108.66445161179188</v>
      </c>
      <c r="H15" s="4">
        <f>H$9*'1'!H15/'1'!H$9</f>
        <v>103.66004684281815</v>
      </c>
      <c r="I15" s="4">
        <f>I$9*'1'!I15/'1'!I$9</f>
        <v>105.42615580450502</v>
      </c>
      <c r="J15" s="4"/>
      <c r="K15" s="4">
        <f>K$9*'1'!K15/'1'!K$9</f>
        <v>109.52063763596315</v>
      </c>
      <c r="L15" s="14">
        <f>L$9*'1'!L15/'1'!L$9</f>
        <v>108.21405794891069</v>
      </c>
      <c r="M15" s="3"/>
      <c r="N15" s="13">
        <f>N$9*'2'!C15/'2'!C$9</f>
        <v>83.445195986306771</v>
      </c>
      <c r="O15" s="4">
        <f>O$9*'2'!D15/'2'!D$9</f>
        <v>86.891820247232829</v>
      </c>
      <c r="P15" s="4"/>
      <c r="Q15" s="4">
        <f>Q$9*'2'!F15/'2'!F$9</f>
        <v>90.163031052679187</v>
      </c>
      <c r="R15" s="4">
        <f>R$9*'2'!G15/'2'!G$9</f>
        <v>91.115555553609653</v>
      </c>
      <c r="S15" s="4">
        <f>S$9*'2'!H15/'2'!H$9</f>
        <v>81.113786223406223</v>
      </c>
      <c r="T15" s="4">
        <f>T$9*'2'!I15/'2'!I$9</f>
        <v>83.926132729026193</v>
      </c>
      <c r="U15" s="4"/>
      <c r="V15" s="4">
        <f>V$9*'2'!K15/'2'!K$9</f>
        <v>87.756050211882027</v>
      </c>
      <c r="W15" s="14">
        <f>W$9*'2'!L15/'2'!L$9</f>
        <v>85.830931628545414</v>
      </c>
      <c r="X15" s="3"/>
      <c r="Y15" s="13">
        <f>Y$9*'4'!C15/'4'!C$9</f>
        <v>77.257896695031846</v>
      </c>
      <c r="Z15" s="4">
        <f>Z$9*'4'!D15/'4'!D$9</f>
        <v>79.409142290728084</v>
      </c>
      <c r="AA15" s="4"/>
      <c r="AB15" s="4">
        <f>AB$9*'4'!F15/'4'!F$9</f>
        <v>79.622269774330306</v>
      </c>
      <c r="AC15" s="4">
        <f>AC$9*'4'!G15/'4'!G$9</f>
        <v>83.850379956016937</v>
      </c>
      <c r="AD15" s="4">
        <f>AD$9*'4'!H15/'4'!H$9</f>
        <v>78.249806645756891</v>
      </c>
      <c r="AE15" s="4">
        <f>AE$9*'4'!I15/'4'!I$9</f>
        <v>79.606556919947849</v>
      </c>
      <c r="AF15" s="4"/>
      <c r="AG15" s="4">
        <f>AG$9*'4'!K15/'4'!K$9</f>
        <v>80.127409870982774</v>
      </c>
      <c r="AH15" s="14">
        <f>AH$9*'4'!L15/'4'!L$9</f>
        <v>79.315879337107347</v>
      </c>
    </row>
    <row r="16" spans="2:34" x14ac:dyDescent="0.25">
      <c r="B16" s="21">
        <v>2015</v>
      </c>
      <c r="C16" s="4">
        <f>C$9*'1'!C16/'1'!C$9</f>
        <v>112.85744180933435</v>
      </c>
      <c r="D16" s="4">
        <f>D$9*'1'!D16/'1'!D$9</f>
        <v>116.05488200614103</v>
      </c>
      <c r="E16" s="4"/>
      <c r="F16" s="4">
        <f>F$9*'1'!F16/'1'!F$9</f>
        <v>117.6833537204669</v>
      </c>
      <c r="G16" s="4">
        <f>G$9*'1'!G16/'1'!G$9</f>
        <v>111.02795366826665</v>
      </c>
      <c r="H16" s="4">
        <f>H$9*'1'!H16/'1'!H$9</f>
        <v>110.81184363389896</v>
      </c>
      <c r="I16" s="4">
        <f>I$9*'1'!I16/'1'!I$9</f>
        <v>111.54093708575995</v>
      </c>
      <c r="J16" s="4"/>
      <c r="K16" s="4">
        <f>K$9*'1'!K16/'1'!K$9</f>
        <v>114.08272547827323</v>
      </c>
      <c r="L16" s="14">
        <f>L$9*'1'!L16/'1'!L$9</f>
        <v>113.27162184681301</v>
      </c>
      <c r="M16" s="3"/>
      <c r="N16" s="13">
        <f>N$9*'2'!C16/'2'!C$9</f>
        <v>84.269128919864727</v>
      </c>
      <c r="O16" s="4">
        <f>O$9*'2'!D16/'2'!D$9</f>
        <v>80.383032421494278</v>
      </c>
      <c r="P16" s="4"/>
      <c r="Q16" s="4">
        <f>Q$9*'2'!F16/'2'!F$9</f>
        <v>86.343207576679376</v>
      </c>
      <c r="R16" s="4">
        <f>R$9*'2'!G16/'2'!G$9</f>
        <v>93.202962695725631</v>
      </c>
      <c r="S16" s="4">
        <f>S$9*'2'!H16/'2'!H$9</f>
        <v>86.05702162678395</v>
      </c>
      <c r="T16" s="4">
        <f>T$9*'2'!I16/'2'!I$9</f>
        <v>76.240345080435588</v>
      </c>
      <c r="U16" s="4"/>
      <c r="V16" s="4">
        <f>V$9*'2'!K16/'2'!K$9</f>
        <v>86.974965439463773</v>
      </c>
      <c r="W16" s="14">
        <f>W$9*'2'!L16/'2'!L$9</f>
        <v>81.579192848083508</v>
      </c>
      <c r="X16" s="3"/>
      <c r="Y16" s="13">
        <f>Y$9*'4'!C16/'4'!C$9</f>
        <v>74.668650616972329</v>
      </c>
      <c r="Z16" s="4">
        <f>Z$9*'4'!D16/'4'!D$9</f>
        <v>69.262947867407092</v>
      </c>
      <c r="AA16" s="4"/>
      <c r="AB16" s="4">
        <f>AB$9*'4'!F16/'4'!F$9</f>
        <v>73.369091589427583</v>
      </c>
      <c r="AC16" s="4">
        <f>AC$9*'4'!G16/'4'!G$9</f>
        <v>83.945492658723424</v>
      </c>
      <c r="AD16" s="4">
        <f>AD$9*'4'!H16/'4'!H$9</f>
        <v>77.660490796543201</v>
      </c>
      <c r="AE16" s="4">
        <f>AE$9*'4'!I16/'4'!I$9</f>
        <v>68.351895790347371</v>
      </c>
      <c r="AF16" s="4"/>
      <c r="AG16" s="4">
        <f>AG$9*'4'!K16/'4'!K$9</f>
        <v>76.238505939295734</v>
      </c>
      <c r="AH16" s="14">
        <f>AH$9*'4'!L16/'4'!L$9</f>
        <v>72.020857049623686</v>
      </c>
    </row>
    <row r="17" spans="2:34" x14ac:dyDescent="0.25">
      <c r="B17" s="21">
        <v>2016</v>
      </c>
      <c r="C17" s="4">
        <f>C$9*'1'!C17/'1'!C$9</f>
        <v>115.19426026929159</v>
      </c>
      <c r="D17" s="4">
        <f>D$9*'1'!D17/'1'!D$9</f>
        <v>121.24230326630563</v>
      </c>
      <c r="E17" s="4"/>
      <c r="F17" s="4">
        <f>F$9*'1'!F17/'1'!F$9</f>
        <v>120.39107301513407</v>
      </c>
      <c r="G17" s="4">
        <f>G$9*'1'!G17/'1'!G$9</f>
        <v>115.17180861358439</v>
      </c>
      <c r="H17" s="4">
        <f>H$9*'1'!H17/'1'!H$9</f>
        <v>115.28972359671377</v>
      </c>
      <c r="I17" s="4">
        <f>I$9*'1'!I17/'1'!I$9</f>
        <v>114.21767551814402</v>
      </c>
      <c r="J17" s="4"/>
      <c r="K17" s="4">
        <f>K$9*'1'!K17/'1'!K$9</f>
        <v>117.6409869104759</v>
      </c>
      <c r="L17" s="14">
        <f>L$9*'1'!L17/'1'!L$9</f>
        <v>116.54858271580807</v>
      </c>
      <c r="M17" s="3"/>
      <c r="N17" s="13">
        <f>N$9*'2'!C17/'2'!C$9</f>
        <v>85.476937031196542</v>
      </c>
      <c r="O17" s="4">
        <f>O$9*'2'!D17/'2'!D$9</f>
        <v>76.853430067089235</v>
      </c>
      <c r="P17" s="4"/>
      <c r="Q17" s="4">
        <f>Q$9*'2'!F17/'2'!F$9</f>
        <v>85.181666909020592</v>
      </c>
      <c r="R17" s="4">
        <f>R$9*'2'!G17/'2'!G$9</f>
        <v>94.10232307253807</v>
      </c>
      <c r="S17" s="4">
        <f>S$9*'2'!H17/'2'!H$9</f>
        <v>90.280762678827216</v>
      </c>
      <c r="T17" s="4">
        <f>T$9*'2'!I17/'2'!I$9</f>
        <v>71.581859776432651</v>
      </c>
      <c r="U17" s="4"/>
      <c r="V17" s="4">
        <f>V$9*'2'!K17/'2'!K$9</f>
        <v>87.518217562211447</v>
      </c>
      <c r="W17" s="14">
        <f>W$9*'2'!L17/'2'!L$9</f>
        <v>79.507789724191767</v>
      </c>
      <c r="X17" s="3"/>
      <c r="Y17" s="13">
        <f>Y$9*'4'!C17/'4'!C$9</f>
        <v>74.202427127337472</v>
      </c>
      <c r="Z17" s="4">
        <f>Z$9*'4'!D17/'4'!D$9</f>
        <v>63.3882959962272</v>
      </c>
      <c r="AA17" s="4"/>
      <c r="AB17" s="4">
        <f>AB$9*'4'!F17/'4'!F$9</f>
        <v>70.754138804222308</v>
      </c>
      <c r="AC17" s="4">
        <f>AC$9*'4'!G17/'4'!G$9</f>
        <v>81.706039182090947</v>
      </c>
      <c r="AD17" s="4">
        <f>AD$9*'4'!H17/'4'!H$9</f>
        <v>78.307727577378429</v>
      </c>
      <c r="AE17" s="4">
        <f>AE$9*'4'!I17/'4'!I$9</f>
        <v>62.671438069199304</v>
      </c>
      <c r="AF17" s="4"/>
      <c r="AG17" s="4">
        <f>AG$9*'4'!K17/'4'!K$9</f>
        <v>74.394324512775697</v>
      </c>
      <c r="AH17" s="14">
        <f>AH$9*'4'!L17/'4'!L$9</f>
        <v>68.218581360241416</v>
      </c>
    </row>
    <row r="18" spans="2:34" x14ac:dyDescent="0.25">
      <c r="B18" s="21">
        <v>2017</v>
      </c>
      <c r="C18" s="4">
        <f>C$9*'1'!C18/'1'!C$9</f>
        <v>118.15236193044404</v>
      </c>
      <c r="D18" s="4">
        <f>D$9*'1'!D18/'1'!D$9</f>
        <v>126.97558587891382</v>
      </c>
      <c r="E18" s="4"/>
      <c r="F18" s="4">
        <f>F$9*'1'!F18/'1'!F$9</f>
        <v>123.52923179001033</v>
      </c>
      <c r="G18" s="4">
        <f>G$9*'1'!G18/'1'!G$9</f>
        <v>115.31204813539193</v>
      </c>
      <c r="H18" s="4">
        <f>H$9*'1'!H18/'1'!H$9</f>
        <v>121.68412961379312</v>
      </c>
      <c r="I18" s="4">
        <f>I$9*'1'!I18/'1'!I$9</f>
        <v>118.93672206616355</v>
      </c>
      <c r="J18" s="4"/>
      <c r="K18" s="4">
        <f>K$9*'1'!K18/'1'!K$9</f>
        <v>120.78341464700112</v>
      </c>
      <c r="L18" s="14">
        <f>L$9*'1'!L18/'1'!L$9</f>
        <v>120.19412127272973</v>
      </c>
      <c r="M18" s="3"/>
      <c r="N18" s="13">
        <f>N$9*'2'!C18/'2'!C$9</f>
        <v>83.314404903874447</v>
      </c>
      <c r="O18" s="4">
        <f>O$9*'2'!D18/'2'!D$9</f>
        <v>78.835216596439608</v>
      </c>
      <c r="P18" s="4"/>
      <c r="Q18" s="4">
        <f>Q$9*'2'!F18/'2'!F$9</f>
        <v>83.537253215645777</v>
      </c>
      <c r="R18" s="4">
        <f>R$9*'2'!G18/'2'!G$9</f>
        <v>88.684103027975908</v>
      </c>
      <c r="S18" s="4">
        <f>S$9*'2'!H18/'2'!H$9</f>
        <v>88.3891131174599</v>
      </c>
      <c r="T18" s="4">
        <f>T$9*'2'!I18/'2'!I$9</f>
        <v>75.068517741165167</v>
      </c>
      <c r="U18" s="4"/>
      <c r="V18" s="4">
        <f>V$9*'2'!K18/'2'!K$9</f>
        <v>85.414226226756895</v>
      </c>
      <c r="W18" s="14">
        <f>W$9*'2'!L18/'2'!L$9</f>
        <v>80.213933722697661</v>
      </c>
      <c r="X18" s="3"/>
      <c r="Y18" s="13">
        <f>Y$9*'4'!C18/'4'!C$9</f>
        <v>70.514379520336121</v>
      </c>
      <c r="Z18" s="4">
        <f>Z$9*'4'!D18/'4'!D$9</f>
        <v>62.086909109927852</v>
      </c>
      <c r="AA18" s="4"/>
      <c r="AB18" s="4">
        <f>AB$9*'4'!F18/'4'!F$9</f>
        <v>67.625493986437419</v>
      </c>
      <c r="AC18" s="4">
        <f>AC$9*'4'!G18/'4'!G$9</f>
        <v>76.907924594183584</v>
      </c>
      <c r="AD18" s="4">
        <f>AD$9*'4'!H18/'4'!H$9</f>
        <v>72.638160290905219</v>
      </c>
      <c r="AE18" s="4">
        <f>AE$9*'4'!I18/'4'!I$9</f>
        <v>63.116349969192129</v>
      </c>
      <c r="AF18" s="4"/>
      <c r="AG18" s="4">
        <f>AG$9*'4'!K18/'4'!K$9</f>
        <v>70.716850054609381</v>
      </c>
      <c r="AH18" s="14">
        <f>AH$9*'4'!L18/'4'!L$9</f>
        <v>66.736985863631432</v>
      </c>
    </row>
    <row r="19" spans="2:34" x14ac:dyDescent="0.25">
      <c r="B19" s="21">
        <v>2018</v>
      </c>
      <c r="C19" s="4">
        <f>C$9*'1'!C19/'1'!C$9</f>
        <v>120.45635998082165</v>
      </c>
      <c r="D19" s="4">
        <f>D$9*'1'!D19/'1'!D$9</f>
        <v>131.83093637003222</v>
      </c>
      <c r="E19" s="4"/>
      <c r="F19" s="4">
        <f>F$9*'1'!F19/'1'!F$9</f>
        <v>125.81389056698629</v>
      </c>
      <c r="G19" s="4">
        <f>G$9*'1'!G19/'1'!G$9</f>
        <v>116.25501705875975</v>
      </c>
      <c r="H19" s="4">
        <f>H$9*'1'!H19/'1'!H$9</f>
        <v>123.39480130126239</v>
      </c>
      <c r="I19" s="4">
        <f>I$9*'1'!I19/'1'!I$9</f>
        <v>123.98793828690654</v>
      </c>
      <c r="J19" s="4"/>
      <c r="K19" s="4">
        <f>K$9*'1'!K19/'1'!K$9</f>
        <v>122.54991588289599</v>
      </c>
      <c r="L19" s="14">
        <f>L$9*'1'!L19/'1'!L$9</f>
        <v>123.00879955608045</v>
      </c>
      <c r="M19" s="3"/>
      <c r="N19" s="13">
        <f>N$9*'2'!C19/'2'!C$9</f>
        <v>82.084880155516274</v>
      </c>
      <c r="O19" s="4">
        <f>O$9*'2'!D19/'2'!D$9</f>
        <v>86.579715326194133</v>
      </c>
      <c r="P19" s="4"/>
      <c r="Q19" s="4">
        <f>Q$9*'2'!F19/'2'!F$9</f>
        <v>84.996459190957921</v>
      </c>
      <c r="R19" s="4">
        <f>R$9*'2'!G19/'2'!G$9</f>
        <v>91.928733831552606</v>
      </c>
      <c r="S19" s="4">
        <f>S$9*'2'!H19/'2'!H$9</f>
        <v>90.084696059703361</v>
      </c>
      <c r="T19" s="4">
        <f>T$9*'2'!I19/'2'!I$9</f>
        <v>83.28878961382209</v>
      </c>
      <c r="U19" s="4"/>
      <c r="V19" s="4">
        <f>V$9*'2'!K19/'2'!K$9</f>
        <v>87.123919646591077</v>
      </c>
      <c r="W19" s="14">
        <f>W$9*'2'!L19/'2'!L$9</f>
        <v>85.196182015206887</v>
      </c>
      <c r="X19" s="3"/>
      <c r="Y19" s="13">
        <f>Y$9*'4'!C19/'4'!C$9</f>
        <v>68.144911707929211</v>
      </c>
      <c r="Z19" s="4">
        <f>Z$9*'4'!D19/'4'!D$9</f>
        <v>65.674808743811212</v>
      </c>
      <c r="AA19" s="4"/>
      <c r="AB19" s="4">
        <f>AB$9*'4'!F19/'4'!F$9</f>
        <v>67.55729340211748</v>
      </c>
      <c r="AC19" s="4">
        <f>AC$9*'4'!G19/'4'!G$9</f>
        <v>79.07506803348393</v>
      </c>
      <c r="AD19" s="4">
        <f>AD$9*'4'!H19/'4'!H$9</f>
        <v>73.005260440240079</v>
      </c>
      <c r="AE19" s="4">
        <f>AE$9*'4'!I19/'4'!I$9</f>
        <v>67.174912950881435</v>
      </c>
      <c r="AF19" s="4"/>
      <c r="AG19" s="4">
        <f>AG$9*'4'!K19/'4'!K$9</f>
        <v>71.092598488474962</v>
      </c>
      <c r="AH19" s="14">
        <f>AH$9*'4'!L19/'4'!L$9</f>
        <v>69.260233676506587</v>
      </c>
    </row>
    <row r="20" spans="2:34" x14ac:dyDescent="0.25">
      <c r="B20" s="21">
        <v>2019</v>
      </c>
      <c r="C20" s="4">
        <f>C$9*'1'!C20/'1'!C$9</f>
        <v>122.84885923249512</v>
      </c>
      <c r="D20" s="4">
        <f>D$9*'1'!D20/'1'!D$9</f>
        <v>134.63768768031764</v>
      </c>
      <c r="E20" s="4"/>
      <c r="F20" s="4">
        <f>F$9*'1'!F20/'1'!F$9</f>
        <v>126.72000316755464</v>
      </c>
      <c r="G20" s="4">
        <f>G$9*'1'!G20/'1'!G$9</f>
        <v>116.56538819697978</v>
      </c>
      <c r="H20" s="4">
        <f>H$9*'1'!H20/'1'!H$9</f>
        <v>122.97915067554176</v>
      </c>
      <c r="I20" s="4">
        <f>I$9*'1'!I20/'1'!I$9</f>
        <v>131.39496906210073</v>
      </c>
      <c r="J20" s="4"/>
      <c r="K20" s="4">
        <f>K$9*'1'!K20/'1'!K$9</f>
        <v>122.95279770320077</v>
      </c>
      <c r="L20" s="14">
        <f>L$9*'1'!L20/'1'!L$9</f>
        <v>125.64675754139269</v>
      </c>
      <c r="M20" s="3"/>
      <c r="N20" s="13">
        <f>N$9*'2'!C20/'2'!C$9</f>
        <v>80.195855352914208</v>
      </c>
      <c r="O20" s="4">
        <f>O$9*'2'!D20/'2'!D$9</f>
        <v>76.556762965384792</v>
      </c>
      <c r="P20" s="4"/>
      <c r="Q20" s="4">
        <f>Q$9*'2'!F20/'2'!F$9</f>
        <v>79.351709986971485</v>
      </c>
      <c r="R20" s="4">
        <f>R$9*'2'!G20/'2'!G$9</f>
        <v>84.20927136196525</v>
      </c>
      <c r="S20" s="4">
        <f>S$9*'2'!H20/'2'!H$9</f>
        <v>87.419583023790395</v>
      </c>
      <c r="T20" s="4">
        <f>T$9*'2'!I20/'2'!I$9</f>
        <v>73.311136830872684</v>
      </c>
      <c r="U20" s="4"/>
      <c r="V20" s="4">
        <f>V$9*'2'!K20/'2'!K$9</f>
        <v>82.089197744224649</v>
      </c>
      <c r="W20" s="14">
        <f>W$9*'2'!L20/'2'!L$9</f>
        <v>77.676894260243316</v>
      </c>
      <c r="X20" s="3"/>
      <c r="Y20" s="13">
        <f>Y$9*'4'!C20/'4'!C$9</f>
        <v>65.280097718401407</v>
      </c>
      <c r="Z20" s="4">
        <f>Z$9*'4'!D20/'4'!D$9</f>
        <v>56.861317424850917</v>
      </c>
      <c r="AA20" s="4"/>
      <c r="AB20" s="4">
        <f>AB$9*'4'!F20/'4'!F$9</f>
        <v>62.619719068385166</v>
      </c>
      <c r="AC20" s="4">
        <f>AC$9*'4'!G20/'4'!G$9</f>
        <v>72.242088894915312</v>
      </c>
      <c r="AD20" s="4">
        <f>AD$9*'4'!H20/'4'!H$9</f>
        <v>71.084881090479442</v>
      </c>
      <c r="AE20" s="4">
        <f>AE$9*'4'!I20/'4'!I$9</f>
        <v>55.794477790259926</v>
      </c>
      <c r="AF20" s="4"/>
      <c r="AG20" s="4">
        <f>AG$9*'4'!K20/'4'!K$9</f>
        <v>66.764806720691368</v>
      </c>
      <c r="AH20" s="14">
        <f>AH$9*'4'!L20/'4'!L$9</f>
        <v>61.821646479539027</v>
      </c>
    </row>
    <row r="21" spans="2:34" x14ac:dyDescent="0.25">
      <c r="B21" s="21">
        <v>2020</v>
      </c>
      <c r="C21" s="4">
        <f>C$9*'1'!C21/'1'!C$9</f>
        <v>120.18277709935393</v>
      </c>
      <c r="D21" s="4">
        <f>D$9*'1'!D21/'1'!D$9</f>
        <v>126.49367081703998</v>
      </c>
      <c r="E21" s="4"/>
      <c r="F21" s="4">
        <f>F$9*'1'!F21/'1'!F$9</f>
        <v>122.70608752409412</v>
      </c>
      <c r="G21" s="4">
        <f>G$9*'1'!G21/'1'!G$9</f>
        <v>114.49361271802231</v>
      </c>
      <c r="H21" s="4">
        <f>H$9*'1'!H21/'1'!H$9</f>
        <v>125.03287647533526</v>
      </c>
      <c r="I21" s="4">
        <f>I$9*'1'!I21/'1'!I$9</f>
        <v>124.22828724152617</v>
      </c>
      <c r="J21" s="4"/>
      <c r="K21" s="4">
        <f>K$9*'1'!K21/'1'!K$9</f>
        <v>121.02969651961803</v>
      </c>
      <c r="L21" s="14">
        <f>L$9*'1'!L21/'1'!L$9</f>
        <v>122.05039067249727</v>
      </c>
      <c r="M21" s="3"/>
      <c r="N21" s="13">
        <f>N$9*'2'!C21/'2'!C$9</f>
        <v>71.769501031191979</v>
      </c>
      <c r="O21" s="4">
        <f>O$9*'2'!D21/'2'!D$9</f>
        <v>62.756256291380907</v>
      </c>
      <c r="P21" s="4"/>
      <c r="Q21" s="4">
        <f>Q$9*'2'!F21/'2'!F$9</f>
        <v>71.772863711267476</v>
      </c>
      <c r="R21" s="4">
        <f>R$9*'2'!G21/'2'!G$9</f>
        <v>81.082714061858994</v>
      </c>
      <c r="S21" s="4">
        <f>S$9*'2'!H21/'2'!H$9</f>
        <v>73.960065208702787</v>
      </c>
      <c r="T21" s="4">
        <f>T$9*'2'!I21/'2'!I$9</f>
        <v>57.800155776325241</v>
      </c>
      <c r="U21" s="4"/>
      <c r="V21" s="4">
        <f>V$9*'2'!K21/'2'!K$9</f>
        <v>73.343412879010003</v>
      </c>
      <c r="W21" s="14">
        <f>W$9*'2'!L21/'2'!L$9</f>
        <v>65.530579234068142</v>
      </c>
      <c r="X21" s="3"/>
      <c r="Y21" s="13">
        <f>Y$9*'4'!C21/'4'!C$9</f>
        <v>59.716960086436387</v>
      </c>
      <c r="Z21" s="4">
        <f>Z$9*'4'!D21/'4'!D$9</f>
        <v>49.612171016960474</v>
      </c>
      <c r="AA21" s="4"/>
      <c r="AB21" s="4">
        <f>AB$9*'4'!F21/'4'!F$9</f>
        <v>58.491689499247073</v>
      </c>
      <c r="AC21" s="4">
        <f>AC$9*'4'!G21/'4'!G$9</f>
        <v>70.818547984464004</v>
      </c>
      <c r="AD21" s="4">
        <f>AD$9*'4'!H21/'4'!H$9</f>
        <v>59.15249436278674</v>
      </c>
      <c r="AE21" s="4">
        <f>AE$9*'4'!I21/'4'!I$9</f>
        <v>46.5273707460439</v>
      </c>
      <c r="AF21" s="4"/>
      <c r="AG21" s="4">
        <f>AG$9*'4'!K21/'4'!K$9</f>
        <v>60.599518124976512</v>
      </c>
      <c r="AH21" s="14">
        <f>AH$9*'4'!L21/'4'!L$9</f>
        <v>53.691412926246976</v>
      </c>
    </row>
    <row r="22" spans="2:34" x14ac:dyDescent="0.25">
      <c r="B22" s="25">
        <v>2021</v>
      </c>
      <c r="C22" s="16">
        <f>C$9*'1'!C22/'1'!C$9</f>
        <v>127.57044202919666</v>
      </c>
      <c r="D22" s="16">
        <f>D$9*'1'!D22/'1'!D$9</f>
        <v>141.14262067987588</v>
      </c>
      <c r="E22" s="16"/>
      <c r="F22" s="16">
        <f>F$9*'1'!F22/'1'!F$9</f>
        <v>130.4676162531548</v>
      </c>
      <c r="G22" s="16">
        <f>G$9*'1'!G22/'1'!G$9</f>
        <v>118.23812954524497</v>
      </c>
      <c r="H22" s="16">
        <f>H$9*'1'!H22/'1'!H$9</f>
        <v>133.90936057034799</v>
      </c>
      <c r="I22" s="16">
        <f>I$9*'1'!I22/'1'!I$9</f>
        <v>138.04667722654773</v>
      </c>
      <c r="J22" s="16"/>
      <c r="K22" s="16">
        <f>K$9*'1'!K22/'1'!K$9</f>
        <v>127.96531364424001</v>
      </c>
      <c r="L22" s="17">
        <f>L$9*'1'!L22/'1'!L$9</f>
        <v>131.18235194521174</v>
      </c>
      <c r="M22" s="3"/>
      <c r="N22" s="15">
        <f>N$9*'2'!C22/'2'!C$9</f>
        <v>74.833237667116109</v>
      </c>
      <c r="O22" s="16">
        <f>O$9*'2'!D22/'2'!D$9</f>
        <v>71.573609777548157</v>
      </c>
      <c r="P22" s="16"/>
      <c r="Q22" s="16">
        <f>Q$9*'2'!F22/'2'!F$9</f>
        <v>76.280357941473895</v>
      </c>
      <c r="R22" s="16">
        <f>R$9*'2'!G22/'2'!G$9</f>
        <v>86.008281082188674</v>
      </c>
      <c r="S22" s="16">
        <f>S$9*'2'!H22/'2'!H$9</f>
        <v>85.19540683626812</v>
      </c>
      <c r="T22" s="16">
        <f>T$9*'2'!I22/'2'!I$9</f>
        <v>65.472351273772517</v>
      </c>
      <c r="U22" s="16"/>
      <c r="V22" s="16">
        <f>V$9*'2'!K22/'2'!K$9</f>
        <v>79.757231796911285</v>
      </c>
      <c r="W22" s="17">
        <f>W$9*'2'!L22/'2'!L$9</f>
        <v>72.576939954383136</v>
      </c>
      <c r="X22" s="3"/>
      <c r="Y22" s="15">
        <f>Y$9*'4'!C22/'4'!C$9</f>
        <v>58.660326386569444</v>
      </c>
      <c r="Z22" s="16">
        <f>Z$9*'4'!D22/'4'!D$9</f>
        <v>50.710132370209799</v>
      </c>
      <c r="AA22" s="16"/>
      <c r="AB22" s="16">
        <f>AB$9*'4'!F22/'4'!F$9</f>
        <v>58.466890200141435</v>
      </c>
      <c r="AC22" s="16">
        <f>AC$9*'4'!G22/'4'!G$9</f>
        <v>72.741577875922644</v>
      </c>
      <c r="AD22" s="16">
        <f>AD$9*'4'!H22/'4'!H$9</f>
        <v>63.621696402255267</v>
      </c>
      <c r="AE22" s="16">
        <f>AE$9*'4'!I22/'4'!I$9</f>
        <v>47.427690828317559</v>
      </c>
      <c r="AF22" s="16"/>
      <c r="AG22" s="16">
        <f>AG$9*'4'!K22/'4'!K$9</f>
        <v>62.32722721928117</v>
      </c>
      <c r="AH22" s="17">
        <f>AH$9*'4'!L22/'4'!L$9</f>
        <v>55.325231540821029</v>
      </c>
    </row>
    <row r="23" spans="2:34" x14ac:dyDescent="0.25">
      <c r="B23" s="2"/>
      <c r="C23" s="4"/>
      <c r="D23" s="4"/>
      <c r="E23" s="4"/>
      <c r="F23" s="4"/>
      <c r="G23" s="4"/>
      <c r="H23" s="4"/>
      <c r="I23" s="4"/>
      <c r="J23" s="4"/>
      <c r="K23" s="4"/>
      <c r="L23" s="4"/>
      <c r="M23" s="3"/>
      <c r="N23" s="4"/>
      <c r="O23" s="4"/>
      <c r="P23" s="4"/>
      <c r="Q23" s="4"/>
      <c r="R23" s="4"/>
      <c r="S23" s="4"/>
      <c r="T23" s="4"/>
      <c r="U23" s="4"/>
      <c r="V23" s="4"/>
      <c r="W23" s="4"/>
      <c r="X23" s="3"/>
      <c r="Y23" s="4"/>
      <c r="Z23" s="4"/>
      <c r="AA23" s="4"/>
      <c r="AB23" s="4"/>
      <c r="AC23" s="4"/>
      <c r="AD23" s="4"/>
      <c r="AE23" s="4"/>
      <c r="AF23" s="4"/>
      <c r="AG23" s="4"/>
      <c r="AH23" s="4"/>
    </row>
    <row r="24" spans="2:34" x14ac:dyDescent="0.25">
      <c r="B24" t="s">
        <v>48</v>
      </c>
      <c r="C24" s="2"/>
      <c r="D24" s="2"/>
      <c r="E24" s="2"/>
      <c r="F24" s="2"/>
      <c r="G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2:34" x14ac:dyDescent="0.25">
      <c r="B25" t="s">
        <v>46</v>
      </c>
      <c r="C25" s="2"/>
      <c r="D25" s="2"/>
      <c r="E25" s="2"/>
      <c r="F25" s="2"/>
      <c r="G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2:34" x14ac:dyDescent="0.25">
      <c r="C26" s="2"/>
      <c r="D26" s="2"/>
      <c r="E26" s="2"/>
      <c r="F26" s="2"/>
      <c r="G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2:34" x14ac:dyDescent="0.25">
      <c r="B27" t="s">
        <v>47</v>
      </c>
      <c r="C27" s="2"/>
      <c r="D27" s="2"/>
      <c r="E27" s="2"/>
      <c r="F27" s="2"/>
      <c r="G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2:34" x14ac:dyDescent="0.25">
      <c r="B28" t="s">
        <v>50</v>
      </c>
      <c r="C28" s="2"/>
      <c r="D28" s="2"/>
      <c r="E28" s="2"/>
      <c r="F28" s="2"/>
      <c r="G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2:34" x14ac:dyDescent="0.25">
      <c r="C29" s="2"/>
      <c r="D29" s="2"/>
      <c r="E29" s="2"/>
      <c r="F29" s="2"/>
      <c r="G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2:34" x14ac:dyDescent="0.25">
      <c r="G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2:34" x14ac:dyDescent="0.25">
      <c r="B31" s="78"/>
      <c r="F31" s="8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2:34" x14ac:dyDescent="0.25">
      <c r="B32" s="71"/>
      <c r="F32" s="8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2:34" x14ac:dyDescent="0.25">
      <c r="B33" s="71"/>
      <c r="F33" s="8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2:34" x14ac:dyDescent="0.25">
      <c r="B34" s="71"/>
      <c r="F34" s="8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</row>
    <row r="35" spans="2:34" x14ac:dyDescent="0.25">
      <c r="B35" s="79" t="s">
        <v>56</v>
      </c>
      <c r="F35" s="79" t="s">
        <v>66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</row>
    <row r="36" spans="2:34" x14ac:dyDescent="0.25">
      <c r="B36" s="73">
        <v>45195</v>
      </c>
      <c r="F36" s="73">
        <v>45195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</row>
    <row r="37" spans="2:34" x14ac:dyDescent="0.25">
      <c r="B37" s="80"/>
      <c r="F37" s="80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</row>
    <row r="38" spans="2:34" x14ac:dyDescent="0.25">
      <c r="B38" s="79" t="s">
        <v>57</v>
      </c>
      <c r="F38" s="79" t="s">
        <v>67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</row>
    <row r="39" spans="2:34" x14ac:dyDescent="0.25">
      <c r="B39" s="80" t="s">
        <v>73</v>
      </c>
      <c r="F39" s="80" t="s">
        <v>77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2:34" x14ac:dyDescent="0.25">
      <c r="B40" s="80"/>
      <c r="F40" s="76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2:34" x14ac:dyDescent="0.25">
      <c r="B41" s="79" t="s">
        <v>59</v>
      </c>
      <c r="F41" s="79" t="s">
        <v>69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</row>
    <row r="42" spans="2:34" x14ac:dyDescent="0.25">
      <c r="B42" s="81" t="s">
        <v>74</v>
      </c>
      <c r="F42" s="81" t="s">
        <v>78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2:34" x14ac:dyDescent="0.25">
      <c r="B43" s="81" t="s">
        <v>75</v>
      </c>
      <c r="F43" s="81" t="s">
        <v>79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</row>
    <row r="44" spans="2:34" x14ac:dyDescent="0.25">
      <c r="B44" s="81" t="s">
        <v>76</v>
      </c>
      <c r="F44" s="81" t="s">
        <v>80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2:34" x14ac:dyDescent="0.25">
      <c r="B45" s="71" t="s">
        <v>81</v>
      </c>
      <c r="F45" s="81" t="s">
        <v>82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</row>
    <row r="46" spans="2:34" x14ac:dyDescent="0.25">
      <c r="B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2:34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2:34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2:34" x14ac:dyDescent="0.25">
      <c r="B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</sheetData>
  <mergeCells count="12">
    <mergeCell ref="Q5:T5"/>
    <mergeCell ref="N6:O6"/>
    <mergeCell ref="Q6:T6"/>
    <mergeCell ref="Y5:Z5"/>
    <mergeCell ref="AB5:AE5"/>
    <mergeCell ref="Y6:Z6"/>
    <mergeCell ref="AB6:AE6"/>
    <mergeCell ref="C5:D5"/>
    <mergeCell ref="F5:I5"/>
    <mergeCell ref="C6:D6"/>
    <mergeCell ref="F6:I6"/>
    <mergeCell ref="N5:O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</vt:i4>
      </vt:variant>
    </vt:vector>
  </HeadingPairs>
  <TitlesOfParts>
    <vt:vector size="7" baseType="lpstr">
      <vt:lpstr>Innehåll-Content</vt:lpstr>
      <vt:lpstr>1</vt:lpstr>
      <vt:lpstr>2</vt:lpstr>
      <vt:lpstr>3</vt:lpstr>
      <vt:lpstr>4</vt:lpstr>
      <vt:lpstr>5</vt:lpstr>
      <vt:lpstr>'Innehåll-Content'!Utskriftsområde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 Nils RM/MEM-S</dc:creator>
  <cp:lastModifiedBy>Brown Nils ESA/MS/MEM-S</cp:lastModifiedBy>
  <dcterms:created xsi:type="dcterms:W3CDTF">2019-11-14T09:24:41Z</dcterms:created>
  <dcterms:modified xsi:type="dcterms:W3CDTF">2023-09-26T08:18:32Z</dcterms:modified>
</cp:coreProperties>
</file>