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drawings/drawing6.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drawings/drawing7.xml" ContentType="application/vnd.openxmlformats-officedocument.drawing+xml"/>
  <Override PartName="/xl/charts/chart45.xml" ContentType="application/vnd.openxmlformats-officedocument.drawingml.chart+xml"/>
  <Override PartName="/xl/drawings/drawing8.xml" ContentType="application/vnd.openxmlformats-officedocument.drawing+xml"/>
  <Override PartName="/xl/charts/chart46.xml" ContentType="application/vnd.openxmlformats-officedocument.drawingml.chart+xml"/>
  <Override PartName="/xl/drawings/drawing9.xml" ContentType="application/vnd.openxmlformats-officedocument.drawing+xml"/>
  <Override PartName="/xl/embeddings/oleObject1.bin" ContentType="application/vnd.openxmlformats-officedocument.oleObject"/>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scb.intra\data\Prod\Webpub\mi1301\Utsläpp till luft\2018-11-15\Tabeller och diagram\"/>
    </mc:Choice>
  </mc:AlternateContent>
  <bookViews>
    <workbookView xWindow="0" yWindow="1770" windowWidth="11355" windowHeight="3525"/>
  </bookViews>
  <sheets>
    <sheet name="Innehåll-Content" sheetId="23" r:id="rId1"/>
    <sheet name="1" sheetId="22" r:id="rId2"/>
    <sheet name="2" sheetId="19" r:id="rId3"/>
    <sheet name="3" sheetId="25" r:id="rId4"/>
    <sheet name="4" sheetId="24" r:id="rId5"/>
    <sheet name="5" sheetId="15" r:id="rId6"/>
    <sheet name="6" sheetId="29" r:id="rId7"/>
    <sheet name="7" sheetId="30" r:id="rId8"/>
    <sheet name="8" sheetId="16" r:id="rId9"/>
  </sheets>
  <calcPr calcId="162913"/>
</workbook>
</file>

<file path=xl/calcChain.xml><?xml version="1.0" encoding="utf-8"?>
<calcChain xmlns="http://schemas.openxmlformats.org/spreadsheetml/2006/main">
  <c r="G10" i="29" l="1"/>
  <c r="G11" i="29"/>
  <c r="G12" i="29"/>
  <c r="G13" i="29"/>
  <c r="G14" i="29"/>
  <c r="G15" i="29"/>
  <c r="G16" i="29"/>
  <c r="G17" i="29"/>
  <c r="G18" i="29"/>
  <c r="G19" i="29"/>
  <c r="G20" i="29"/>
  <c r="G21" i="29"/>
  <c r="G22" i="29"/>
  <c r="G23" i="29"/>
  <c r="G24" i="29"/>
  <c r="G25" i="29"/>
  <c r="G26" i="29"/>
  <c r="G27" i="29"/>
  <c r="G28" i="29"/>
  <c r="G29" i="29"/>
  <c r="G30" i="29"/>
  <c r="G9" i="29"/>
  <c r="AF40" i="29"/>
  <c r="AF41" i="29"/>
  <c r="AF42" i="29"/>
  <c r="AF43" i="29"/>
  <c r="AF44" i="29"/>
  <c r="AF45" i="29"/>
  <c r="AF46" i="29"/>
  <c r="AF47" i="29"/>
  <c r="AF48" i="29"/>
  <c r="AF49" i="29"/>
  <c r="AF50" i="29"/>
  <c r="AF51" i="29"/>
  <c r="AF52" i="29"/>
  <c r="AF53" i="29"/>
  <c r="AF54" i="29"/>
  <c r="AF55" i="29"/>
  <c r="AF56" i="29"/>
  <c r="AF57" i="29"/>
  <c r="AF58" i="29"/>
  <c r="AF59" i="29"/>
  <c r="AF60" i="29"/>
  <c r="AF61" i="29"/>
  <c r="AF39" i="29"/>
  <c r="AL8" i="16" l="1"/>
  <c r="AL9" i="16"/>
  <c r="AL10" i="16"/>
  <c r="AL11" i="16"/>
  <c r="AL14" i="16"/>
  <c r="AL15" i="16"/>
  <c r="AL16" i="16"/>
  <c r="AL17" i="16"/>
  <c r="AL20" i="16"/>
  <c r="AL21" i="16"/>
  <c r="AL22" i="16"/>
  <c r="AL23" i="16"/>
  <c r="AL26" i="16"/>
  <c r="AL27" i="16"/>
  <c r="AL28" i="16"/>
  <c r="AL29" i="16"/>
  <c r="AL32" i="16"/>
  <c r="AL33" i="16"/>
  <c r="AL34" i="16"/>
  <c r="AL35" i="16"/>
  <c r="AL38" i="16"/>
  <c r="AL39" i="16"/>
  <c r="AL40" i="16"/>
  <c r="AL41" i="16"/>
  <c r="AL44" i="16"/>
  <c r="AL45" i="16"/>
  <c r="AL46" i="16"/>
  <c r="AL47" i="16"/>
  <c r="AL50" i="16"/>
  <c r="AL51" i="16"/>
  <c r="AL52" i="16"/>
  <c r="AL53" i="16"/>
  <c r="AD44" i="16"/>
  <c r="AE44" i="16"/>
  <c r="AF44" i="16"/>
  <c r="AG44" i="16"/>
  <c r="AH44" i="16"/>
  <c r="AI44" i="16"/>
  <c r="AJ44" i="16"/>
  <c r="AK44" i="16"/>
  <c r="AD45" i="16"/>
  <c r="AE45" i="16"/>
  <c r="AF45" i="16"/>
  <c r="AG45" i="16"/>
  <c r="AH45" i="16"/>
  <c r="AI45" i="16"/>
  <c r="AJ45" i="16"/>
  <c r="AK45" i="16"/>
  <c r="AD46" i="16"/>
  <c r="AE46" i="16"/>
  <c r="AF46" i="16"/>
  <c r="AG46" i="16"/>
  <c r="AH46" i="16"/>
  <c r="AI46" i="16"/>
  <c r="AJ46" i="16"/>
  <c r="AK46" i="16"/>
  <c r="AD47" i="16"/>
  <c r="AE47" i="16"/>
  <c r="AF47" i="16"/>
  <c r="AG47" i="16"/>
  <c r="AH47" i="16"/>
  <c r="AI47" i="16"/>
  <c r="AJ47" i="16"/>
  <c r="AK47" i="16"/>
  <c r="AD50" i="16"/>
  <c r="AE50" i="16"/>
  <c r="AF50" i="16"/>
  <c r="AG50" i="16"/>
  <c r="AH50" i="16"/>
  <c r="AI50" i="16"/>
  <c r="AJ50" i="16"/>
  <c r="AK50" i="16"/>
  <c r="AD51" i="16"/>
  <c r="AE51" i="16"/>
  <c r="AF51" i="16"/>
  <c r="AG51" i="16"/>
  <c r="AH51" i="16"/>
  <c r="AI51" i="16"/>
  <c r="AJ51" i="16"/>
  <c r="AK51" i="16"/>
  <c r="AD52" i="16"/>
  <c r="AE52" i="16"/>
  <c r="AF52" i="16"/>
  <c r="AG52" i="16"/>
  <c r="AH52" i="16"/>
  <c r="AI52" i="16"/>
  <c r="AJ52" i="16"/>
  <c r="AK52" i="16"/>
  <c r="AD53" i="16"/>
  <c r="AE53" i="16"/>
  <c r="AF53" i="16"/>
  <c r="AG53" i="16"/>
  <c r="AH53" i="16"/>
  <c r="AI53" i="16"/>
  <c r="AJ53" i="16"/>
  <c r="AK53" i="16"/>
  <c r="AD41" i="16"/>
  <c r="AE41" i="16"/>
  <c r="AF41" i="16"/>
  <c r="AG41" i="16"/>
  <c r="AH41" i="16"/>
  <c r="AI41" i="16"/>
  <c r="AJ41" i="16"/>
  <c r="AK41" i="16"/>
  <c r="AD14" i="16"/>
  <c r="AE14" i="16"/>
  <c r="AF14" i="16"/>
  <c r="AG14" i="16"/>
  <c r="AH14" i="16"/>
  <c r="AI14" i="16"/>
  <c r="AJ14" i="16"/>
  <c r="AK14" i="16"/>
  <c r="AD15" i="16"/>
  <c r="AE15" i="16"/>
  <c r="AF15" i="16"/>
  <c r="AG15" i="16"/>
  <c r="AH15" i="16"/>
  <c r="AI15" i="16"/>
  <c r="AJ15" i="16"/>
  <c r="AK15" i="16"/>
  <c r="AD16" i="16"/>
  <c r="AE16" i="16"/>
  <c r="AF16" i="16"/>
  <c r="AG16" i="16"/>
  <c r="AH16" i="16"/>
  <c r="AI16" i="16"/>
  <c r="AJ16" i="16"/>
  <c r="AK16" i="16"/>
  <c r="AD17" i="16"/>
  <c r="AE17" i="16"/>
  <c r="AF17" i="16"/>
  <c r="AG17" i="16"/>
  <c r="AH17" i="16"/>
  <c r="AI17" i="16"/>
  <c r="AJ17" i="16"/>
  <c r="AK17" i="16"/>
  <c r="AD20" i="16"/>
  <c r="AE20" i="16"/>
  <c r="AF20" i="16"/>
  <c r="AG20" i="16"/>
  <c r="AH20" i="16"/>
  <c r="AI20" i="16"/>
  <c r="AJ20" i="16"/>
  <c r="AK20" i="16"/>
  <c r="AD21" i="16"/>
  <c r="AE21" i="16"/>
  <c r="AF21" i="16"/>
  <c r="AG21" i="16"/>
  <c r="AH21" i="16"/>
  <c r="AI21" i="16"/>
  <c r="AJ21" i="16"/>
  <c r="AK21" i="16"/>
  <c r="AD22" i="16"/>
  <c r="AE22" i="16"/>
  <c r="AF22" i="16"/>
  <c r="AG22" i="16"/>
  <c r="AH22" i="16"/>
  <c r="AI22" i="16"/>
  <c r="AJ22" i="16"/>
  <c r="AK22" i="16"/>
  <c r="AD23" i="16"/>
  <c r="AE23" i="16"/>
  <c r="AF23" i="16"/>
  <c r="AG23" i="16"/>
  <c r="AH23" i="16"/>
  <c r="AI23" i="16"/>
  <c r="AJ23" i="16"/>
  <c r="AK23" i="16"/>
  <c r="AD26" i="16"/>
  <c r="AE26" i="16"/>
  <c r="AF26" i="16"/>
  <c r="AG26" i="16"/>
  <c r="AH26" i="16"/>
  <c r="AI26" i="16"/>
  <c r="AJ26" i="16"/>
  <c r="AK26" i="16"/>
  <c r="AD27" i="16"/>
  <c r="AE27" i="16"/>
  <c r="AF27" i="16"/>
  <c r="AG27" i="16"/>
  <c r="AH27" i="16"/>
  <c r="AI27" i="16"/>
  <c r="AJ27" i="16"/>
  <c r="AK27" i="16"/>
  <c r="AD28" i="16"/>
  <c r="AE28" i="16"/>
  <c r="AF28" i="16"/>
  <c r="AG28" i="16"/>
  <c r="AH28" i="16"/>
  <c r="AI28" i="16"/>
  <c r="AJ28" i="16"/>
  <c r="AK28" i="16"/>
  <c r="AD29" i="16"/>
  <c r="AE29" i="16"/>
  <c r="AF29" i="16"/>
  <c r="AG29" i="16"/>
  <c r="AH29" i="16"/>
  <c r="AI29" i="16"/>
  <c r="AJ29" i="16"/>
  <c r="AK29" i="16"/>
  <c r="AD32" i="16"/>
  <c r="AE32" i="16"/>
  <c r="AF32" i="16"/>
  <c r="AG32" i="16"/>
  <c r="AH32" i="16"/>
  <c r="AI32" i="16"/>
  <c r="AJ32" i="16"/>
  <c r="AK32" i="16"/>
  <c r="AD33" i="16"/>
  <c r="AE33" i="16"/>
  <c r="AF33" i="16"/>
  <c r="AG33" i="16"/>
  <c r="AH33" i="16"/>
  <c r="AI33" i="16"/>
  <c r="AJ33" i="16"/>
  <c r="AK33" i="16"/>
  <c r="AD34" i="16"/>
  <c r="AE34" i="16"/>
  <c r="AF34" i="16"/>
  <c r="AG34" i="16"/>
  <c r="AH34" i="16"/>
  <c r="AI34" i="16"/>
  <c r="AJ34" i="16"/>
  <c r="AK34" i="16"/>
  <c r="AD35" i="16"/>
  <c r="AE35" i="16"/>
  <c r="AF35" i="16"/>
  <c r="AG35" i="16"/>
  <c r="AH35" i="16"/>
  <c r="AI35" i="16"/>
  <c r="AJ35" i="16"/>
  <c r="AK35" i="16"/>
  <c r="AD38" i="16"/>
  <c r="AE38" i="16"/>
  <c r="AF38" i="16"/>
  <c r="AG38" i="16"/>
  <c r="AH38" i="16"/>
  <c r="AI38" i="16"/>
  <c r="AJ38" i="16"/>
  <c r="AK38" i="16"/>
  <c r="AD39" i="16"/>
  <c r="AE39" i="16"/>
  <c r="AF39" i="16"/>
  <c r="AG39" i="16"/>
  <c r="AH39" i="16"/>
  <c r="AI39" i="16"/>
  <c r="AJ39" i="16"/>
  <c r="AK39" i="16"/>
  <c r="AD40" i="16"/>
  <c r="AE40" i="16"/>
  <c r="AF40" i="16"/>
  <c r="AG40" i="16"/>
  <c r="AH40" i="16"/>
  <c r="AI40" i="16"/>
  <c r="AJ40" i="16"/>
  <c r="AK40" i="16"/>
  <c r="AD9" i="16"/>
  <c r="AE9" i="16"/>
  <c r="AF9" i="16"/>
  <c r="AG9" i="16"/>
  <c r="AH9" i="16"/>
  <c r="AI9" i="16"/>
  <c r="AJ9" i="16"/>
  <c r="AK9" i="16"/>
  <c r="AD10" i="16"/>
  <c r="AE10" i="16"/>
  <c r="AF10" i="16"/>
  <c r="AG10" i="16"/>
  <c r="AH10" i="16"/>
  <c r="AI10" i="16"/>
  <c r="AJ10" i="16"/>
  <c r="AK10" i="16"/>
  <c r="AD11" i="16"/>
  <c r="AE11" i="16"/>
  <c r="AF11" i="16"/>
  <c r="AG11" i="16"/>
  <c r="AH11" i="16"/>
  <c r="AI11" i="16"/>
  <c r="AJ11" i="16"/>
  <c r="AK11" i="16"/>
  <c r="AD8" i="16"/>
  <c r="AE8" i="16"/>
  <c r="AF8" i="16"/>
  <c r="AG8" i="16"/>
  <c r="AH8" i="16"/>
  <c r="AI8" i="16"/>
  <c r="AJ8" i="16"/>
  <c r="AK8" i="16"/>
  <c r="AB56" i="16" l="1"/>
  <c r="AB57" i="16"/>
  <c r="AB58" i="16"/>
  <c r="AB59" i="16"/>
  <c r="R56" i="16"/>
  <c r="AL56" i="16" s="1"/>
  <c r="R57" i="16"/>
  <c r="AL57" i="16" s="1"/>
  <c r="R58" i="16"/>
  <c r="AL58" i="16" s="1"/>
  <c r="R59" i="16"/>
  <c r="AL59" i="16" s="1"/>
  <c r="O9" i="30" l="1"/>
  <c r="N10" i="30"/>
  <c r="N11" i="30"/>
  <c r="N12" i="30"/>
  <c r="N13" i="30"/>
  <c r="N14" i="30"/>
  <c r="N15" i="30"/>
  <c r="N16" i="30"/>
  <c r="N17" i="30"/>
  <c r="N18" i="30"/>
  <c r="N19" i="30"/>
  <c r="N20" i="30"/>
  <c r="N21" i="30"/>
  <c r="N22" i="30"/>
  <c r="N23" i="30"/>
  <c r="N24" i="30"/>
  <c r="N25" i="30"/>
  <c r="N26" i="30"/>
  <c r="N27" i="30"/>
  <c r="N28" i="30"/>
  <c r="N29" i="30"/>
  <c r="N9" i="30"/>
  <c r="M9" i="30"/>
  <c r="AH45" i="30"/>
  <c r="AH66" i="30"/>
  <c r="AH46" i="30"/>
  <c r="AH47" i="30"/>
  <c r="AH48" i="30"/>
  <c r="AH49" i="30"/>
  <c r="AH50" i="30"/>
  <c r="AH51" i="30"/>
  <c r="AH52" i="30"/>
  <c r="AH53" i="30"/>
  <c r="AH54" i="30"/>
  <c r="AH55" i="30"/>
  <c r="AH56" i="30"/>
  <c r="AH57" i="30"/>
  <c r="AH58" i="30"/>
  <c r="AH59" i="30"/>
  <c r="AH60" i="30"/>
  <c r="AH61" i="30"/>
  <c r="AH62" i="30"/>
  <c r="AH63" i="30"/>
  <c r="AH64" i="30"/>
  <c r="AH65" i="30"/>
  <c r="AH44" i="30"/>
  <c r="W66" i="30"/>
  <c r="W45" i="30"/>
  <c r="W46" i="30"/>
  <c r="W47" i="30"/>
  <c r="W48" i="30"/>
  <c r="W49" i="30"/>
  <c r="W50" i="30"/>
  <c r="W51" i="30"/>
  <c r="W52" i="30"/>
  <c r="W53" i="30"/>
  <c r="W54" i="30"/>
  <c r="W55" i="30"/>
  <c r="W56" i="30"/>
  <c r="W57" i="30"/>
  <c r="W58" i="30"/>
  <c r="W59" i="30"/>
  <c r="W60" i="30"/>
  <c r="W61" i="30"/>
  <c r="W62" i="30"/>
  <c r="W63" i="30"/>
  <c r="W64" i="30"/>
  <c r="W65" i="30"/>
  <c r="W44" i="30"/>
  <c r="L66" i="30"/>
  <c r="L45" i="30"/>
  <c r="L46" i="30"/>
  <c r="L47" i="30"/>
  <c r="L48" i="30"/>
  <c r="L49" i="30"/>
  <c r="L50" i="30"/>
  <c r="L51" i="30"/>
  <c r="L52" i="30"/>
  <c r="L53" i="30"/>
  <c r="L54" i="30"/>
  <c r="L55" i="30"/>
  <c r="L56" i="30"/>
  <c r="L57" i="30"/>
  <c r="L58" i="30"/>
  <c r="L59" i="30"/>
  <c r="L60" i="30"/>
  <c r="L61" i="30"/>
  <c r="L62" i="30"/>
  <c r="L63" i="30"/>
  <c r="L64" i="30"/>
  <c r="L44" i="30"/>
  <c r="F9" i="29"/>
  <c r="E10" i="29"/>
  <c r="E11" i="29"/>
  <c r="E12" i="29"/>
  <c r="E13" i="29"/>
  <c r="E14" i="29"/>
  <c r="E15" i="29"/>
  <c r="E16" i="29"/>
  <c r="E17" i="29"/>
  <c r="E18" i="29"/>
  <c r="E19" i="29"/>
  <c r="E20" i="29"/>
  <c r="E21" i="29"/>
  <c r="E22" i="29"/>
  <c r="E23" i="29"/>
  <c r="E24" i="29"/>
  <c r="E25" i="29"/>
  <c r="E26" i="29"/>
  <c r="E27" i="29"/>
  <c r="E28" i="29"/>
  <c r="E29" i="29"/>
  <c r="E9" i="29"/>
  <c r="C9" i="29"/>
  <c r="AD40" i="29"/>
  <c r="AE40" i="29"/>
  <c r="AD41" i="29"/>
  <c r="AE41" i="29"/>
  <c r="AD42" i="29"/>
  <c r="AE42" i="29"/>
  <c r="AD43" i="29"/>
  <c r="AE43" i="29"/>
  <c r="AD44" i="29"/>
  <c r="AE44" i="29"/>
  <c r="AD45" i="29"/>
  <c r="AE45" i="29"/>
  <c r="AD46" i="29"/>
  <c r="AE46" i="29"/>
  <c r="AD47" i="29"/>
  <c r="AE47" i="29"/>
  <c r="AD48" i="29"/>
  <c r="AE48" i="29"/>
  <c r="AD49" i="29"/>
  <c r="AE49" i="29"/>
  <c r="AD50" i="29"/>
  <c r="AE50" i="29"/>
  <c r="AD51" i="29"/>
  <c r="AE51" i="29"/>
  <c r="AD52" i="29"/>
  <c r="AE52" i="29"/>
  <c r="AD53" i="29"/>
  <c r="AE53" i="29"/>
  <c r="AD54" i="29"/>
  <c r="AE54" i="29"/>
  <c r="AD55" i="29"/>
  <c r="AE55" i="29"/>
  <c r="AD56" i="29"/>
  <c r="AE56" i="29"/>
  <c r="AD57" i="29"/>
  <c r="AE57" i="29"/>
  <c r="AD58" i="29"/>
  <c r="AE58" i="29"/>
  <c r="AD59" i="29"/>
  <c r="AE59" i="29"/>
  <c r="AD60" i="29"/>
  <c r="AE60" i="29"/>
  <c r="AD61" i="29"/>
  <c r="AE61" i="29"/>
  <c r="AE39" i="29"/>
  <c r="AD39" i="29"/>
  <c r="AL166" i="15"/>
  <c r="AM166" i="15"/>
  <c r="AL167" i="15"/>
  <c r="AM167" i="15"/>
  <c r="AL168" i="15"/>
  <c r="AM168" i="15"/>
  <c r="AM165" i="15"/>
  <c r="AM152" i="15"/>
  <c r="AL150" i="15"/>
  <c r="AM150" i="15"/>
  <c r="AL151" i="15"/>
  <c r="AM151" i="15"/>
  <c r="AL152" i="15"/>
  <c r="AM149" i="15"/>
  <c r="AL143" i="15"/>
  <c r="AM143" i="15"/>
  <c r="AL144" i="15"/>
  <c r="AM144" i="15"/>
  <c r="AL145" i="15"/>
  <c r="AM145" i="15"/>
  <c r="AM142" i="15"/>
  <c r="AL136" i="15"/>
  <c r="AM136" i="15"/>
  <c r="AL137" i="15"/>
  <c r="AM137" i="15"/>
  <c r="AL138" i="15"/>
  <c r="AM138" i="15"/>
  <c r="AM135" i="15"/>
  <c r="AL129" i="15"/>
  <c r="AM129" i="15"/>
  <c r="AL130" i="15"/>
  <c r="AM130" i="15"/>
  <c r="AL131" i="15"/>
  <c r="AM131" i="15"/>
  <c r="AM128" i="15"/>
  <c r="AL122" i="15"/>
  <c r="AM122" i="15"/>
  <c r="AL123" i="15"/>
  <c r="AM123" i="15"/>
  <c r="AL124" i="15"/>
  <c r="AM124" i="15"/>
  <c r="AM121" i="15"/>
  <c r="AL115" i="15"/>
  <c r="AM115" i="15"/>
  <c r="AL116" i="15"/>
  <c r="AM116" i="15"/>
  <c r="AL117" i="15"/>
  <c r="AM117" i="15"/>
  <c r="AM114" i="15"/>
  <c r="AL108" i="15"/>
  <c r="AM108" i="15"/>
  <c r="AL109" i="15"/>
  <c r="AM109" i="15"/>
  <c r="AL110" i="15"/>
  <c r="AM110" i="15"/>
  <c r="AM107" i="15"/>
  <c r="AL101" i="15"/>
  <c r="AM101" i="15"/>
  <c r="AL102" i="15"/>
  <c r="AM102" i="15"/>
  <c r="AL103" i="15"/>
  <c r="AM103" i="15"/>
  <c r="AM100" i="15"/>
  <c r="AL93" i="15"/>
  <c r="AM93" i="15"/>
  <c r="AL94" i="15"/>
  <c r="AM94" i="15"/>
  <c r="AL95" i="15"/>
  <c r="AM95" i="15"/>
  <c r="AM92" i="15"/>
  <c r="AL86" i="15"/>
  <c r="AM86" i="15"/>
  <c r="AL87" i="15"/>
  <c r="AM87" i="15"/>
  <c r="AL88" i="15"/>
  <c r="AM88" i="15"/>
  <c r="AM85" i="15"/>
  <c r="AL79" i="15"/>
  <c r="AM79" i="15"/>
  <c r="AL80" i="15"/>
  <c r="AM80" i="15"/>
  <c r="AL81" i="15"/>
  <c r="AM81" i="15"/>
  <c r="AM78" i="15"/>
  <c r="AL72" i="15"/>
  <c r="AM72" i="15"/>
  <c r="AL73" i="15"/>
  <c r="AM73" i="15"/>
  <c r="AL74" i="15"/>
  <c r="AM74" i="15"/>
  <c r="AM71" i="15"/>
  <c r="AL65" i="15"/>
  <c r="AM65" i="15"/>
  <c r="AL66" i="15"/>
  <c r="AM66" i="15"/>
  <c r="AL67" i="15"/>
  <c r="AM67" i="15"/>
  <c r="AM64" i="15"/>
  <c r="AL58" i="15"/>
  <c r="AM58" i="15"/>
  <c r="AL59" i="15"/>
  <c r="AM59" i="15"/>
  <c r="AL60" i="15"/>
  <c r="AM60" i="15"/>
  <c r="AM57" i="15"/>
  <c r="AL51" i="15"/>
  <c r="AM51" i="15"/>
  <c r="AL52" i="15"/>
  <c r="AM52" i="15"/>
  <c r="AL53" i="15"/>
  <c r="AM53" i="15"/>
  <c r="AM50" i="15"/>
  <c r="AL44" i="15"/>
  <c r="AM44" i="15"/>
  <c r="AL45" i="15"/>
  <c r="AM45" i="15"/>
  <c r="AL46" i="15"/>
  <c r="AM46" i="15"/>
  <c r="AM43" i="15"/>
  <c r="AL37" i="15"/>
  <c r="AM37" i="15"/>
  <c r="AL38" i="15"/>
  <c r="AM38" i="15"/>
  <c r="AL39" i="15"/>
  <c r="AM39" i="15"/>
  <c r="AM36" i="15"/>
  <c r="AL30" i="15"/>
  <c r="AM30" i="15"/>
  <c r="AL31" i="15"/>
  <c r="AM31" i="15"/>
  <c r="AL32" i="15"/>
  <c r="AM32" i="15"/>
  <c r="AM29" i="15"/>
  <c r="AL23" i="15"/>
  <c r="AM23" i="15"/>
  <c r="AL24" i="15"/>
  <c r="AM24" i="15"/>
  <c r="AL25" i="15"/>
  <c r="AM25" i="15"/>
  <c r="AM22" i="15"/>
  <c r="AL16" i="15"/>
  <c r="AM16" i="15"/>
  <c r="AL17" i="15"/>
  <c r="AM17" i="15"/>
  <c r="AL18" i="15"/>
  <c r="AM18" i="15"/>
  <c r="AM15" i="15"/>
  <c r="AL9" i="15"/>
  <c r="AM9" i="15"/>
  <c r="AL10" i="15"/>
  <c r="AM10" i="15"/>
  <c r="AL11" i="15"/>
  <c r="AM11" i="15"/>
  <c r="AM8" i="15"/>
  <c r="AE57" i="24" l="1"/>
  <c r="T299" i="25"/>
  <c r="T9" i="25"/>
  <c r="T10" i="25"/>
  <c r="T11" i="25"/>
  <c r="T12" i="25"/>
  <c r="T13" i="25"/>
  <c r="T14" i="25"/>
  <c r="T15" i="25"/>
  <c r="T16" i="25"/>
  <c r="T17" i="25"/>
  <c r="T18" i="25"/>
  <c r="T19" i="25"/>
  <c r="T20" i="25"/>
  <c r="T21" i="25"/>
  <c r="T22" i="25"/>
  <c r="T23" i="25"/>
  <c r="T24" i="25"/>
  <c r="T25" i="25"/>
  <c r="T26" i="25"/>
  <c r="T27" i="25"/>
  <c r="T28" i="25"/>
  <c r="T29" i="25"/>
  <c r="T30" i="25"/>
  <c r="T31" i="25"/>
  <c r="T32" i="25"/>
  <c r="T33" i="25"/>
  <c r="T34" i="25"/>
  <c r="T35" i="25"/>
  <c r="T36" i="25"/>
  <c r="T37" i="25"/>
  <c r="T38" i="25"/>
  <c r="T39" i="25"/>
  <c r="T40" i="25"/>
  <c r="T41" i="25"/>
  <c r="T42" i="25"/>
  <c r="T43" i="25"/>
  <c r="T44" i="25"/>
  <c r="T45" i="25"/>
  <c r="T46" i="25"/>
  <c r="T47" i="25"/>
  <c r="T48" i="25"/>
  <c r="T49" i="25"/>
  <c r="T50" i="25"/>
  <c r="T51" i="25"/>
  <c r="T52" i="25"/>
  <c r="T53" i="25"/>
  <c r="T54" i="25"/>
  <c r="T55" i="25"/>
  <c r="T56" i="25"/>
  <c r="T57" i="25"/>
  <c r="T58" i="25"/>
  <c r="T59" i="25"/>
  <c r="T60" i="25"/>
  <c r="T61" i="25"/>
  <c r="T62" i="25"/>
  <c r="T63" i="25"/>
  <c r="T64" i="25"/>
  <c r="T65" i="25"/>
  <c r="T66" i="25"/>
  <c r="T67" i="25"/>
  <c r="T68" i="25"/>
  <c r="T69" i="25"/>
  <c r="T70" i="25"/>
  <c r="T71" i="25"/>
  <c r="T72" i="25"/>
  <c r="T73" i="25"/>
  <c r="T74" i="25"/>
  <c r="T75" i="25"/>
  <c r="T76" i="25"/>
  <c r="T77" i="25"/>
  <c r="T78" i="25"/>
  <c r="T79" i="25"/>
  <c r="T80" i="25"/>
  <c r="T81" i="25"/>
  <c r="T82" i="25"/>
  <c r="T83" i="25"/>
  <c r="T84" i="25"/>
  <c r="T85" i="25"/>
  <c r="T86" i="25"/>
  <c r="T87" i="25"/>
  <c r="T88" i="25"/>
  <c r="T89" i="25"/>
  <c r="T90" i="25"/>
  <c r="T91" i="25"/>
  <c r="T92" i="25"/>
  <c r="T93" i="25"/>
  <c r="T94" i="25"/>
  <c r="T95" i="25"/>
  <c r="T96" i="25"/>
  <c r="T97" i="25"/>
  <c r="T98" i="25"/>
  <c r="T99" i="25"/>
  <c r="T100" i="25"/>
  <c r="T101" i="25"/>
  <c r="T102" i="25"/>
  <c r="T103" i="25"/>
  <c r="T104" i="25"/>
  <c r="T105" i="25"/>
  <c r="T106" i="25"/>
  <c r="T107" i="25"/>
  <c r="T108" i="25"/>
  <c r="T109" i="25"/>
  <c r="T110" i="25"/>
  <c r="T111" i="25"/>
  <c r="T112" i="25"/>
  <c r="T113" i="25"/>
  <c r="T114" i="25"/>
  <c r="T115" i="25"/>
  <c r="T116" i="25"/>
  <c r="T117" i="25"/>
  <c r="T118" i="25"/>
  <c r="T119" i="25"/>
  <c r="T120" i="25"/>
  <c r="T121" i="25"/>
  <c r="T122" i="25"/>
  <c r="T123" i="25"/>
  <c r="T124" i="25"/>
  <c r="T125" i="25"/>
  <c r="T126" i="25"/>
  <c r="T127" i="25"/>
  <c r="T128" i="25"/>
  <c r="T129" i="25"/>
  <c r="T130" i="25"/>
  <c r="T131" i="25"/>
  <c r="T132" i="25"/>
  <c r="T133" i="25"/>
  <c r="T134" i="25"/>
  <c r="T135" i="25"/>
  <c r="T136" i="25"/>
  <c r="T137" i="25"/>
  <c r="T138" i="25"/>
  <c r="T139" i="25"/>
  <c r="T140" i="25"/>
  <c r="T141" i="25"/>
  <c r="T142" i="25"/>
  <c r="T143" i="25"/>
  <c r="T144" i="25"/>
  <c r="T145" i="25"/>
  <c r="T146" i="25"/>
  <c r="T147" i="25"/>
  <c r="T148" i="25"/>
  <c r="T149" i="25"/>
  <c r="T150" i="25"/>
  <c r="T151" i="25"/>
  <c r="T152" i="25"/>
  <c r="T153" i="25"/>
  <c r="T154" i="25"/>
  <c r="T155" i="25"/>
  <c r="T156" i="25"/>
  <c r="T157" i="25"/>
  <c r="T158" i="25"/>
  <c r="T159" i="25"/>
  <c r="T160" i="25"/>
  <c r="T161" i="25"/>
  <c r="T162" i="25"/>
  <c r="T163" i="25"/>
  <c r="T164" i="25"/>
  <c r="T165" i="25"/>
  <c r="T166" i="25"/>
  <c r="T167" i="25"/>
  <c r="T168" i="25"/>
  <c r="T169" i="25"/>
  <c r="T170" i="25"/>
  <c r="T171" i="25"/>
  <c r="T172" i="25"/>
  <c r="T173" i="25"/>
  <c r="T174" i="25"/>
  <c r="T175" i="25"/>
  <c r="T176" i="25"/>
  <c r="T177" i="25"/>
  <c r="T178" i="25"/>
  <c r="T179" i="25"/>
  <c r="T180" i="25"/>
  <c r="T181" i="25"/>
  <c r="T182" i="25"/>
  <c r="T183" i="25"/>
  <c r="T184" i="25"/>
  <c r="T185" i="25"/>
  <c r="T186" i="25"/>
  <c r="T187" i="25"/>
  <c r="T188" i="25"/>
  <c r="T189" i="25"/>
  <c r="T190" i="25"/>
  <c r="T191" i="25"/>
  <c r="T192" i="25"/>
  <c r="T193" i="25"/>
  <c r="T194" i="25"/>
  <c r="T195" i="25"/>
  <c r="T196" i="25"/>
  <c r="T197" i="25"/>
  <c r="T198" i="25"/>
  <c r="T199" i="25"/>
  <c r="T200" i="25"/>
  <c r="T201" i="25"/>
  <c r="T202" i="25"/>
  <c r="T203" i="25"/>
  <c r="T204" i="25"/>
  <c r="T205" i="25"/>
  <c r="T206" i="25"/>
  <c r="T207" i="25"/>
  <c r="T208" i="25"/>
  <c r="T209" i="25"/>
  <c r="T210" i="25"/>
  <c r="T211" i="25"/>
  <c r="T212" i="25"/>
  <c r="T213" i="25"/>
  <c r="T214" i="25"/>
  <c r="T215" i="25"/>
  <c r="T216" i="25"/>
  <c r="T217" i="25"/>
  <c r="T218" i="25"/>
  <c r="T219" i="25"/>
  <c r="T220" i="25"/>
  <c r="T221" i="25"/>
  <c r="T222" i="25"/>
  <c r="T223" i="25"/>
  <c r="T224" i="25"/>
  <c r="T225" i="25"/>
  <c r="T226" i="25"/>
  <c r="T227" i="25"/>
  <c r="T228" i="25"/>
  <c r="T229" i="25"/>
  <c r="T230" i="25"/>
  <c r="T231" i="25"/>
  <c r="T232" i="25"/>
  <c r="T233" i="25"/>
  <c r="T234" i="25"/>
  <c r="T235" i="25"/>
  <c r="T236" i="25"/>
  <c r="T237" i="25"/>
  <c r="T238" i="25"/>
  <c r="T239" i="25"/>
  <c r="T240" i="25"/>
  <c r="T241" i="25"/>
  <c r="T242" i="25"/>
  <c r="T243" i="25"/>
  <c r="T244" i="25"/>
  <c r="T245" i="25"/>
  <c r="T246" i="25"/>
  <c r="T247" i="25"/>
  <c r="T248" i="25"/>
  <c r="T249" i="25"/>
  <c r="T250" i="25"/>
  <c r="T251" i="25"/>
  <c r="T252" i="25"/>
  <c r="T253" i="25"/>
  <c r="T254" i="25"/>
  <c r="T255" i="25"/>
  <c r="T256" i="25"/>
  <c r="T257" i="25"/>
  <c r="T258" i="25"/>
  <c r="T259" i="25"/>
  <c r="T260" i="25"/>
  <c r="T261" i="25"/>
  <c r="T262" i="25"/>
  <c r="T263" i="25"/>
  <c r="T264" i="25"/>
  <c r="T265" i="25"/>
  <c r="T266" i="25"/>
  <c r="T267" i="25"/>
  <c r="T268" i="25"/>
  <c r="T269" i="25"/>
  <c r="T270" i="25"/>
  <c r="T271" i="25"/>
  <c r="T272" i="25"/>
  <c r="T273" i="25"/>
  <c r="T274" i="25"/>
  <c r="T275" i="25"/>
  <c r="T276" i="25"/>
  <c r="T277" i="25"/>
  <c r="T278" i="25"/>
  <c r="T279" i="25"/>
  <c r="T280" i="25"/>
  <c r="T281" i="25"/>
  <c r="T282" i="25"/>
  <c r="T283" i="25"/>
  <c r="T284" i="25"/>
  <c r="T285" i="25"/>
  <c r="T286" i="25"/>
  <c r="T287" i="25"/>
  <c r="T288" i="25"/>
  <c r="T289" i="25"/>
  <c r="T290" i="25"/>
  <c r="T291" i="25"/>
  <c r="T292" i="25"/>
  <c r="T293" i="25"/>
  <c r="T294" i="25"/>
  <c r="T295" i="25"/>
  <c r="T296" i="25"/>
  <c r="T297" i="25"/>
  <c r="T298" i="25"/>
  <c r="T8" i="25"/>
  <c r="R299" i="25"/>
  <c r="R289" i="25"/>
  <c r="X299" i="19"/>
  <c r="M164" i="22" l="1"/>
  <c r="N164" i="22"/>
  <c r="M165" i="22"/>
  <c r="N165" i="22"/>
  <c r="AM167" i="24" s="1"/>
  <c r="M166" i="22"/>
  <c r="N166" i="22"/>
  <c r="M167" i="22"/>
  <c r="N167" i="22"/>
  <c r="N163" i="22"/>
  <c r="AL166" i="24"/>
  <c r="AM166" i="24"/>
  <c r="AL167" i="24"/>
  <c r="AL168" i="24"/>
  <c r="AM168" i="24"/>
  <c r="AM165" i="24"/>
  <c r="AL150" i="24"/>
  <c r="AM150" i="24"/>
  <c r="AL151" i="24"/>
  <c r="AM151" i="24"/>
  <c r="AL152" i="24"/>
  <c r="AM152" i="24"/>
  <c r="AM149" i="24"/>
  <c r="AF151" i="24"/>
  <c r="AG151" i="24"/>
  <c r="AH151" i="24"/>
  <c r="AI151" i="24"/>
  <c r="AJ151" i="24"/>
  <c r="AK151" i="24"/>
  <c r="AF152" i="24"/>
  <c r="AG152" i="24"/>
  <c r="AH152" i="24"/>
  <c r="AI152" i="24"/>
  <c r="AJ152" i="24"/>
  <c r="AK152" i="24"/>
  <c r="AE152" i="24"/>
  <c r="AL143" i="24"/>
  <c r="AM143" i="24"/>
  <c r="AL144" i="24"/>
  <c r="AM144" i="24"/>
  <c r="AL145" i="24"/>
  <c r="AM145" i="24"/>
  <c r="AM142" i="24"/>
  <c r="AL136" i="24"/>
  <c r="AM136" i="24"/>
  <c r="AL137" i="24"/>
  <c r="AM137" i="24"/>
  <c r="AL138" i="24"/>
  <c r="AM138" i="24"/>
  <c r="AM135" i="24"/>
  <c r="AL129" i="24"/>
  <c r="AM129" i="24"/>
  <c r="AL130" i="24"/>
  <c r="AM130" i="24"/>
  <c r="AL131" i="24"/>
  <c r="AM131" i="24"/>
  <c r="AM128" i="24"/>
  <c r="AL122" i="24"/>
  <c r="AM122" i="24"/>
  <c r="AL123" i="24"/>
  <c r="AM123" i="24"/>
  <c r="AL124" i="24"/>
  <c r="AM124" i="24"/>
  <c r="AM121" i="24"/>
  <c r="AL115" i="24"/>
  <c r="AM115" i="24"/>
  <c r="AL116" i="24"/>
  <c r="AM116" i="24"/>
  <c r="AL117" i="24"/>
  <c r="AM117" i="24"/>
  <c r="AM114" i="24"/>
  <c r="AL108" i="24"/>
  <c r="AM108" i="24"/>
  <c r="AL109" i="24"/>
  <c r="AM109" i="24"/>
  <c r="AL110" i="24"/>
  <c r="AM110" i="24"/>
  <c r="AM107" i="24"/>
  <c r="AL101" i="24"/>
  <c r="AM101" i="24"/>
  <c r="AL102" i="24"/>
  <c r="AM102" i="24"/>
  <c r="AL103" i="24"/>
  <c r="AM103" i="24"/>
  <c r="AM100" i="24"/>
  <c r="AL93" i="24"/>
  <c r="AM93" i="24"/>
  <c r="AL94" i="24"/>
  <c r="AM94" i="24"/>
  <c r="AL95" i="24"/>
  <c r="AM95" i="24"/>
  <c r="AM92" i="24"/>
  <c r="AL86" i="24"/>
  <c r="AM86" i="24"/>
  <c r="AL87" i="24"/>
  <c r="AM87" i="24"/>
  <c r="AL88" i="24"/>
  <c r="AM88" i="24"/>
  <c r="AM85" i="24"/>
  <c r="AL79" i="24"/>
  <c r="AM79" i="24"/>
  <c r="AL80" i="24"/>
  <c r="AM80" i="24"/>
  <c r="AL81" i="24"/>
  <c r="AM81" i="24"/>
  <c r="AM78" i="24"/>
  <c r="AL72" i="24"/>
  <c r="AM72" i="24"/>
  <c r="AL73" i="24"/>
  <c r="AM73" i="24"/>
  <c r="AL74" i="24"/>
  <c r="AM74" i="24"/>
  <c r="AM71" i="24"/>
  <c r="AL65" i="24"/>
  <c r="AM65" i="24"/>
  <c r="AL66" i="24"/>
  <c r="AM66" i="24"/>
  <c r="AL67" i="24"/>
  <c r="AM67" i="24"/>
  <c r="AM64" i="24"/>
  <c r="AL58" i="24"/>
  <c r="AM58" i="24"/>
  <c r="AL59" i="24"/>
  <c r="AM59" i="24"/>
  <c r="AL60" i="24"/>
  <c r="AM60" i="24"/>
  <c r="AM57" i="24"/>
  <c r="AL51" i="24"/>
  <c r="AM51" i="24"/>
  <c r="AL52" i="24"/>
  <c r="AM52" i="24"/>
  <c r="AL53" i="24"/>
  <c r="AM53" i="24"/>
  <c r="AM50" i="24"/>
  <c r="AL44" i="24"/>
  <c r="AM44" i="24"/>
  <c r="AL45" i="24"/>
  <c r="AM45" i="24"/>
  <c r="AL46" i="24"/>
  <c r="AM46" i="24"/>
  <c r="AM43" i="24"/>
  <c r="AL37" i="24"/>
  <c r="AM37" i="24"/>
  <c r="AL38" i="24"/>
  <c r="AM38" i="24"/>
  <c r="AL39" i="24"/>
  <c r="AM39" i="24"/>
  <c r="AM36" i="24"/>
  <c r="AL30" i="24"/>
  <c r="AM30" i="24"/>
  <c r="AL31" i="24"/>
  <c r="AM31" i="24"/>
  <c r="AL32" i="24"/>
  <c r="AM32" i="24"/>
  <c r="AM29" i="24"/>
  <c r="AL23" i="24"/>
  <c r="AM23" i="24"/>
  <c r="AL24" i="24"/>
  <c r="AM24" i="24"/>
  <c r="AL25" i="24"/>
  <c r="AM25" i="24"/>
  <c r="AM22" i="24"/>
  <c r="AL16" i="24"/>
  <c r="AM16" i="24"/>
  <c r="AL17" i="24"/>
  <c r="AM17" i="24"/>
  <c r="AL18" i="24"/>
  <c r="AM18" i="24"/>
  <c r="AM15" i="24"/>
  <c r="AL9" i="24"/>
  <c r="AM9" i="24"/>
  <c r="AL10" i="24"/>
  <c r="AM10" i="24"/>
  <c r="AL11" i="24"/>
  <c r="AM11" i="24"/>
  <c r="AM8" i="24"/>
  <c r="AG17" i="24"/>
  <c r="AG16" i="24"/>
  <c r="AG15" i="24"/>
  <c r="AJ10" i="19"/>
  <c r="AJ11" i="19"/>
  <c r="AJ12" i="19"/>
  <c r="AJ13" i="19"/>
  <c r="AJ14" i="19"/>
  <c r="AJ15" i="19"/>
  <c r="AJ16" i="19"/>
  <c r="AJ17" i="19"/>
  <c r="AJ18" i="19"/>
  <c r="AJ19" i="19"/>
  <c r="AJ20" i="19"/>
  <c r="AJ21" i="19"/>
  <c r="AJ22" i="19"/>
  <c r="AJ23" i="19"/>
  <c r="AJ24" i="19"/>
  <c r="AJ25" i="19"/>
  <c r="AJ26" i="19"/>
  <c r="AJ27" i="19"/>
  <c r="AJ28" i="19"/>
  <c r="AJ29" i="19"/>
  <c r="AJ30" i="19"/>
  <c r="AJ31" i="19"/>
  <c r="AJ32" i="19"/>
  <c r="AJ33" i="19"/>
  <c r="AJ34" i="19"/>
  <c r="AJ35" i="19"/>
  <c r="AJ36" i="19"/>
  <c r="AJ37" i="19"/>
  <c r="AJ38" i="19"/>
  <c r="AJ39" i="19"/>
  <c r="AJ40" i="19"/>
  <c r="AJ41" i="19"/>
  <c r="AJ42" i="19"/>
  <c r="AJ43" i="19"/>
  <c r="AJ44" i="19"/>
  <c r="AJ45" i="19"/>
  <c r="AJ46" i="19"/>
  <c r="AJ47" i="19"/>
  <c r="AJ48" i="19"/>
  <c r="AJ49" i="19"/>
  <c r="AJ50" i="19"/>
  <c r="AJ51" i="19"/>
  <c r="AJ52" i="19"/>
  <c r="AJ53" i="19"/>
  <c r="AJ54" i="19"/>
  <c r="AJ55" i="19"/>
  <c r="AJ56" i="19"/>
  <c r="AJ57" i="19"/>
  <c r="AJ58" i="19"/>
  <c r="AJ59" i="19"/>
  <c r="AJ60" i="19"/>
  <c r="AJ61" i="19"/>
  <c r="AJ62" i="19"/>
  <c r="AJ63" i="19"/>
  <c r="AJ64" i="19"/>
  <c r="AJ65" i="19"/>
  <c r="AJ66" i="19"/>
  <c r="AJ67" i="19"/>
  <c r="AJ68" i="19"/>
  <c r="AJ69" i="19"/>
  <c r="AJ70" i="19"/>
  <c r="AJ71" i="19"/>
  <c r="AJ72" i="19"/>
  <c r="AJ73" i="19"/>
  <c r="AJ74" i="19"/>
  <c r="AJ75" i="19"/>
  <c r="AJ76" i="19"/>
  <c r="AJ77" i="19"/>
  <c r="AJ78" i="19"/>
  <c r="AJ79" i="19"/>
  <c r="AJ80" i="19"/>
  <c r="AJ81" i="19"/>
  <c r="AJ82" i="19"/>
  <c r="AJ83" i="19"/>
  <c r="AJ84" i="19"/>
  <c r="AJ85" i="19"/>
  <c r="AJ86" i="19"/>
  <c r="AJ87" i="19"/>
  <c r="AJ88" i="19"/>
  <c r="AJ89" i="19"/>
  <c r="AJ90" i="19"/>
  <c r="AJ91" i="19"/>
  <c r="AJ92" i="19"/>
  <c r="AJ93" i="19"/>
  <c r="AJ94" i="19"/>
  <c r="AJ95" i="19"/>
  <c r="AJ96" i="19"/>
  <c r="AJ97" i="19"/>
  <c r="AJ98" i="19"/>
  <c r="AJ99" i="19"/>
  <c r="AJ100" i="19"/>
  <c r="AJ101" i="19"/>
  <c r="AJ102" i="19"/>
  <c r="AJ103" i="19"/>
  <c r="AJ104" i="19"/>
  <c r="AJ105" i="19"/>
  <c r="AJ106" i="19"/>
  <c r="AJ107" i="19"/>
  <c r="AJ108" i="19"/>
  <c r="AJ109" i="19"/>
  <c r="AJ110" i="19"/>
  <c r="AJ111" i="19"/>
  <c r="AJ112" i="19"/>
  <c r="AJ113" i="19"/>
  <c r="AJ114" i="19"/>
  <c r="AJ115" i="19"/>
  <c r="AJ116" i="19"/>
  <c r="AJ117" i="19"/>
  <c r="AJ118" i="19"/>
  <c r="AJ119" i="19"/>
  <c r="AJ120" i="19"/>
  <c r="AJ121" i="19"/>
  <c r="AJ122" i="19"/>
  <c r="AJ123" i="19"/>
  <c r="AJ124" i="19"/>
  <c r="AJ125" i="19"/>
  <c r="AJ126" i="19"/>
  <c r="AJ127" i="19"/>
  <c r="AJ128" i="19"/>
  <c r="AJ129" i="19"/>
  <c r="AJ130" i="19"/>
  <c r="AJ131" i="19"/>
  <c r="AJ132" i="19"/>
  <c r="AJ133" i="19"/>
  <c r="AJ134" i="19"/>
  <c r="AJ135" i="19"/>
  <c r="AJ136" i="19"/>
  <c r="AJ137" i="19"/>
  <c r="AJ138" i="19"/>
  <c r="AJ139" i="19"/>
  <c r="AJ140" i="19"/>
  <c r="AJ141" i="19"/>
  <c r="AJ142" i="19"/>
  <c r="AJ143" i="19"/>
  <c r="AJ144" i="19"/>
  <c r="AJ145" i="19"/>
  <c r="AJ146" i="19"/>
  <c r="AJ147" i="19"/>
  <c r="AJ148" i="19"/>
  <c r="AJ149" i="19"/>
  <c r="AJ150" i="19"/>
  <c r="AJ151" i="19"/>
  <c r="AJ152" i="19"/>
  <c r="AJ153" i="19"/>
  <c r="AJ154" i="19"/>
  <c r="AJ155" i="19"/>
  <c r="AJ156" i="19"/>
  <c r="AJ157" i="19"/>
  <c r="AJ158" i="19"/>
  <c r="AJ159" i="19"/>
  <c r="AJ160" i="19"/>
  <c r="AJ161" i="19"/>
  <c r="AJ162" i="19"/>
  <c r="AJ163" i="19"/>
  <c r="AJ164" i="19"/>
  <c r="AJ165" i="19"/>
  <c r="AJ166" i="19"/>
  <c r="AJ167" i="19"/>
  <c r="AJ168" i="19"/>
  <c r="AJ169" i="19"/>
  <c r="AJ170" i="19"/>
  <c r="AJ171" i="19"/>
  <c r="AJ172" i="19"/>
  <c r="AJ173" i="19"/>
  <c r="AJ174" i="19"/>
  <c r="AJ175" i="19"/>
  <c r="AJ176" i="19"/>
  <c r="AJ177" i="19"/>
  <c r="AJ178" i="19"/>
  <c r="AJ179" i="19"/>
  <c r="AJ180" i="19"/>
  <c r="AJ181" i="19"/>
  <c r="AJ182" i="19"/>
  <c r="AJ183" i="19"/>
  <c r="AJ184" i="19"/>
  <c r="AJ185" i="19"/>
  <c r="AJ186" i="19"/>
  <c r="AJ187" i="19"/>
  <c r="AJ188" i="19"/>
  <c r="AJ189" i="19"/>
  <c r="AJ190" i="19"/>
  <c r="AJ191" i="19"/>
  <c r="AJ192" i="19"/>
  <c r="AJ193" i="19"/>
  <c r="AJ194" i="19"/>
  <c r="AJ195" i="19"/>
  <c r="AJ196" i="19"/>
  <c r="AJ197" i="19"/>
  <c r="AJ198" i="19"/>
  <c r="AJ199" i="19"/>
  <c r="AJ200" i="19"/>
  <c r="AJ201" i="19"/>
  <c r="AJ202" i="19"/>
  <c r="AJ203" i="19"/>
  <c r="AJ204" i="19"/>
  <c r="AJ205" i="19"/>
  <c r="AJ206" i="19"/>
  <c r="AJ207" i="19"/>
  <c r="AJ208" i="19"/>
  <c r="AJ209" i="19"/>
  <c r="AJ210" i="19"/>
  <c r="AJ211" i="19"/>
  <c r="AJ212" i="19"/>
  <c r="AJ213" i="19"/>
  <c r="AJ214" i="19"/>
  <c r="AJ215" i="19"/>
  <c r="AJ216" i="19"/>
  <c r="AJ217" i="19"/>
  <c r="AJ218" i="19"/>
  <c r="AJ219" i="19"/>
  <c r="AJ220" i="19"/>
  <c r="AJ221" i="19"/>
  <c r="AJ222" i="19"/>
  <c r="AJ223" i="19"/>
  <c r="AJ224" i="19"/>
  <c r="AJ225" i="19"/>
  <c r="AJ226" i="19"/>
  <c r="AJ227" i="19"/>
  <c r="AJ228" i="19"/>
  <c r="AJ229" i="19"/>
  <c r="AJ230" i="19"/>
  <c r="AJ231" i="19"/>
  <c r="AJ232" i="19"/>
  <c r="AJ233" i="19"/>
  <c r="AJ234" i="19"/>
  <c r="AJ235" i="19"/>
  <c r="AJ236" i="19"/>
  <c r="AJ237" i="19"/>
  <c r="AJ238" i="19"/>
  <c r="AJ239" i="19"/>
  <c r="AJ240" i="19"/>
  <c r="AJ241" i="19"/>
  <c r="AJ242" i="19"/>
  <c r="AJ243" i="19"/>
  <c r="AJ244" i="19"/>
  <c r="AJ245" i="19"/>
  <c r="AJ246" i="19"/>
  <c r="AJ247" i="19"/>
  <c r="AJ248" i="19"/>
  <c r="AJ249" i="19"/>
  <c r="AJ250" i="19"/>
  <c r="AJ251" i="19"/>
  <c r="AJ252" i="19"/>
  <c r="AJ253" i="19"/>
  <c r="AJ254" i="19"/>
  <c r="AJ255" i="19"/>
  <c r="AJ256" i="19"/>
  <c r="AJ257" i="19"/>
  <c r="AJ258" i="19"/>
  <c r="AJ259" i="19"/>
  <c r="AJ260" i="19"/>
  <c r="AJ261" i="19"/>
  <c r="AJ262" i="19"/>
  <c r="AJ263" i="19"/>
  <c r="AJ264" i="19"/>
  <c r="AJ265" i="19"/>
  <c r="AJ266" i="19"/>
  <c r="AJ267" i="19"/>
  <c r="AJ268" i="19"/>
  <c r="AJ269" i="19"/>
  <c r="AJ270" i="19"/>
  <c r="AJ271" i="19"/>
  <c r="AJ272" i="19"/>
  <c r="AJ273" i="19"/>
  <c r="AJ274" i="19"/>
  <c r="AJ275" i="19"/>
  <c r="AJ276" i="19"/>
  <c r="AJ277" i="19"/>
  <c r="AJ278" i="19"/>
  <c r="AJ279" i="19"/>
  <c r="AJ280" i="19"/>
  <c r="AJ281" i="19"/>
  <c r="AJ282" i="19"/>
  <c r="AJ283" i="19"/>
  <c r="AJ284" i="19"/>
  <c r="AJ285" i="19"/>
  <c r="AJ286" i="19"/>
  <c r="AJ287" i="19"/>
  <c r="AJ288" i="19"/>
  <c r="AJ289" i="19"/>
  <c r="AJ290" i="19"/>
  <c r="AJ291" i="19"/>
  <c r="AJ292" i="19"/>
  <c r="AJ293" i="19"/>
  <c r="AJ294" i="19"/>
  <c r="AJ295" i="19"/>
  <c r="AJ296" i="19"/>
  <c r="AJ297" i="19"/>
  <c r="AJ298" i="19"/>
  <c r="AJ299" i="19"/>
  <c r="AJ9" i="19"/>
  <c r="S298" i="25" l="1"/>
  <c r="R298" i="25"/>
  <c r="Q298" i="25"/>
  <c r="S299" i="25"/>
  <c r="Q299" i="25"/>
  <c r="S297" i="25"/>
  <c r="R297" i="25"/>
  <c r="Q297" i="25"/>
  <c r="S296" i="25"/>
  <c r="R296" i="25"/>
  <c r="Q296" i="25"/>
  <c r="S295" i="25"/>
  <c r="R295" i="25"/>
  <c r="Q295" i="25"/>
  <c r="S294" i="25"/>
  <c r="R294" i="25"/>
  <c r="Q294" i="25"/>
  <c r="S293" i="25"/>
  <c r="R293" i="25"/>
  <c r="Q293" i="25"/>
  <c r="S292" i="25"/>
  <c r="R292" i="25"/>
  <c r="Q292" i="25"/>
  <c r="S291" i="25"/>
  <c r="R291" i="25"/>
  <c r="Q291" i="25"/>
  <c r="S290" i="25"/>
  <c r="R290" i="25"/>
  <c r="Q290" i="25"/>
  <c r="S289" i="25"/>
  <c r="Q289" i="25"/>
  <c r="S288" i="25"/>
  <c r="R288" i="25"/>
  <c r="Q288" i="25"/>
  <c r="S287" i="25"/>
  <c r="R287" i="25"/>
  <c r="Q287" i="25"/>
  <c r="S286" i="25"/>
  <c r="R286" i="25"/>
  <c r="Q286" i="25"/>
  <c r="S285" i="25"/>
  <c r="R285" i="25"/>
  <c r="Q285" i="25"/>
  <c r="S284" i="25"/>
  <c r="R284" i="25"/>
  <c r="Q284" i="25"/>
  <c r="S283" i="25"/>
  <c r="R283" i="25"/>
  <c r="Q283" i="25"/>
  <c r="S282" i="25"/>
  <c r="R282" i="25"/>
  <c r="Q282" i="25"/>
  <c r="S281" i="25"/>
  <c r="R281" i="25"/>
  <c r="Q281" i="25"/>
  <c r="S280" i="25"/>
  <c r="R280" i="25"/>
  <c r="Q280" i="25"/>
  <c r="S279" i="25"/>
  <c r="R279" i="25"/>
  <c r="Q279" i="25"/>
  <c r="S278" i="25"/>
  <c r="R278" i="25"/>
  <c r="Q278" i="25"/>
  <c r="S277" i="25"/>
  <c r="R277" i="25"/>
  <c r="Q277" i="25"/>
  <c r="S276" i="25"/>
  <c r="R276" i="25"/>
  <c r="Q276" i="25"/>
  <c r="S275" i="25"/>
  <c r="R275" i="25"/>
  <c r="Q275" i="25"/>
  <c r="S274" i="25"/>
  <c r="R274" i="25"/>
  <c r="Q274" i="25"/>
  <c r="S273" i="25"/>
  <c r="R273" i="25"/>
  <c r="Q273" i="25"/>
  <c r="S272" i="25"/>
  <c r="R272" i="25"/>
  <c r="Q272" i="25"/>
  <c r="S271" i="25"/>
  <c r="R271" i="25"/>
  <c r="Q271" i="25"/>
  <c r="S270" i="25"/>
  <c r="R270" i="25"/>
  <c r="Q270" i="25"/>
  <c r="S269" i="25"/>
  <c r="R269" i="25"/>
  <c r="Q269" i="25"/>
  <c r="S268" i="25"/>
  <c r="R268" i="25"/>
  <c r="Q268" i="25"/>
  <c r="S267" i="25"/>
  <c r="R267" i="25"/>
  <c r="Q267" i="25"/>
  <c r="S266" i="25"/>
  <c r="R266" i="25"/>
  <c r="Q266" i="25"/>
  <c r="S265" i="25"/>
  <c r="R265" i="25"/>
  <c r="Q265" i="25"/>
  <c r="S264" i="25"/>
  <c r="R264" i="25"/>
  <c r="Q264" i="25"/>
  <c r="S263" i="25"/>
  <c r="R263" i="25"/>
  <c r="Q263" i="25"/>
  <c r="S262" i="25"/>
  <c r="R262" i="25"/>
  <c r="Q262" i="25"/>
  <c r="S261" i="25"/>
  <c r="R261" i="25"/>
  <c r="Q261" i="25"/>
  <c r="S260" i="25"/>
  <c r="R260" i="25"/>
  <c r="Q260" i="25"/>
  <c r="S259" i="25"/>
  <c r="R259" i="25"/>
  <c r="Q259" i="25"/>
  <c r="S258" i="25"/>
  <c r="R258" i="25"/>
  <c r="Q258" i="25"/>
  <c r="S257" i="25"/>
  <c r="R257" i="25"/>
  <c r="Q257" i="25"/>
  <c r="S256" i="25"/>
  <c r="R256" i="25"/>
  <c r="Q256" i="25"/>
  <c r="S255" i="25"/>
  <c r="R255" i="25"/>
  <c r="Q255" i="25"/>
  <c r="S254" i="25"/>
  <c r="R254" i="25"/>
  <c r="Q254" i="25"/>
  <c r="S253" i="25"/>
  <c r="R253" i="25"/>
  <c r="Q253" i="25"/>
  <c r="S252" i="25"/>
  <c r="R252" i="25"/>
  <c r="Q252" i="25"/>
  <c r="S251" i="25"/>
  <c r="R251" i="25"/>
  <c r="Q251" i="25"/>
  <c r="S250" i="25"/>
  <c r="R250" i="25"/>
  <c r="Q250" i="25"/>
  <c r="S249" i="25"/>
  <c r="R249" i="25"/>
  <c r="Q249" i="25"/>
  <c r="S248" i="25"/>
  <c r="R248" i="25"/>
  <c r="Q248" i="25"/>
  <c r="S247" i="25"/>
  <c r="R247" i="25"/>
  <c r="Q247" i="25"/>
  <c r="S246" i="25"/>
  <c r="R246" i="25"/>
  <c r="Q246" i="25"/>
  <c r="S245" i="25"/>
  <c r="R245" i="25"/>
  <c r="Q245" i="25"/>
  <c r="S244" i="25"/>
  <c r="R244" i="25"/>
  <c r="Q244" i="25"/>
  <c r="S243" i="25"/>
  <c r="R243" i="25"/>
  <c r="Q243" i="25"/>
  <c r="S242" i="25"/>
  <c r="R242" i="25"/>
  <c r="Q242" i="25"/>
  <c r="S241" i="25"/>
  <c r="R241" i="25"/>
  <c r="Q241" i="25"/>
  <c r="S240" i="25"/>
  <c r="R240" i="25"/>
  <c r="Q240" i="25"/>
  <c r="S239" i="25"/>
  <c r="R239" i="25"/>
  <c r="Q239" i="25"/>
  <c r="S238" i="25"/>
  <c r="R238" i="25"/>
  <c r="Q238" i="25"/>
  <c r="S237" i="25"/>
  <c r="R237" i="25"/>
  <c r="Q237" i="25"/>
  <c r="S236" i="25"/>
  <c r="R236" i="25"/>
  <c r="Q236" i="25"/>
  <c r="S235" i="25"/>
  <c r="R235" i="25"/>
  <c r="Q235" i="25"/>
  <c r="S234" i="25"/>
  <c r="R234" i="25"/>
  <c r="Q234" i="25"/>
  <c r="S233" i="25"/>
  <c r="R233" i="25"/>
  <c r="Q233" i="25"/>
  <c r="S232" i="25"/>
  <c r="R232" i="25"/>
  <c r="Q232" i="25"/>
  <c r="S231" i="25"/>
  <c r="R231" i="25"/>
  <c r="Q231" i="25"/>
  <c r="S230" i="25"/>
  <c r="R230" i="25"/>
  <c r="Q230" i="25"/>
  <c r="S229" i="25"/>
  <c r="R229" i="25"/>
  <c r="Q229" i="25"/>
  <c r="S228" i="25"/>
  <c r="R228" i="25"/>
  <c r="Q228" i="25"/>
  <c r="S227" i="25"/>
  <c r="R227" i="25"/>
  <c r="Q227" i="25"/>
  <c r="S226" i="25"/>
  <c r="R226" i="25"/>
  <c r="Q226" i="25"/>
  <c r="S225" i="25"/>
  <c r="R225" i="25"/>
  <c r="Q225" i="25"/>
  <c r="S224" i="25"/>
  <c r="R224" i="25"/>
  <c r="Q224" i="25"/>
  <c r="S223" i="25"/>
  <c r="R223" i="25"/>
  <c r="Q223" i="25"/>
  <c r="S222" i="25"/>
  <c r="R222" i="25"/>
  <c r="Q222" i="25"/>
  <c r="S221" i="25"/>
  <c r="R221" i="25"/>
  <c r="Q221" i="25"/>
  <c r="S220" i="25"/>
  <c r="R220" i="25"/>
  <c r="Q220" i="25"/>
  <c r="S219" i="25"/>
  <c r="R219" i="25"/>
  <c r="Q219" i="25"/>
  <c r="S218" i="25"/>
  <c r="R218" i="25"/>
  <c r="Q218" i="25"/>
  <c r="S217" i="25"/>
  <c r="R217" i="25"/>
  <c r="Q217" i="25"/>
  <c r="S216" i="25"/>
  <c r="R216" i="25"/>
  <c r="Q216" i="25"/>
  <c r="S215" i="25"/>
  <c r="R215" i="25"/>
  <c r="Q215" i="25"/>
  <c r="S214" i="25"/>
  <c r="R214" i="25"/>
  <c r="Q214" i="25"/>
  <c r="S213" i="25"/>
  <c r="R213" i="25"/>
  <c r="Q213" i="25"/>
  <c r="S212" i="25"/>
  <c r="R212" i="25"/>
  <c r="Q212" i="25"/>
  <c r="S211" i="25"/>
  <c r="R211" i="25"/>
  <c r="Q211" i="25"/>
  <c r="S210" i="25"/>
  <c r="R210" i="25"/>
  <c r="Q210" i="25"/>
  <c r="S209" i="25"/>
  <c r="R209" i="25"/>
  <c r="Q209" i="25"/>
  <c r="S208" i="25"/>
  <c r="R208" i="25"/>
  <c r="Q208" i="25"/>
  <c r="S207" i="25"/>
  <c r="R207" i="25"/>
  <c r="Q207" i="25"/>
  <c r="S206" i="25"/>
  <c r="R206" i="25"/>
  <c r="Q206" i="25"/>
  <c r="S205" i="25"/>
  <c r="R205" i="25"/>
  <c r="Q205" i="25"/>
  <c r="S204" i="25"/>
  <c r="R204" i="25"/>
  <c r="Q204" i="25"/>
  <c r="S203" i="25"/>
  <c r="R203" i="25"/>
  <c r="Q203" i="25"/>
  <c r="S202" i="25"/>
  <c r="R202" i="25"/>
  <c r="Q202" i="25"/>
  <c r="S201" i="25"/>
  <c r="R201" i="25"/>
  <c r="Q201" i="25"/>
  <c r="S200" i="25"/>
  <c r="R200" i="25"/>
  <c r="Q200" i="25"/>
  <c r="S199" i="25"/>
  <c r="R199" i="25"/>
  <c r="Q199" i="25"/>
  <c r="S198" i="25"/>
  <c r="R198" i="25"/>
  <c r="Q198" i="25"/>
  <c r="S197" i="25"/>
  <c r="R197" i="25"/>
  <c r="Q197" i="25"/>
  <c r="S196" i="25"/>
  <c r="R196" i="25"/>
  <c r="Q196" i="25"/>
  <c r="S195" i="25"/>
  <c r="R195" i="25"/>
  <c r="Q195" i="25"/>
  <c r="S194" i="25"/>
  <c r="R194" i="25"/>
  <c r="Q194" i="25"/>
  <c r="S193" i="25"/>
  <c r="R193" i="25"/>
  <c r="Q193" i="25"/>
  <c r="S192" i="25"/>
  <c r="R192" i="25"/>
  <c r="Q192" i="25"/>
  <c r="S191" i="25"/>
  <c r="R191" i="25"/>
  <c r="Q191" i="25"/>
  <c r="S190" i="25"/>
  <c r="R190" i="25"/>
  <c r="Q190" i="25"/>
  <c r="S189" i="25"/>
  <c r="R189" i="25"/>
  <c r="Q189" i="25"/>
  <c r="S188" i="25"/>
  <c r="R188" i="25"/>
  <c r="Q188" i="25"/>
  <c r="S187" i="25"/>
  <c r="R187" i="25"/>
  <c r="Q187" i="25"/>
  <c r="S186" i="25"/>
  <c r="R186" i="25"/>
  <c r="Q186" i="25"/>
  <c r="S185" i="25"/>
  <c r="R185" i="25"/>
  <c r="Q185" i="25"/>
  <c r="S184" i="25"/>
  <c r="R184" i="25"/>
  <c r="Q184" i="25"/>
  <c r="S183" i="25"/>
  <c r="R183" i="25"/>
  <c r="Q183" i="25"/>
  <c r="S182" i="25"/>
  <c r="R182" i="25"/>
  <c r="Q182" i="25"/>
  <c r="S181" i="25"/>
  <c r="R181" i="25"/>
  <c r="Q181" i="25"/>
  <c r="S180" i="25"/>
  <c r="R180" i="25"/>
  <c r="Q180" i="25"/>
  <c r="S179" i="25"/>
  <c r="R179" i="25"/>
  <c r="Q179" i="25"/>
  <c r="S178" i="25"/>
  <c r="R178" i="25"/>
  <c r="Q178" i="25"/>
  <c r="S177" i="25"/>
  <c r="R177" i="25"/>
  <c r="Q177" i="25"/>
  <c r="S176" i="25"/>
  <c r="R176" i="25"/>
  <c r="Q176" i="25"/>
  <c r="S175" i="25"/>
  <c r="R175" i="25"/>
  <c r="Q175" i="25"/>
  <c r="S174" i="25"/>
  <c r="R174" i="25"/>
  <c r="Q174" i="25"/>
  <c r="S173" i="25"/>
  <c r="R173" i="25"/>
  <c r="Q173" i="25"/>
  <c r="S172" i="25"/>
  <c r="R172" i="25"/>
  <c r="Q172" i="25"/>
  <c r="S171" i="25"/>
  <c r="R171" i="25"/>
  <c r="Q171" i="25"/>
  <c r="S170" i="25"/>
  <c r="R170" i="25"/>
  <c r="Q170" i="25"/>
  <c r="S169" i="25"/>
  <c r="R169" i="25"/>
  <c r="Q169" i="25"/>
  <c r="S168" i="25"/>
  <c r="R168" i="25"/>
  <c r="Q168" i="25"/>
  <c r="S167" i="25"/>
  <c r="R167" i="25"/>
  <c r="Q167" i="25"/>
  <c r="S166" i="25"/>
  <c r="R166" i="25"/>
  <c r="Q166" i="25"/>
  <c r="S165" i="25"/>
  <c r="R165" i="25"/>
  <c r="Q165" i="25"/>
  <c r="S164" i="25"/>
  <c r="R164" i="25"/>
  <c r="Q164" i="25"/>
  <c r="S163" i="25"/>
  <c r="R163" i="25"/>
  <c r="Q163" i="25"/>
  <c r="S162" i="25"/>
  <c r="R162" i="25"/>
  <c r="Q162" i="25"/>
  <c r="S161" i="25"/>
  <c r="R161" i="25"/>
  <c r="Q161" i="25"/>
  <c r="S160" i="25"/>
  <c r="R160" i="25"/>
  <c r="Q160" i="25"/>
  <c r="S159" i="25"/>
  <c r="R159" i="25"/>
  <c r="Q159" i="25"/>
  <c r="S158" i="25"/>
  <c r="R158" i="25"/>
  <c r="Q158" i="25"/>
  <c r="S157" i="25"/>
  <c r="R157" i="25"/>
  <c r="Q157" i="25"/>
  <c r="S156" i="25"/>
  <c r="R156" i="25"/>
  <c r="Q156" i="25"/>
  <c r="S155" i="25"/>
  <c r="R155" i="25"/>
  <c r="Q155" i="25"/>
  <c r="S154" i="25"/>
  <c r="R154" i="25"/>
  <c r="Q154" i="25"/>
  <c r="S153" i="25"/>
  <c r="R153" i="25"/>
  <c r="Q153" i="25"/>
  <c r="S152" i="25"/>
  <c r="R152" i="25"/>
  <c r="Q152" i="25"/>
  <c r="S151" i="25"/>
  <c r="R151" i="25"/>
  <c r="Q151" i="25"/>
  <c r="S150" i="25"/>
  <c r="R150" i="25"/>
  <c r="Q150" i="25"/>
  <c r="S149" i="25"/>
  <c r="R149" i="25"/>
  <c r="Q149" i="25"/>
  <c r="S148" i="25"/>
  <c r="R148" i="25"/>
  <c r="Q148" i="25"/>
  <c r="S147" i="25"/>
  <c r="R147" i="25"/>
  <c r="Q147" i="25"/>
  <c r="S146" i="25"/>
  <c r="R146" i="25"/>
  <c r="Q146" i="25"/>
  <c r="S145" i="25"/>
  <c r="R145" i="25"/>
  <c r="Q145" i="25"/>
  <c r="S144" i="25"/>
  <c r="R144" i="25"/>
  <c r="Q144" i="25"/>
  <c r="S143" i="25"/>
  <c r="R143" i="25"/>
  <c r="Q143" i="25"/>
  <c r="S142" i="25"/>
  <c r="R142" i="25"/>
  <c r="Q142" i="25"/>
  <c r="S141" i="25"/>
  <c r="R141" i="25"/>
  <c r="Q141" i="25"/>
  <c r="S140" i="25"/>
  <c r="R140" i="25"/>
  <c r="Q140" i="25"/>
  <c r="S139" i="25"/>
  <c r="R139" i="25"/>
  <c r="Q139" i="25"/>
  <c r="S138" i="25"/>
  <c r="R138" i="25"/>
  <c r="Q138" i="25"/>
  <c r="S137" i="25"/>
  <c r="R137" i="25"/>
  <c r="Q137" i="25"/>
  <c r="S136" i="25"/>
  <c r="R136" i="25"/>
  <c r="Q136" i="25"/>
  <c r="S135" i="25"/>
  <c r="R135" i="25"/>
  <c r="Q135" i="25"/>
  <c r="S134" i="25"/>
  <c r="R134" i="25"/>
  <c r="Q134" i="25"/>
  <c r="S133" i="25"/>
  <c r="R133" i="25"/>
  <c r="Q133" i="25"/>
  <c r="S132" i="25"/>
  <c r="R132" i="25"/>
  <c r="Q132" i="25"/>
  <c r="S131" i="25"/>
  <c r="R131" i="25"/>
  <c r="Q131" i="25"/>
  <c r="S130" i="25"/>
  <c r="R130" i="25"/>
  <c r="Q130" i="25"/>
  <c r="S129" i="25"/>
  <c r="R129" i="25"/>
  <c r="Q129" i="25"/>
  <c r="S128" i="25"/>
  <c r="R128" i="25"/>
  <c r="Q128" i="25"/>
  <c r="S127" i="25"/>
  <c r="R127" i="25"/>
  <c r="Q127" i="25"/>
  <c r="S126" i="25"/>
  <c r="R126" i="25"/>
  <c r="Q126" i="25"/>
  <c r="S125" i="25"/>
  <c r="R125" i="25"/>
  <c r="Q125" i="25"/>
  <c r="S124" i="25"/>
  <c r="R124" i="25"/>
  <c r="Q124" i="25"/>
  <c r="S123" i="25"/>
  <c r="R123" i="25"/>
  <c r="Q123" i="25"/>
  <c r="S122" i="25"/>
  <c r="R122" i="25"/>
  <c r="Q122" i="25"/>
  <c r="S121" i="25"/>
  <c r="R121" i="25"/>
  <c r="Q121" i="25"/>
  <c r="S120" i="25"/>
  <c r="R120" i="25"/>
  <c r="Q120" i="25"/>
  <c r="S119" i="25"/>
  <c r="R119" i="25"/>
  <c r="Q119" i="25"/>
  <c r="S118" i="25"/>
  <c r="R118" i="25"/>
  <c r="Q118" i="25"/>
  <c r="S117" i="25"/>
  <c r="R117" i="25"/>
  <c r="Q117" i="25"/>
  <c r="S116" i="25"/>
  <c r="R116" i="25"/>
  <c r="Q116" i="25"/>
  <c r="S115" i="25"/>
  <c r="R115" i="25"/>
  <c r="Q115" i="25"/>
  <c r="S114" i="25"/>
  <c r="R114" i="25"/>
  <c r="Q114" i="25"/>
  <c r="S113" i="25"/>
  <c r="R113" i="25"/>
  <c r="Q113" i="25"/>
  <c r="S112" i="25"/>
  <c r="R112" i="25"/>
  <c r="Q112" i="25"/>
  <c r="S111" i="25"/>
  <c r="R111" i="25"/>
  <c r="Q111" i="25"/>
  <c r="S110" i="25"/>
  <c r="R110" i="25"/>
  <c r="Q110" i="25"/>
  <c r="S109" i="25"/>
  <c r="R109" i="25"/>
  <c r="Q109" i="25"/>
  <c r="S108" i="25"/>
  <c r="R108" i="25"/>
  <c r="Q108" i="25"/>
  <c r="S107" i="25"/>
  <c r="R107" i="25"/>
  <c r="Q107" i="25"/>
  <c r="S106" i="25"/>
  <c r="R106" i="25"/>
  <c r="Q106" i="25"/>
  <c r="S105" i="25"/>
  <c r="R105" i="25"/>
  <c r="Q105" i="25"/>
  <c r="S104" i="25"/>
  <c r="R104" i="25"/>
  <c r="Q104" i="25"/>
  <c r="S103" i="25"/>
  <c r="R103" i="25"/>
  <c r="Q103" i="25"/>
  <c r="S102" i="25"/>
  <c r="R102" i="25"/>
  <c r="Q102" i="25"/>
  <c r="S101" i="25"/>
  <c r="R101" i="25"/>
  <c r="Q101" i="25"/>
  <c r="S100" i="25"/>
  <c r="R100" i="25"/>
  <c r="Q100" i="25"/>
  <c r="S99" i="25"/>
  <c r="R99" i="25"/>
  <c r="Q99" i="25"/>
  <c r="S98" i="25"/>
  <c r="R98" i="25"/>
  <c r="Q98" i="25"/>
  <c r="S97" i="25"/>
  <c r="R97" i="25"/>
  <c r="Q97" i="25"/>
  <c r="S96" i="25"/>
  <c r="R96" i="25"/>
  <c r="Q96" i="25"/>
  <c r="S95" i="25"/>
  <c r="R95" i="25"/>
  <c r="Q95" i="25"/>
  <c r="S94" i="25"/>
  <c r="R94" i="25"/>
  <c r="Q94" i="25"/>
  <c r="S93" i="25"/>
  <c r="R93" i="25"/>
  <c r="Q93" i="25"/>
  <c r="S92" i="25"/>
  <c r="R92" i="25"/>
  <c r="Q92" i="25"/>
  <c r="S91" i="25"/>
  <c r="R91" i="25"/>
  <c r="Q91" i="25"/>
  <c r="S90" i="25"/>
  <c r="R90" i="25"/>
  <c r="Q90" i="25"/>
  <c r="S89" i="25"/>
  <c r="R89" i="25"/>
  <c r="Q89" i="25"/>
  <c r="S88" i="25"/>
  <c r="R88" i="25"/>
  <c r="Q88" i="25"/>
  <c r="S87" i="25"/>
  <c r="R87" i="25"/>
  <c r="Q87" i="25"/>
  <c r="S86" i="25"/>
  <c r="R86" i="25"/>
  <c r="Q86" i="25"/>
  <c r="S85" i="25"/>
  <c r="R85" i="25"/>
  <c r="Q85" i="25"/>
  <c r="S84" i="25"/>
  <c r="R84" i="25"/>
  <c r="Q84" i="25"/>
  <c r="S83" i="25"/>
  <c r="R83" i="25"/>
  <c r="Q83" i="25"/>
  <c r="S82" i="25"/>
  <c r="R82" i="25"/>
  <c r="Q82" i="25"/>
  <c r="S81" i="25"/>
  <c r="R81" i="25"/>
  <c r="Q81" i="25"/>
  <c r="S80" i="25"/>
  <c r="R80" i="25"/>
  <c r="Q80" i="25"/>
  <c r="S79" i="25"/>
  <c r="R79" i="25"/>
  <c r="Q79" i="25"/>
  <c r="S78" i="25"/>
  <c r="R78" i="25"/>
  <c r="Q78" i="25"/>
  <c r="S77" i="25"/>
  <c r="R77" i="25"/>
  <c r="Q77" i="25"/>
  <c r="S76" i="25"/>
  <c r="R76" i="25"/>
  <c r="Q76" i="25"/>
  <c r="S75" i="25"/>
  <c r="R75" i="25"/>
  <c r="Q75" i="25"/>
  <c r="S74" i="25"/>
  <c r="R74" i="25"/>
  <c r="Q74" i="25"/>
  <c r="S73" i="25"/>
  <c r="R73" i="25"/>
  <c r="Q73" i="25"/>
  <c r="S72" i="25"/>
  <c r="R72" i="25"/>
  <c r="Q72" i="25"/>
  <c r="S71" i="25"/>
  <c r="R71" i="25"/>
  <c r="Q71" i="25"/>
  <c r="S70" i="25"/>
  <c r="R70" i="25"/>
  <c r="Q70" i="25"/>
  <c r="S69" i="25"/>
  <c r="R69" i="25"/>
  <c r="Q69" i="25"/>
  <c r="S68" i="25"/>
  <c r="R68" i="25"/>
  <c r="Q68" i="25"/>
  <c r="S67" i="25"/>
  <c r="R67" i="25"/>
  <c r="Q67" i="25"/>
  <c r="S66" i="25"/>
  <c r="R66" i="25"/>
  <c r="Q66" i="25"/>
  <c r="S65" i="25"/>
  <c r="R65" i="25"/>
  <c r="Q65" i="25"/>
  <c r="S64" i="25"/>
  <c r="R64" i="25"/>
  <c r="Q64" i="25"/>
  <c r="S63" i="25"/>
  <c r="R63" i="25"/>
  <c r="Q63" i="25"/>
  <c r="S62" i="25"/>
  <c r="R62" i="25"/>
  <c r="Q62" i="25"/>
  <c r="S61" i="25"/>
  <c r="R61" i="25"/>
  <c r="Q61" i="25"/>
  <c r="S60" i="25"/>
  <c r="R60" i="25"/>
  <c r="Q60" i="25"/>
  <c r="S59" i="25"/>
  <c r="R59" i="25"/>
  <c r="Q59" i="25"/>
  <c r="S58" i="25"/>
  <c r="R58" i="25"/>
  <c r="Q58" i="25"/>
  <c r="S57" i="25"/>
  <c r="R57" i="25"/>
  <c r="Q57" i="25"/>
  <c r="S56" i="25"/>
  <c r="R56" i="25"/>
  <c r="Q56" i="25"/>
  <c r="S55" i="25"/>
  <c r="R55" i="25"/>
  <c r="Q55" i="25"/>
  <c r="S54" i="25"/>
  <c r="R54" i="25"/>
  <c r="Q54" i="25"/>
  <c r="S53" i="25"/>
  <c r="R53" i="25"/>
  <c r="Q53" i="25"/>
  <c r="S52" i="25"/>
  <c r="R52" i="25"/>
  <c r="Q52" i="25"/>
  <c r="S51" i="25"/>
  <c r="R51" i="25"/>
  <c r="Q51" i="25"/>
  <c r="S50" i="25"/>
  <c r="R50" i="25"/>
  <c r="Q50" i="25"/>
  <c r="S49" i="25"/>
  <c r="R49" i="25"/>
  <c r="Q49" i="25"/>
  <c r="S48" i="25"/>
  <c r="R48" i="25"/>
  <c r="Q48" i="25"/>
  <c r="S47" i="25"/>
  <c r="R47" i="25"/>
  <c r="Q47" i="25"/>
  <c r="S46" i="25"/>
  <c r="R46" i="25"/>
  <c r="Q46" i="25"/>
  <c r="S45" i="25"/>
  <c r="R45" i="25"/>
  <c r="Q45" i="25"/>
  <c r="S44" i="25"/>
  <c r="R44" i="25"/>
  <c r="Q44" i="25"/>
  <c r="S43" i="25"/>
  <c r="R43" i="25"/>
  <c r="Q43" i="25"/>
  <c r="S42" i="25"/>
  <c r="R42" i="25"/>
  <c r="Q42" i="25"/>
  <c r="S41" i="25"/>
  <c r="R41" i="25"/>
  <c r="Q41" i="25"/>
  <c r="S40" i="25"/>
  <c r="R40" i="25"/>
  <c r="Q40" i="25"/>
  <c r="S39" i="25"/>
  <c r="R39" i="25"/>
  <c r="Q39" i="25"/>
  <c r="S38" i="25"/>
  <c r="R38" i="25"/>
  <c r="Q38" i="25"/>
  <c r="S37" i="25"/>
  <c r="R37" i="25"/>
  <c r="Q37" i="25"/>
  <c r="S36" i="25"/>
  <c r="R36" i="25"/>
  <c r="Q36" i="25"/>
  <c r="S35" i="25"/>
  <c r="R35" i="25"/>
  <c r="Q35" i="25"/>
  <c r="S34" i="25"/>
  <c r="R34" i="25"/>
  <c r="Q34" i="25"/>
  <c r="S33" i="25"/>
  <c r="R33" i="25"/>
  <c r="Q33" i="25"/>
  <c r="S32" i="25"/>
  <c r="R32" i="25"/>
  <c r="Q32" i="25"/>
  <c r="S31" i="25"/>
  <c r="R31" i="25"/>
  <c r="Q31" i="25"/>
  <c r="S30" i="25"/>
  <c r="R30" i="25"/>
  <c r="Q30" i="25"/>
  <c r="S29" i="25"/>
  <c r="R29" i="25"/>
  <c r="Q29" i="25"/>
  <c r="S28" i="25"/>
  <c r="R28" i="25"/>
  <c r="Q28" i="25"/>
  <c r="S27" i="25"/>
  <c r="R27" i="25"/>
  <c r="Q27" i="25"/>
  <c r="S26" i="25"/>
  <c r="R26" i="25"/>
  <c r="Q26" i="25"/>
  <c r="S25" i="25"/>
  <c r="R25" i="25"/>
  <c r="Q25" i="25"/>
  <c r="S24" i="25"/>
  <c r="R24" i="25"/>
  <c r="Q24" i="25"/>
  <c r="S23" i="25"/>
  <c r="R23" i="25"/>
  <c r="Q23" i="25"/>
  <c r="S22" i="25"/>
  <c r="R22" i="25"/>
  <c r="Q22" i="25"/>
  <c r="S21" i="25"/>
  <c r="R21" i="25"/>
  <c r="Q21" i="25"/>
  <c r="S20" i="25"/>
  <c r="R20" i="25"/>
  <c r="Q20" i="25"/>
  <c r="S19" i="25"/>
  <c r="R19" i="25"/>
  <c r="Q19" i="25"/>
  <c r="S18" i="25"/>
  <c r="R18" i="25"/>
  <c r="Q18" i="25"/>
  <c r="S17" i="25"/>
  <c r="R17" i="25"/>
  <c r="Q17" i="25"/>
  <c r="S16" i="25"/>
  <c r="R16" i="25"/>
  <c r="Q16" i="25"/>
  <c r="S15" i="25"/>
  <c r="R15" i="25"/>
  <c r="Q15" i="25"/>
  <c r="S14" i="25"/>
  <c r="R14" i="25"/>
  <c r="Q14" i="25"/>
  <c r="S13" i="25"/>
  <c r="R13" i="25"/>
  <c r="Q13" i="25"/>
  <c r="S12" i="25"/>
  <c r="R12" i="25"/>
  <c r="Q12" i="25"/>
  <c r="S11" i="25"/>
  <c r="R11" i="25"/>
  <c r="Q11" i="25"/>
  <c r="S10" i="25"/>
  <c r="R10" i="25"/>
  <c r="Q10" i="25"/>
  <c r="S9" i="25"/>
  <c r="R9" i="25"/>
  <c r="Q9" i="25"/>
  <c r="S8" i="25"/>
  <c r="R8" i="25"/>
  <c r="Q8" i="25"/>
  <c r="AI299" i="19"/>
  <c r="AH299" i="19"/>
  <c r="AG299" i="19"/>
  <c r="AF299" i="19"/>
  <c r="AE299" i="19"/>
  <c r="AD299" i="19"/>
  <c r="AC299" i="19"/>
  <c r="AB299" i="19"/>
  <c r="AI298" i="19"/>
  <c r="AH298" i="19"/>
  <c r="AG298" i="19"/>
  <c r="AF298" i="19"/>
  <c r="AE298" i="19"/>
  <c r="AD298" i="19"/>
  <c r="AC298" i="19"/>
  <c r="AB298" i="19"/>
  <c r="AI297" i="19"/>
  <c r="AH297" i="19"/>
  <c r="AG297" i="19"/>
  <c r="AF297" i="19"/>
  <c r="AE297" i="19"/>
  <c r="AD297" i="19"/>
  <c r="AC297" i="19"/>
  <c r="AB297" i="19"/>
  <c r="AI296" i="19"/>
  <c r="AH296" i="19"/>
  <c r="AG296" i="19"/>
  <c r="AF296" i="19"/>
  <c r="AE296" i="19"/>
  <c r="AD296" i="19"/>
  <c r="AC296" i="19"/>
  <c r="AB296" i="19"/>
  <c r="AI295" i="19"/>
  <c r="AH295" i="19"/>
  <c r="AG295" i="19"/>
  <c r="AF295" i="19"/>
  <c r="AE295" i="19"/>
  <c r="AD295" i="19"/>
  <c r="AC295" i="19"/>
  <c r="AB295" i="19"/>
  <c r="AI294" i="19"/>
  <c r="AH294" i="19"/>
  <c r="AG294" i="19"/>
  <c r="AF294" i="19"/>
  <c r="AE294" i="19"/>
  <c r="AD294" i="19"/>
  <c r="AC294" i="19"/>
  <c r="AB294" i="19"/>
  <c r="AI293" i="19"/>
  <c r="AH293" i="19"/>
  <c r="AG293" i="19"/>
  <c r="AF293" i="19"/>
  <c r="AE293" i="19"/>
  <c r="AD293" i="19"/>
  <c r="AC293" i="19"/>
  <c r="AB293" i="19"/>
  <c r="AI292" i="19"/>
  <c r="AH292" i="19"/>
  <c r="AG292" i="19"/>
  <c r="AF292" i="19"/>
  <c r="AE292" i="19"/>
  <c r="AD292" i="19"/>
  <c r="AC292" i="19"/>
  <c r="AB292" i="19"/>
  <c r="AI291" i="19"/>
  <c r="AH291" i="19"/>
  <c r="AG291" i="19"/>
  <c r="AF291" i="19"/>
  <c r="AE291" i="19"/>
  <c r="AD291" i="19"/>
  <c r="AC291" i="19"/>
  <c r="AB291" i="19"/>
  <c r="AI290" i="19"/>
  <c r="AH290" i="19"/>
  <c r="AG290" i="19"/>
  <c r="AF290" i="19"/>
  <c r="AE290" i="19"/>
  <c r="AD290" i="19"/>
  <c r="AC290" i="19"/>
  <c r="AB290" i="19"/>
  <c r="AI289" i="19"/>
  <c r="AH289" i="19"/>
  <c r="AG289" i="19"/>
  <c r="AF289" i="19"/>
  <c r="AE289" i="19"/>
  <c r="AD289" i="19"/>
  <c r="AC289" i="19"/>
  <c r="AB289" i="19"/>
  <c r="AI288" i="19"/>
  <c r="AH288" i="19"/>
  <c r="AG288" i="19"/>
  <c r="AF288" i="19"/>
  <c r="AE288" i="19"/>
  <c r="AD288" i="19"/>
  <c r="AC288" i="19"/>
  <c r="AB288" i="19"/>
  <c r="AI287" i="19"/>
  <c r="AH287" i="19"/>
  <c r="AG287" i="19"/>
  <c r="AF287" i="19"/>
  <c r="AE287" i="19"/>
  <c r="AD287" i="19"/>
  <c r="AC287" i="19"/>
  <c r="AB287" i="19"/>
  <c r="AI286" i="19"/>
  <c r="AH286" i="19"/>
  <c r="AG286" i="19"/>
  <c r="AF286" i="19"/>
  <c r="AE286" i="19"/>
  <c r="AD286" i="19"/>
  <c r="AC286" i="19"/>
  <c r="AB286" i="19"/>
  <c r="AI285" i="19"/>
  <c r="AH285" i="19"/>
  <c r="AG285" i="19"/>
  <c r="AF285" i="19"/>
  <c r="AE285" i="19"/>
  <c r="AD285" i="19"/>
  <c r="AC285" i="19"/>
  <c r="AB285" i="19"/>
  <c r="AI284" i="19"/>
  <c r="AH284" i="19"/>
  <c r="AG284" i="19"/>
  <c r="AF284" i="19"/>
  <c r="AE284" i="19"/>
  <c r="AD284" i="19"/>
  <c r="AC284" i="19"/>
  <c r="AB284" i="19"/>
  <c r="AI283" i="19"/>
  <c r="AH283" i="19"/>
  <c r="AG283" i="19"/>
  <c r="AF283" i="19"/>
  <c r="AE283" i="19"/>
  <c r="AD283" i="19"/>
  <c r="AC283" i="19"/>
  <c r="AB283" i="19"/>
  <c r="AI282" i="19"/>
  <c r="AH282" i="19"/>
  <c r="AG282" i="19"/>
  <c r="AF282" i="19"/>
  <c r="AE282" i="19"/>
  <c r="AD282" i="19"/>
  <c r="AC282" i="19"/>
  <c r="AB282" i="19"/>
  <c r="AI281" i="19"/>
  <c r="AH281" i="19"/>
  <c r="AG281" i="19"/>
  <c r="AF281" i="19"/>
  <c r="AE281" i="19"/>
  <c r="AD281" i="19"/>
  <c r="AC281" i="19"/>
  <c r="AB281" i="19"/>
  <c r="AI280" i="19"/>
  <c r="AH280" i="19"/>
  <c r="AG280" i="19"/>
  <c r="AF280" i="19"/>
  <c r="AE280" i="19"/>
  <c r="AD280" i="19"/>
  <c r="AC280" i="19"/>
  <c r="AB280" i="19"/>
  <c r="AI279" i="19"/>
  <c r="AH279" i="19"/>
  <c r="AG279" i="19"/>
  <c r="AF279" i="19"/>
  <c r="AE279" i="19"/>
  <c r="AD279" i="19"/>
  <c r="AC279" i="19"/>
  <c r="AB279" i="19"/>
  <c r="AI278" i="19"/>
  <c r="AH278" i="19"/>
  <c r="AG278" i="19"/>
  <c r="AF278" i="19"/>
  <c r="AE278" i="19"/>
  <c r="AD278" i="19"/>
  <c r="AC278" i="19"/>
  <c r="AB278" i="19"/>
  <c r="AI277" i="19"/>
  <c r="AH277" i="19"/>
  <c r="AG277" i="19"/>
  <c r="AF277" i="19"/>
  <c r="AE277" i="19"/>
  <c r="AD277" i="19"/>
  <c r="AC277" i="19"/>
  <c r="AB277" i="19"/>
  <c r="AI276" i="19"/>
  <c r="AH276" i="19"/>
  <c r="AG276" i="19"/>
  <c r="AF276" i="19"/>
  <c r="AE276" i="19"/>
  <c r="AD276" i="19"/>
  <c r="AC276" i="19"/>
  <c r="AB276" i="19"/>
  <c r="AI275" i="19"/>
  <c r="AH275" i="19"/>
  <c r="AG275" i="19"/>
  <c r="AF275" i="19"/>
  <c r="AE275" i="19"/>
  <c r="AD275" i="19"/>
  <c r="AC275" i="19"/>
  <c r="AB275" i="19"/>
  <c r="AI274" i="19"/>
  <c r="AH274" i="19"/>
  <c r="AG274" i="19"/>
  <c r="AF274" i="19"/>
  <c r="AE274" i="19"/>
  <c r="AD274" i="19"/>
  <c r="AC274" i="19"/>
  <c r="AB274" i="19"/>
  <c r="AI273" i="19"/>
  <c r="AH273" i="19"/>
  <c r="AG273" i="19"/>
  <c r="AF273" i="19"/>
  <c r="AE273" i="19"/>
  <c r="AD273" i="19"/>
  <c r="AC273" i="19"/>
  <c r="AB273" i="19"/>
  <c r="AI272" i="19"/>
  <c r="AH272" i="19"/>
  <c r="AG272" i="19"/>
  <c r="AF272" i="19"/>
  <c r="AE272" i="19"/>
  <c r="AD272" i="19"/>
  <c r="AC272" i="19"/>
  <c r="AB272" i="19"/>
  <c r="AI271" i="19"/>
  <c r="AH271" i="19"/>
  <c r="AG271" i="19"/>
  <c r="AF271" i="19"/>
  <c r="AE271" i="19"/>
  <c r="AD271" i="19"/>
  <c r="AC271" i="19"/>
  <c r="AB271" i="19"/>
  <c r="AI270" i="19"/>
  <c r="AH270" i="19"/>
  <c r="AG270" i="19"/>
  <c r="AF270" i="19"/>
  <c r="AE270" i="19"/>
  <c r="AD270" i="19"/>
  <c r="AC270" i="19"/>
  <c r="AB270" i="19"/>
  <c r="AI269" i="19"/>
  <c r="AH269" i="19"/>
  <c r="AG269" i="19"/>
  <c r="AF269" i="19"/>
  <c r="AE269" i="19"/>
  <c r="AD269" i="19"/>
  <c r="AC269" i="19"/>
  <c r="AB269" i="19"/>
  <c r="AI268" i="19"/>
  <c r="AH268" i="19"/>
  <c r="AG268" i="19"/>
  <c r="AF268" i="19"/>
  <c r="AE268" i="19"/>
  <c r="AD268" i="19"/>
  <c r="AC268" i="19"/>
  <c r="AB268" i="19"/>
  <c r="AI267" i="19"/>
  <c r="AH267" i="19"/>
  <c r="AG267" i="19"/>
  <c r="AF267" i="19"/>
  <c r="AE267" i="19"/>
  <c r="AD267" i="19"/>
  <c r="AC267" i="19"/>
  <c r="AB267" i="19"/>
  <c r="AI266" i="19"/>
  <c r="AH266" i="19"/>
  <c r="AG266" i="19"/>
  <c r="AF266" i="19"/>
  <c r="AE266" i="19"/>
  <c r="AD266" i="19"/>
  <c r="AC266" i="19"/>
  <c r="AB266" i="19"/>
  <c r="AI265" i="19"/>
  <c r="AH265" i="19"/>
  <c r="AG265" i="19"/>
  <c r="AF265" i="19"/>
  <c r="AE265" i="19"/>
  <c r="AD265" i="19"/>
  <c r="AC265" i="19"/>
  <c r="AB265" i="19"/>
  <c r="AI264" i="19"/>
  <c r="AH264" i="19"/>
  <c r="AG264" i="19"/>
  <c r="AF264" i="19"/>
  <c r="AE264" i="19"/>
  <c r="AD264" i="19"/>
  <c r="AC264" i="19"/>
  <c r="AB264" i="19"/>
  <c r="AI263" i="19"/>
  <c r="AH263" i="19"/>
  <c r="AG263" i="19"/>
  <c r="AF263" i="19"/>
  <c r="AE263" i="19"/>
  <c r="AD263" i="19"/>
  <c r="AC263" i="19"/>
  <c r="AB263" i="19"/>
  <c r="AI262" i="19"/>
  <c r="AH262" i="19"/>
  <c r="AG262" i="19"/>
  <c r="AF262" i="19"/>
  <c r="AE262" i="19"/>
  <c r="AD262" i="19"/>
  <c r="AC262" i="19"/>
  <c r="AB262" i="19"/>
  <c r="AI261" i="19"/>
  <c r="AH261" i="19"/>
  <c r="AG261" i="19"/>
  <c r="AF261" i="19"/>
  <c r="AE261" i="19"/>
  <c r="AD261" i="19"/>
  <c r="AC261" i="19"/>
  <c r="AB261" i="19"/>
  <c r="AI260" i="19"/>
  <c r="AH260" i="19"/>
  <c r="AG260" i="19"/>
  <c r="AF260" i="19"/>
  <c r="AE260" i="19"/>
  <c r="AD260" i="19"/>
  <c r="AC260" i="19"/>
  <c r="AB260" i="19"/>
  <c r="AI259" i="19"/>
  <c r="AH259" i="19"/>
  <c r="AG259" i="19"/>
  <c r="AF259" i="19"/>
  <c r="AE259" i="19"/>
  <c r="AD259" i="19"/>
  <c r="AC259" i="19"/>
  <c r="AB259" i="19"/>
  <c r="AI258" i="19"/>
  <c r="AH258" i="19"/>
  <c r="AG258" i="19"/>
  <c r="AF258" i="19"/>
  <c r="AE258" i="19"/>
  <c r="AD258" i="19"/>
  <c r="AC258" i="19"/>
  <c r="AB258" i="19"/>
  <c r="AI257" i="19"/>
  <c r="AH257" i="19"/>
  <c r="AG257" i="19"/>
  <c r="AF257" i="19"/>
  <c r="AE257" i="19"/>
  <c r="AD257" i="19"/>
  <c r="AC257" i="19"/>
  <c r="AB257" i="19"/>
  <c r="AI256" i="19"/>
  <c r="AH256" i="19"/>
  <c r="AG256" i="19"/>
  <c r="AF256" i="19"/>
  <c r="AE256" i="19"/>
  <c r="AD256" i="19"/>
  <c r="AC256" i="19"/>
  <c r="AB256" i="19"/>
  <c r="AI255" i="19"/>
  <c r="AH255" i="19"/>
  <c r="AG255" i="19"/>
  <c r="AF255" i="19"/>
  <c r="AE255" i="19"/>
  <c r="AD255" i="19"/>
  <c r="AC255" i="19"/>
  <c r="AB255" i="19"/>
  <c r="AI254" i="19"/>
  <c r="AH254" i="19"/>
  <c r="AG254" i="19"/>
  <c r="AF254" i="19"/>
  <c r="AE254" i="19"/>
  <c r="AD254" i="19"/>
  <c r="AC254" i="19"/>
  <c r="AB254" i="19"/>
  <c r="AI253" i="19"/>
  <c r="AH253" i="19"/>
  <c r="AG253" i="19"/>
  <c r="AF253" i="19"/>
  <c r="AE253" i="19"/>
  <c r="AD253" i="19"/>
  <c r="AC253" i="19"/>
  <c r="AB253" i="19"/>
  <c r="AI252" i="19"/>
  <c r="AH252" i="19"/>
  <c r="AG252" i="19"/>
  <c r="AF252" i="19"/>
  <c r="AE252" i="19"/>
  <c r="AD252" i="19"/>
  <c r="AC252" i="19"/>
  <c r="AB252" i="19"/>
  <c r="AI251" i="19"/>
  <c r="AH251" i="19"/>
  <c r="AG251" i="19"/>
  <c r="AF251" i="19"/>
  <c r="AE251" i="19"/>
  <c r="AD251" i="19"/>
  <c r="AC251" i="19"/>
  <c r="AB251" i="19"/>
  <c r="AI250" i="19"/>
  <c r="AH250" i="19"/>
  <c r="AG250" i="19"/>
  <c r="AF250" i="19"/>
  <c r="AE250" i="19"/>
  <c r="AD250" i="19"/>
  <c r="AC250" i="19"/>
  <c r="AB250" i="19"/>
  <c r="AI249" i="19"/>
  <c r="AH249" i="19"/>
  <c r="AG249" i="19"/>
  <c r="AF249" i="19"/>
  <c r="AE249" i="19"/>
  <c r="AD249" i="19"/>
  <c r="AC249" i="19"/>
  <c r="AB249" i="19"/>
  <c r="AI248" i="19"/>
  <c r="AH248" i="19"/>
  <c r="AG248" i="19"/>
  <c r="AF248" i="19"/>
  <c r="AE248" i="19"/>
  <c r="AD248" i="19"/>
  <c r="AC248" i="19"/>
  <c r="AB248" i="19"/>
  <c r="AI247" i="19"/>
  <c r="AH247" i="19"/>
  <c r="AG247" i="19"/>
  <c r="AF247" i="19"/>
  <c r="AE247" i="19"/>
  <c r="AD247" i="19"/>
  <c r="AC247" i="19"/>
  <c r="AB247" i="19"/>
  <c r="AI246" i="19"/>
  <c r="AH246" i="19"/>
  <c r="AG246" i="19"/>
  <c r="AF246" i="19"/>
  <c r="AE246" i="19"/>
  <c r="AD246" i="19"/>
  <c r="AC246" i="19"/>
  <c r="AB246" i="19"/>
  <c r="AI245" i="19"/>
  <c r="AH245" i="19"/>
  <c r="AG245" i="19"/>
  <c r="AF245" i="19"/>
  <c r="AE245" i="19"/>
  <c r="AD245" i="19"/>
  <c r="AC245" i="19"/>
  <c r="AB245" i="19"/>
  <c r="AI244" i="19"/>
  <c r="AH244" i="19"/>
  <c r="AG244" i="19"/>
  <c r="AF244" i="19"/>
  <c r="AE244" i="19"/>
  <c r="AD244" i="19"/>
  <c r="AC244" i="19"/>
  <c r="AB244" i="19"/>
  <c r="AI243" i="19"/>
  <c r="AH243" i="19"/>
  <c r="AG243" i="19"/>
  <c r="AF243" i="19"/>
  <c r="AE243" i="19"/>
  <c r="AD243" i="19"/>
  <c r="AC243" i="19"/>
  <c r="AB243" i="19"/>
  <c r="AI242" i="19"/>
  <c r="AH242" i="19"/>
  <c r="AG242" i="19"/>
  <c r="AF242" i="19"/>
  <c r="AE242" i="19"/>
  <c r="AD242" i="19"/>
  <c r="AC242" i="19"/>
  <c r="AB242" i="19"/>
  <c r="AI241" i="19"/>
  <c r="AH241" i="19"/>
  <c r="AG241" i="19"/>
  <c r="AF241" i="19"/>
  <c r="AE241" i="19"/>
  <c r="AD241" i="19"/>
  <c r="AC241" i="19"/>
  <c r="AB241" i="19"/>
  <c r="AI240" i="19"/>
  <c r="AH240" i="19"/>
  <c r="AG240" i="19"/>
  <c r="AF240" i="19"/>
  <c r="AE240" i="19"/>
  <c r="AD240" i="19"/>
  <c r="AC240" i="19"/>
  <c r="AB240" i="19"/>
  <c r="AI239" i="19"/>
  <c r="AH239" i="19"/>
  <c r="AG239" i="19"/>
  <c r="AF239" i="19"/>
  <c r="AE239" i="19"/>
  <c r="AD239" i="19"/>
  <c r="AC239" i="19"/>
  <c r="AB239" i="19"/>
  <c r="AI238" i="19"/>
  <c r="AH238" i="19"/>
  <c r="AG238" i="19"/>
  <c r="AF238" i="19"/>
  <c r="AE238" i="19"/>
  <c r="AD238" i="19"/>
  <c r="AC238" i="19"/>
  <c r="AB238" i="19"/>
  <c r="AI237" i="19"/>
  <c r="AH237" i="19"/>
  <c r="AG237" i="19"/>
  <c r="AF237" i="19"/>
  <c r="AE237" i="19"/>
  <c r="AD237" i="19"/>
  <c r="AC237" i="19"/>
  <c r="AB237" i="19"/>
  <c r="AI236" i="19"/>
  <c r="AH236" i="19"/>
  <c r="AG236" i="19"/>
  <c r="AF236" i="19"/>
  <c r="AE236" i="19"/>
  <c r="AD236" i="19"/>
  <c r="AC236" i="19"/>
  <c r="AB236" i="19"/>
  <c r="AI235" i="19"/>
  <c r="AH235" i="19"/>
  <c r="AG235" i="19"/>
  <c r="AF235" i="19"/>
  <c r="AE235" i="19"/>
  <c r="AD235" i="19"/>
  <c r="AC235" i="19"/>
  <c r="AB235" i="19"/>
  <c r="AI234" i="19"/>
  <c r="AH234" i="19"/>
  <c r="AG234" i="19"/>
  <c r="AF234" i="19"/>
  <c r="AE234" i="19"/>
  <c r="AD234" i="19"/>
  <c r="AC234" i="19"/>
  <c r="AB234" i="19"/>
  <c r="AI233" i="19"/>
  <c r="AH233" i="19"/>
  <c r="AG233" i="19"/>
  <c r="AF233" i="19"/>
  <c r="AE233" i="19"/>
  <c r="AD233" i="19"/>
  <c r="AC233" i="19"/>
  <c r="AB233" i="19"/>
  <c r="AI232" i="19"/>
  <c r="AH232" i="19"/>
  <c r="AG232" i="19"/>
  <c r="AF232" i="19"/>
  <c r="AE232" i="19"/>
  <c r="AD232" i="19"/>
  <c r="AC232" i="19"/>
  <c r="AB232" i="19"/>
  <c r="AI231" i="19"/>
  <c r="AH231" i="19"/>
  <c r="AG231" i="19"/>
  <c r="AF231" i="19"/>
  <c r="AE231" i="19"/>
  <c r="AD231" i="19"/>
  <c r="AC231" i="19"/>
  <c r="AB231" i="19"/>
  <c r="AI230" i="19"/>
  <c r="AH230" i="19"/>
  <c r="AG230" i="19"/>
  <c r="AF230" i="19"/>
  <c r="AE230" i="19"/>
  <c r="AD230" i="19"/>
  <c r="AC230" i="19"/>
  <c r="AB230" i="19"/>
  <c r="AI229" i="19"/>
  <c r="AH229" i="19"/>
  <c r="AG229" i="19"/>
  <c r="AF229" i="19"/>
  <c r="AE229" i="19"/>
  <c r="AD229" i="19"/>
  <c r="AC229" i="19"/>
  <c r="AB229" i="19"/>
  <c r="AI228" i="19"/>
  <c r="AH228" i="19"/>
  <c r="AG228" i="19"/>
  <c r="AF228" i="19"/>
  <c r="AE228" i="19"/>
  <c r="AD228" i="19"/>
  <c r="AC228" i="19"/>
  <c r="AB228" i="19"/>
  <c r="AI227" i="19"/>
  <c r="AH227" i="19"/>
  <c r="AG227" i="19"/>
  <c r="AF227" i="19"/>
  <c r="AE227" i="19"/>
  <c r="AD227" i="19"/>
  <c r="AC227" i="19"/>
  <c r="AB227" i="19"/>
  <c r="AI226" i="19"/>
  <c r="AH226" i="19"/>
  <c r="AG226" i="19"/>
  <c r="AF226" i="19"/>
  <c r="AE226" i="19"/>
  <c r="AD226" i="19"/>
  <c r="AC226" i="19"/>
  <c r="AB226" i="19"/>
  <c r="AI225" i="19"/>
  <c r="AH225" i="19"/>
  <c r="AG225" i="19"/>
  <c r="AF225" i="19"/>
  <c r="AE225" i="19"/>
  <c r="AD225" i="19"/>
  <c r="AC225" i="19"/>
  <c r="AB225" i="19"/>
  <c r="AI224" i="19"/>
  <c r="AH224" i="19"/>
  <c r="AG224" i="19"/>
  <c r="AF224" i="19"/>
  <c r="AE224" i="19"/>
  <c r="AD224" i="19"/>
  <c r="AC224" i="19"/>
  <c r="AB224" i="19"/>
  <c r="AI223" i="19"/>
  <c r="AH223" i="19"/>
  <c r="AG223" i="19"/>
  <c r="AF223" i="19"/>
  <c r="AE223" i="19"/>
  <c r="AD223" i="19"/>
  <c r="AC223" i="19"/>
  <c r="AB223" i="19"/>
  <c r="AI222" i="19"/>
  <c r="AH222" i="19"/>
  <c r="AG222" i="19"/>
  <c r="AF222" i="19"/>
  <c r="AE222" i="19"/>
  <c r="AD222" i="19"/>
  <c r="AC222" i="19"/>
  <c r="AB222" i="19"/>
  <c r="AI221" i="19"/>
  <c r="AH221" i="19"/>
  <c r="AG221" i="19"/>
  <c r="AF221" i="19"/>
  <c r="AE221" i="19"/>
  <c r="AD221" i="19"/>
  <c r="AC221" i="19"/>
  <c r="AB221" i="19"/>
  <c r="AI220" i="19"/>
  <c r="AH220" i="19"/>
  <c r="AG220" i="19"/>
  <c r="AF220" i="19"/>
  <c r="AE220" i="19"/>
  <c r="AD220" i="19"/>
  <c r="AC220" i="19"/>
  <c r="AB220" i="19"/>
  <c r="AI219" i="19"/>
  <c r="AH219" i="19"/>
  <c r="AG219" i="19"/>
  <c r="AF219" i="19"/>
  <c r="AE219" i="19"/>
  <c r="AD219" i="19"/>
  <c r="AC219" i="19"/>
  <c r="AB219" i="19"/>
  <c r="AI218" i="19"/>
  <c r="AH218" i="19"/>
  <c r="AG218" i="19"/>
  <c r="AF218" i="19"/>
  <c r="AE218" i="19"/>
  <c r="AD218" i="19"/>
  <c r="AC218" i="19"/>
  <c r="AB218" i="19"/>
  <c r="AI217" i="19"/>
  <c r="AH217" i="19"/>
  <c r="AG217" i="19"/>
  <c r="AF217" i="19"/>
  <c r="AE217" i="19"/>
  <c r="AD217" i="19"/>
  <c r="AC217" i="19"/>
  <c r="AB217" i="19"/>
  <c r="AI216" i="19"/>
  <c r="AH216" i="19"/>
  <c r="AG216" i="19"/>
  <c r="AF216" i="19"/>
  <c r="AE216" i="19"/>
  <c r="AD216" i="19"/>
  <c r="AC216" i="19"/>
  <c r="AB216" i="19"/>
  <c r="AI215" i="19"/>
  <c r="AH215" i="19"/>
  <c r="AG215" i="19"/>
  <c r="AF215" i="19"/>
  <c r="AE215" i="19"/>
  <c r="AD215" i="19"/>
  <c r="AC215" i="19"/>
  <c r="AB215" i="19"/>
  <c r="AI214" i="19"/>
  <c r="AH214" i="19"/>
  <c r="AG214" i="19"/>
  <c r="AF214" i="19"/>
  <c r="AE214" i="19"/>
  <c r="AD214" i="19"/>
  <c r="AC214" i="19"/>
  <c r="AB214" i="19"/>
  <c r="AI213" i="19"/>
  <c r="AH213" i="19"/>
  <c r="AG213" i="19"/>
  <c r="AF213" i="19"/>
  <c r="AE213" i="19"/>
  <c r="AD213" i="19"/>
  <c r="AC213" i="19"/>
  <c r="AB213" i="19"/>
  <c r="AI212" i="19"/>
  <c r="AH212" i="19"/>
  <c r="AG212" i="19"/>
  <c r="AF212" i="19"/>
  <c r="AE212" i="19"/>
  <c r="AD212" i="19"/>
  <c r="AC212" i="19"/>
  <c r="AB212" i="19"/>
  <c r="AI211" i="19"/>
  <c r="AH211" i="19"/>
  <c r="AG211" i="19"/>
  <c r="AF211" i="19"/>
  <c r="AE211" i="19"/>
  <c r="AD211" i="19"/>
  <c r="AC211" i="19"/>
  <c r="AB211" i="19"/>
  <c r="AI210" i="19"/>
  <c r="AH210" i="19"/>
  <c r="AG210" i="19"/>
  <c r="AF210" i="19"/>
  <c r="AE210" i="19"/>
  <c r="AD210" i="19"/>
  <c r="AC210" i="19"/>
  <c r="AB210" i="19"/>
  <c r="AI209" i="19"/>
  <c r="AH209" i="19"/>
  <c r="AG209" i="19"/>
  <c r="AF209" i="19"/>
  <c r="AE209" i="19"/>
  <c r="AD209" i="19"/>
  <c r="AC209" i="19"/>
  <c r="AB209" i="19"/>
  <c r="AI208" i="19"/>
  <c r="AH208" i="19"/>
  <c r="AG208" i="19"/>
  <c r="AF208" i="19"/>
  <c r="AE208" i="19"/>
  <c r="AD208" i="19"/>
  <c r="AC208" i="19"/>
  <c r="AB208" i="19"/>
  <c r="AI207" i="19"/>
  <c r="AH207" i="19"/>
  <c r="AG207" i="19"/>
  <c r="AF207" i="19"/>
  <c r="AE207" i="19"/>
  <c r="AD207" i="19"/>
  <c r="AC207" i="19"/>
  <c r="AB207" i="19"/>
  <c r="AI206" i="19"/>
  <c r="AH206" i="19"/>
  <c r="AG206" i="19"/>
  <c r="AF206" i="19"/>
  <c r="AE206" i="19"/>
  <c r="AD206" i="19"/>
  <c r="AC206" i="19"/>
  <c r="AB206" i="19"/>
  <c r="AI205" i="19"/>
  <c r="AH205" i="19"/>
  <c r="AG205" i="19"/>
  <c r="AF205" i="19"/>
  <c r="AE205" i="19"/>
  <c r="AD205" i="19"/>
  <c r="AC205" i="19"/>
  <c r="AB205" i="19"/>
  <c r="AI204" i="19"/>
  <c r="AH204" i="19"/>
  <c r="AG204" i="19"/>
  <c r="AF204" i="19"/>
  <c r="AE204" i="19"/>
  <c r="AD204" i="19"/>
  <c r="AC204" i="19"/>
  <c r="AB204" i="19"/>
  <c r="AI203" i="19"/>
  <c r="AH203" i="19"/>
  <c r="AG203" i="19"/>
  <c r="AF203" i="19"/>
  <c r="AE203" i="19"/>
  <c r="AD203" i="19"/>
  <c r="AC203" i="19"/>
  <c r="AB203" i="19"/>
  <c r="AI202" i="19"/>
  <c r="AH202" i="19"/>
  <c r="AG202" i="19"/>
  <c r="AF202" i="19"/>
  <c r="AE202" i="19"/>
  <c r="AD202" i="19"/>
  <c r="AC202" i="19"/>
  <c r="AB202" i="19"/>
  <c r="AI201" i="19"/>
  <c r="AH201" i="19"/>
  <c r="AG201" i="19"/>
  <c r="AF201" i="19"/>
  <c r="AE201" i="19"/>
  <c r="AD201" i="19"/>
  <c r="AC201" i="19"/>
  <c r="AB201" i="19"/>
  <c r="AI200" i="19"/>
  <c r="AH200" i="19"/>
  <c r="AG200" i="19"/>
  <c r="AF200" i="19"/>
  <c r="AE200" i="19"/>
  <c r="AD200" i="19"/>
  <c r="AC200" i="19"/>
  <c r="AB200" i="19"/>
  <c r="AI199" i="19"/>
  <c r="AH199" i="19"/>
  <c r="AG199" i="19"/>
  <c r="AF199" i="19"/>
  <c r="AE199" i="19"/>
  <c r="AD199" i="19"/>
  <c r="AC199" i="19"/>
  <c r="AB199" i="19"/>
  <c r="AI198" i="19"/>
  <c r="AH198" i="19"/>
  <c r="AG198" i="19"/>
  <c r="AF198" i="19"/>
  <c r="AE198" i="19"/>
  <c r="AD198" i="19"/>
  <c r="AC198" i="19"/>
  <c r="AB198" i="19"/>
  <c r="AI197" i="19"/>
  <c r="AH197" i="19"/>
  <c r="AG197" i="19"/>
  <c r="AF197" i="19"/>
  <c r="AE197" i="19"/>
  <c r="AD197" i="19"/>
  <c r="AC197" i="19"/>
  <c r="AB197" i="19"/>
  <c r="AI196" i="19"/>
  <c r="AH196" i="19"/>
  <c r="AG196" i="19"/>
  <c r="AF196" i="19"/>
  <c r="AE196" i="19"/>
  <c r="AD196" i="19"/>
  <c r="AC196" i="19"/>
  <c r="AB196" i="19"/>
  <c r="AI195" i="19"/>
  <c r="AH195" i="19"/>
  <c r="AG195" i="19"/>
  <c r="AF195" i="19"/>
  <c r="AE195" i="19"/>
  <c r="AD195" i="19"/>
  <c r="AC195" i="19"/>
  <c r="AB195" i="19"/>
  <c r="AI194" i="19"/>
  <c r="AH194" i="19"/>
  <c r="AG194" i="19"/>
  <c r="AF194" i="19"/>
  <c r="AE194" i="19"/>
  <c r="AD194" i="19"/>
  <c r="AC194" i="19"/>
  <c r="AB194" i="19"/>
  <c r="AI193" i="19"/>
  <c r="AH193" i="19"/>
  <c r="AG193" i="19"/>
  <c r="AF193" i="19"/>
  <c r="AE193" i="19"/>
  <c r="AD193" i="19"/>
  <c r="AC193" i="19"/>
  <c r="AB193" i="19"/>
  <c r="AI192" i="19"/>
  <c r="AH192" i="19"/>
  <c r="AG192" i="19"/>
  <c r="AF192" i="19"/>
  <c r="AE192" i="19"/>
  <c r="AD192" i="19"/>
  <c r="AC192" i="19"/>
  <c r="AB192" i="19"/>
  <c r="AI191" i="19"/>
  <c r="AH191" i="19"/>
  <c r="AG191" i="19"/>
  <c r="AF191" i="19"/>
  <c r="AE191" i="19"/>
  <c r="AD191" i="19"/>
  <c r="AC191" i="19"/>
  <c r="AB191" i="19"/>
  <c r="AI190" i="19"/>
  <c r="AH190" i="19"/>
  <c r="AG190" i="19"/>
  <c r="AF190" i="19"/>
  <c r="AE190" i="19"/>
  <c r="AD190" i="19"/>
  <c r="AC190" i="19"/>
  <c r="AB190" i="19"/>
  <c r="AI189" i="19"/>
  <c r="AH189" i="19"/>
  <c r="AG189" i="19"/>
  <c r="AF189" i="19"/>
  <c r="AE189" i="19"/>
  <c r="AD189" i="19"/>
  <c r="AC189" i="19"/>
  <c r="AB189" i="19"/>
  <c r="AI188" i="19"/>
  <c r="AH188" i="19"/>
  <c r="AG188" i="19"/>
  <c r="AF188" i="19"/>
  <c r="AE188" i="19"/>
  <c r="AD188" i="19"/>
  <c r="AC188" i="19"/>
  <c r="AB188" i="19"/>
  <c r="AI187" i="19"/>
  <c r="AH187" i="19"/>
  <c r="AG187" i="19"/>
  <c r="AF187" i="19"/>
  <c r="AE187" i="19"/>
  <c r="AD187" i="19"/>
  <c r="AC187" i="19"/>
  <c r="AB187" i="19"/>
  <c r="AI186" i="19"/>
  <c r="AH186" i="19"/>
  <c r="AG186" i="19"/>
  <c r="AF186" i="19"/>
  <c r="AE186" i="19"/>
  <c r="AD186" i="19"/>
  <c r="AC186" i="19"/>
  <c r="AB186" i="19"/>
  <c r="AI185" i="19"/>
  <c r="AH185" i="19"/>
  <c r="AG185" i="19"/>
  <c r="AF185" i="19"/>
  <c r="AE185" i="19"/>
  <c r="AD185" i="19"/>
  <c r="AC185" i="19"/>
  <c r="AB185" i="19"/>
  <c r="AI184" i="19"/>
  <c r="AH184" i="19"/>
  <c r="AG184" i="19"/>
  <c r="AF184" i="19"/>
  <c r="AE184" i="19"/>
  <c r="AD184" i="19"/>
  <c r="AC184" i="19"/>
  <c r="AB184" i="19"/>
  <c r="AI183" i="19"/>
  <c r="AH183" i="19"/>
  <c r="AG183" i="19"/>
  <c r="AF183" i="19"/>
  <c r="AE183" i="19"/>
  <c r="AD183" i="19"/>
  <c r="AC183" i="19"/>
  <c r="AB183" i="19"/>
  <c r="AI182" i="19"/>
  <c r="AH182" i="19"/>
  <c r="AG182" i="19"/>
  <c r="AF182" i="19"/>
  <c r="AE182" i="19"/>
  <c r="AD182" i="19"/>
  <c r="AC182" i="19"/>
  <c r="AB182" i="19"/>
  <c r="AI181" i="19"/>
  <c r="AH181" i="19"/>
  <c r="AG181" i="19"/>
  <c r="AF181" i="19"/>
  <c r="AE181" i="19"/>
  <c r="AD181" i="19"/>
  <c r="AC181" i="19"/>
  <c r="AB181" i="19"/>
  <c r="AI180" i="19"/>
  <c r="AH180" i="19"/>
  <c r="AG180" i="19"/>
  <c r="AF180" i="19"/>
  <c r="AE180" i="19"/>
  <c r="AD180" i="19"/>
  <c r="AC180" i="19"/>
  <c r="AB180" i="19"/>
  <c r="AI179" i="19"/>
  <c r="AH179" i="19"/>
  <c r="AG179" i="19"/>
  <c r="AF179" i="19"/>
  <c r="AE179" i="19"/>
  <c r="AD179" i="19"/>
  <c r="AC179" i="19"/>
  <c r="AB179" i="19"/>
  <c r="AI178" i="19"/>
  <c r="AH178" i="19"/>
  <c r="AG178" i="19"/>
  <c r="AF178" i="19"/>
  <c r="AE178" i="19"/>
  <c r="AD178" i="19"/>
  <c r="AC178" i="19"/>
  <c r="AB178" i="19"/>
  <c r="AI177" i="19"/>
  <c r="AH177" i="19"/>
  <c r="AG177" i="19"/>
  <c r="AF177" i="19"/>
  <c r="AE177" i="19"/>
  <c r="AD177" i="19"/>
  <c r="AC177" i="19"/>
  <c r="AB177" i="19"/>
  <c r="AI176" i="19"/>
  <c r="AH176" i="19"/>
  <c r="AG176" i="19"/>
  <c r="AF176" i="19"/>
  <c r="AE176" i="19"/>
  <c r="AD176" i="19"/>
  <c r="AC176" i="19"/>
  <c r="AB176" i="19"/>
  <c r="AI175" i="19"/>
  <c r="AH175" i="19"/>
  <c r="AG175" i="19"/>
  <c r="AF175" i="19"/>
  <c r="AE175" i="19"/>
  <c r="AD175" i="19"/>
  <c r="AC175" i="19"/>
  <c r="AB175" i="19"/>
  <c r="AI174" i="19"/>
  <c r="AH174" i="19"/>
  <c r="AG174" i="19"/>
  <c r="AF174" i="19"/>
  <c r="AE174" i="19"/>
  <c r="AD174" i="19"/>
  <c r="AC174" i="19"/>
  <c r="AB174" i="19"/>
  <c r="AI173" i="19"/>
  <c r="AH173" i="19"/>
  <c r="AG173" i="19"/>
  <c r="AF173" i="19"/>
  <c r="AE173" i="19"/>
  <c r="AD173" i="19"/>
  <c r="AC173" i="19"/>
  <c r="AB173" i="19"/>
  <c r="AI172" i="19"/>
  <c r="AH172" i="19"/>
  <c r="AG172" i="19"/>
  <c r="AF172" i="19"/>
  <c r="AE172" i="19"/>
  <c r="AD172" i="19"/>
  <c r="AC172" i="19"/>
  <c r="AB172" i="19"/>
  <c r="AI171" i="19"/>
  <c r="AH171" i="19"/>
  <c r="AG171" i="19"/>
  <c r="AF171" i="19"/>
  <c r="AE171" i="19"/>
  <c r="AD171" i="19"/>
  <c r="AC171" i="19"/>
  <c r="AB171" i="19"/>
  <c r="AI170" i="19"/>
  <c r="AH170" i="19"/>
  <c r="AG170" i="19"/>
  <c r="AF170" i="19"/>
  <c r="AE170" i="19"/>
  <c r="AD170" i="19"/>
  <c r="AC170" i="19"/>
  <c r="AB170" i="19"/>
  <c r="AI169" i="19"/>
  <c r="AH169" i="19"/>
  <c r="AG169" i="19"/>
  <c r="AF169" i="19"/>
  <c r="AE169" i="19"/>
  <c r="AD169" i="19"/>
  <c r="AC169" i="19"/>
  <c r="AB169" i="19"/>
  <c r="AI168" i="19"/>
  <c r="AH168" i="19"/>
  <c r="AG168" i="19"/>
  <c r="AF168" i="19"/>
  <c r="AE168" i="19"/>
  <c r="AD168" i="19"/>
  <c r="AC168" i="19"/>
  <c r="AB168" i="19"/>
  <c r="AI167" i="19"/>
  <c r="AH167" i="19"/>
  <c r="AG167" i="19"/>
  <c r="AF167" i="19"/>
  <c r="AE167" i="19"/>
  <c r="AD167" i="19"/>
  <c r="AC167" i="19"/>
  <c r="AB167" i="19"/>
  <c r="AI166" i="19"/>
  <c r="AH166" i="19"/>
  <c r="AG166" i="19"/>
  <c r="AF166" i="19"/>
  <c r="AE166" i="19"/>
  <c r="AD166" i="19"/>
  <c r="AC166" i="19"/>
  <c r="AB166" i="19"/>
  <c r="AI165" i="19"/>
  <c r="AH165" i="19"/>
  <c r="AG165" i="19"/>
  <c r="AF165" i="19"/>
  <c r="AE165" i="19"/>
  <c r="AD165" i="19"/>
  <c r="AC165" i="19"/>
  <c r="AB165" i="19"/>
  <c r="AI164" i="19"/>
  <c r="AH164" i="19"/>
  <c r="AG164" i="19"/>
  <c r="AF164" i="19"/>
  <c r="AE164" i="19"/>
  <c r="AD164" i="19"/>
  <c r="AC164" i="19"/>
  <c r="AB164" i="19"/>
  <c r="AI163" i="19"/>
  <c r="AH163" i="19"/>
  <c r="AG163" i="19"/>
  <c r="AF163" i="19"/>
  <c r="AE163" i="19"/>
  <c r="AD163" i="19"/>
  <c r="AC163" i="19"/>
  <c r="AB163" i="19"/>
  <c r="AI162" i="19"/>
  <c r="AH162" i="19"/>
  <c r="AG162" i="19"/>
  <c r="AF162" i="19"/>
  <c r="AE162" i="19"/>
  <c r="AD162" i="19"/>
  <c r="AC162" i="19"/>
  <c r="AB162" i="19"/>
  <c r="AI161" i="19"/>
  <c r="AH161" i="19"/>
  <c r="AG161" i="19"/>
  <c r="AF161" i="19"/>
  <c r="AE161" i="19"/>
  <c r="AD161" i="19"/>
  <c r="AC161" i="19"/>
  <c r="AB161" i="19"/>
  <c r="AI160" i="19"/>
  <c r="AH160" i="19"/>
  <c r="AG160" i="19"/>
  <c r="AF160" i="19"/>
  <c r="AE160" i="19"/>
  <c r="AD160" i="19"/>
  <c r="AC160" i="19"/>
  <c r="AB160" i="19"/>
  <c r="AI159" i="19"/>
  <c r="AH159" i="19"/>
  <c r="AG159" i="19"/>
  <c r="AF159" i="19"/>
  <c r="AE159" i="19"/>
  <c r="AD159" i="19"/>
  <c r="AC159" i="19"/>
  <c r="AB159" i="19"/>
  <c r="AI158" i="19"/>
  <c r="AH158" i="19"/>
  <c r="AG158" i="19"/>
  <c r="AF158" i="19"/>
  <c r="AE158" i="19"/>
  <c r="AD158" i="19"/>
  <c r="AC158" i="19"/>
  <c r="AB158" i="19"/>
  <c r="AI157" i="19"/>
  <c r="AH157" i="19"/>
  <c r="AG157" i="19"/>
  <c r="AF157" i="19"/>
  <c r="AE157" i="19"/>
  <c r="AD157" i="19"/>
  <c r="AC157" i="19"/>
  <c r="AB157" i="19"/>
  <c r="AI156" i="19"/>
  <c r="AH156" i="19"/>
  <c r="AG156" i="19"/>
  <c r="AF156" i="19"/>
  <c r="AE156" i="19"/>
  <c r="AD156" i="19"/>
  <c r="AC156" i="19"/>
  <c r="AB156" i="19"/>
  <c r="AI155" i="19"/>
  <c r="AH155" i="19"/>
  <c r="AG155" i="19"/>
  <c r="AF155" i="19"/>
  <c r="AE155" i="19"/>
  <c r="AD155" i="19"/>
  <c r="AC155" i="19"/>
  <c r="AB155" i="19"/>
  <c r="AI154" i="19"/>
  <c r="AH154" i="19"/>
  <c r="AG154" i="19"/>
  <c r="AF154" i="19"/>
  <c r="AE154" i="19"/>
  <c r="AD154" i="19"/>
  <c r="AC154" i="19"/>
  <c r="AB154" i="19"/>
  <c r="AI153" i="19"/>
  <c r="AH153" i="19"/>
  <c r="AG153" i="19"/>
  <c r="AF153" i="19"/>
  <c r="AE153" i="19"/>
  <c r="AD153" i="19"/>
  <c r="AC153" i="19"/>
  <c r="AB153" i="19"/>
  <c r="AI152" i="19"/>
  <c r="AH152" i="19"/>
  <c r="AG152" i="19"/>
  <c r="AF152" i="19"/>
  <c r="AE152" i="19"/>
  <c r="AD152" i="19"/>
  <c r="AC152" i="19"/>
  <c r="AB152" i="19"/>
  <c r="AI151" i="19"/>
  <c r="AH151" i="19"/>
  <c r="AG151" i="19"/>
  <c r="AF151" i="19"/>
  <c r="AE151" i="19"/>
  <c r="AD151" i="19"/>
  <c r="AC151" i="19"/>
  <c r="AB151" i="19"/>
  <c r="AI150" i="19"/>
  <c r="AH150" i="19"/>
  <c r="AG150" i="19"/>
  <c r="AF150" i="19"/>
  <c r="AE150" i="19"/>
  <c r="AD150" i="19"/>
  <c r="AC150" i="19"/>
  <c r="AB150" i="19"/>
  <c r="AI149" i="19"/>
  <c r="AH149" i="19"/>
  <c r="AG149" i="19"/>
  <c r="AF149" i="19"/>
  <c r="AE149" i="19"/>
  <c r="AD149" i="19"/>
  <c r="AC149" i="19"/>
  <c r="AB149" i="19"/>
  <c r="AI148" i="19"/>
  <c r="AH148" i="19"/>
  <c r="AG148" i="19"/>
  <c r="AF148" i="19"/>
  <c r="AE148" i="19"/>
  <c r="AD148" i="19"/>
  <c r="AC148" i="19"/>
  <c r="AB148" i="19"/>
  <c r="AI147" i="19"/>
  <c r="AH147" i="19"/>
  <c r="AG147" i="19"/>
  <c r="AF147" i="19"/>
  <c r="AE147" i="19"/>
  <c r="AD147" i="19"/>
  <c r="AC147" i="19"/>
  <c r="AB147" i="19"/>
  <c r="AI146" i="19"/>
  <c r="AH146" i="19"/>
  <c r="AG146" i="19"/>
  <c r="AF146" i="19"/>
  <c r="AE146" i="19"/>
  <c r="AD146" i="19"/>
  <c r="AC146" i="19"/>
  <c r="AB146" i="19"/>
  <c r="AI145" i="19"/>
  <c r="AH145" i="19"/>
  <c r="AG145" i="19"/>
  <c r="AF145" i="19"/>
  <c r="AE145" i="19"/>
  <c r="AD145" i="19"/>
  <c r="AC145" i="19"/>
  <c r="AB145" i="19"/>
  <c r="AI144" i="19"/>
  <c r="AH144" i="19"/>
  <c r="AG144" i="19"/>
  <c r="AF144" i="19"/>
  <c r="AE144" i="19"/>
  <c r="AD144" i="19"/>
  <c r="AC144" i="19"/>
  <c r="AB144" i="19"/>
  <c r="AI143" i="19"/>
  <c r="AH143" i="19"/>
  <c r="AG143" i="19"/>
  <c r="AF143" i="19"/>
  <c r="AE143" i="19"/>
  <c r="AD143" i="19"/>
  <c r="AC143" i="19"/>
  <c r="AB143" i="19"/>
  <c r="AI142" i="19"/>
  <c r="AH142" i="19"/>
  <c r="AG142" i="19"/>
  <c r="AF142" i="19"/>
  <c r="AE142" i="19"/>
  <c r="AD142" i="19"/>
  <c r="AC142" i="19"/>
  <c r="AB142" i="19"/>
  <c r="AI141" i="19"/>
  <c r="AH141" i="19"/>
  <c r="AG141" i="19"/>
  <c r="AF141" i="19"/>
  <c r="AE141" i="19"/>
  <c r="AD141" i="19"/>
  <c r="AC141" i="19"/>
  <c r="AB141" i="19"/>
  <c r="AI140" i="19"/>
  <c r="AH140" i="19"/>
  <c r="AG140" i="19"/>
  <c r="AF140" i="19"/>
  <c r="AE140" i="19"/>
  <c r="AD140" i="19"/>
  <c r="AC140" i="19"/>
  <c r="AB140" i="19"/>
  <c r="AI139" i="19"/>
  <c r="AH139" i="19"/>
  <c r="AG139" i="19"/>
  <c r="AF139" i="19"/>
  <c r="AE139" i="19"/>
  <c r="AD139" i="19"/>
  <c r="AC139" i="19"/>
  <c r="AB139" i="19"/>
  <c r="AI138" i="19"/>
  <c r="AH138" i="19"/>
  <c r="AG138" i="19"/>
  <c r="AF138" i="19"/>
  <c r="AE138" i="19"/>
  <c r="AD138" i="19"/>
  <c r="AC138" i="19"/>
  <c r="AB138" i="19"/>
  <c r="AI137" i="19"/>
  <c r="AH137" i="19"/>
  <c r="AG137" i="19"/>
  <c r="AF137" i="19"/>
  <c r="AE137" i="19"/>
  <c r="AD137" i="19"/>
  <c r="AC137" i="19"/>
  <c r="AB137" i="19"/>
  <c r="AI136" i="19"/>
  <c r="AH136" i="19"/>
  <c r="AG136" i="19"/>
  <c r="AF136" i="19"/>
  <c r="AE136" i="19"/>
  <c r="AD136" i="19"/>
  <c r="AC136" i="19"/>
  <c r="AB136" i="19"/>
  <c r="AI135" i="19"/>
  <c r="AH135" i="19"/>
  <c r="AG135" i="19"/>
  <c r="AF135" i="19"/>
  <c r="AE135" i="19"/>
  <c r="AD135" i="19"/>
  <c r="AC135" i="19"/>
  <c r="AB135" i="19"/>
  <c r="AI134" i="19"/>
  <c r="AH134" i="19"/>
  <c r="AG134" i="19"/>
  <c r="AF134" i="19"/>
  <c r="AE134" i="19"/>
  <c r="AD134" i="19"/>
  <c r="AC134" i="19"/>
  <c r="AB134" i="19"/>
  <c r="AI133" i="19"/>
  <c r="AH133" i="19"/>
  <c r="AG133" i="19"/>
  <c r="AF133" i="19"/>
  <c r="AE133" i="19"/>
  <c r="AD133" i="19"/>
  <c r="AC133" i="19"/>
  <c r="AB133" i="19"/>
  <c r="AI132" i="19"/>
  <c r="AH132" i="19"/>
  <c r="AG132" i="19"/>
  <c r="AF132" i="19"/>
  <c r="AE132" i="19"/>
  <c r="AD132" i="19"/>
  <c r="AC132" i="19"/>
  <c r="AB132" i="19"/>
  <c r="AI131" i="19"/>
  <c r="AH131" i="19"/>
  <c r="AG131" i="19"/>
  <c r="AF131" i="19"/>
  <c r="AE131" i="19"/>
  <c r="AD131" i="19"/>
  <c r="AC131" i="19"/>
  <c r="AB131" i="19"/>
  <c r="AI130" i="19"/>
  <c r="AH130" i="19"/>
  <c r="AG130" i="19"/>
  <c r="AF130" i="19"/>
  <c r="AE130" i="19"/>
  <c r="AD130" i="19"/>
  <c r="AC130" i="19"/>
  <c r="AB130" i="19"/>
  <c r="AI129" i="19"/>
  <c r="AH129" i="19"/>
  <c r="AG129" i="19"/>
  <c r="AF129" i="19"/>
  <c r="AE129" i="19"/>
  <c r="AD129" i="19"/>
  <c r="AC129" i="19"/>
  <c r="AB129" i="19"/>
  <c r="AI128" i="19"/>
  <c r="AH128" i="19"/>
  <c r="AG128" i="19"/>
  <c r="AF128" i="19"/>
  <c r="AE128" i="19"/>
  <c r="AD128" i="19"/>
  <c r="AC128" i="19"/>
  <c r="AB128" i="19"/>
  <c r="AI127" i="19"/>
  <c r="AH127" i="19"/>
  <c r="AG127" i="19"/>
  <c r="AF127" i="19"/>
  <c r="AE127" i="19"/>
  <c r="AD127" i="19"/>
  <c r="AC127" i="19"/>
  <c r="AB127" i="19"/>
  <c r="AI126" i="19"/>
  <c r="AH126" i="19"/>
  <c r="AG126" i="19"/>
  <c r="AF126" i="19"/>
  <c r="AE126" i="19"/>
  <c r="AD126" i="19"/>
  <c r="AC126" i="19"/>
  <c r="AB126" i="19"/>
  <c r="AI125" i="19"/>
  <c r="AH125" i="19"/>
  <c r="AG125" i="19"/>
  <c r="AF125" i="19"/>
  <c r="AE125" i="19"/>
  <c r="AD125" i="19"/>
  <c r="AC125" i="19"/>
  <c r="AB125" i="19"/>
  <c r="AI124" i="19"/>
  <c r="AH124" i="19"/>
  <c r="AG124" i="19"/>
  <c r="AF124" i="19"/>
  <c r="AE124" i="19"/>
  <c r="AD124" i="19"/>
  <c r="AC124" i="19"/>
  <c r="AB124" i="19"/>
  <c r="AI123" i="19"/>
  <c r="AH123" i="19"/>
  <c r="AG123" i="19"/>
  <c r="AF123" i="19"/>
  <c r="AE123" i="19"/>
  <c r="AD123" i="19"/>
  <c r="AC123" i="19"/>
  <c r="AB123" i="19"/>
  <c r="AI122" i="19"/>
  <c r="AH122" i="19"/>
  <c r="AG122" i="19"/>
  <c r="AF122" i="19"/>
  <c r="AE122" i="19"/>
  <c r="AD122" i="19"/>
  <c r="AC122" i="19"/>
  <c r="AB122" i="19"/>
  <c r="AI121" i="19"/>
  <c r="AH121" i="19"/>
  <c r="AG121" i="19"/>
  <c r="AF121" i="19"/>
  <c r="AE121" i="19"/>
  <c r="AD121" i="19"/>
  <c r="AC121" i="19"/>
  <c r="AB121" i="19"/>
  <c r="AI120" i="19"/>
  <c r="AH120" i="19"/>
  <c r="AG120" i="19"/>
  <c r="AF120" i="19"/>
  <c r="AE120" i="19"/>
  <c r="AD120" i="19"/>
  <c r="AC120" i="19"/>
  <c r="AB120" i="19"/>
  <c r="AI119" i="19"/>
  <c r="AH119" i="19"/>
  <c r="AG119" i="19"/>
  <c r="AF119" i="19"/>
  <c r="AE119" i="19"/>
  <c r="AD119" i="19"/>
  <c r="AC119" i="19"/>
  <c r="AB119" i="19"/>
  <c r="AI118" i="19"/>
  <c r="AH118" i="19"/>
  <c r="AG118" i="19"/>
  <c r="AF118" i="19"/>
  <c r="AE118" i="19"/>
  <c r="AD118" i="19"/>
  <c r="AC118" i="19"/>
  <c r="AB118" i="19"/>
  <c r="AI117" i="19"/>
  <c r="AH117" i="19"/>
  <c r="AG117" i="19"/>
  <c r="AF117" i="19"/>
  <c r="AE117" i="19"/>
  <c r="AD117" i="19"/>
  <c r="AC117" i="19"/>
  <c r="AB117" i="19"/>
  <c r="AI116" i="19"/>
  <c r="AH116" i="19"/>
  <c r="AG116" i="19"/>
  <c r="AF116" i="19"/>
  <c r="AE116" i="19"/>
  <c r="AD116" i="19"/>
  <c r="AC116" i="19"/>
  <c r="AB116" i="19"/>
  <c r="AI115" i="19"/>
  <c r="AH115" i="19"/>
  <c r="AG115" i="19"/>
  <c r="AF115" i="19"/>
  <c r="AE115" i="19"/>
  <c r="AD115" i="19"/>
  <c r="AC115" i="19"/>
  <c r="AB115" i="19"/>
  <c r="AI114" i="19"/>
  <c r="AH114" i="19"/>
  <c r="AG114" i="19"/>
  <c r="AF114" i="19"/>
  <c r="AE114" i="19"/>
  <c r="AD114" i="19"/>
  <c r="AC114" i="19"/>
  <c r="AB114" i="19"/>
  <c r="AI113" i="19"/>
  <c r="AH113" i="19"/>
  <c r="AG113" i="19"/>
  <c r="AF113" i="19"/>
  <c r="AE113" i="19"/>
  <c r="AD113" i="19"/>
  <c r="AC113" i="19"/>
  <c r="AB113" i="19"/>
  <c r="AI112" i="19"/>
  <c r="AH112" i="19"/>
  <c r="AG112" i="19"/>
  <c r="AF112" i="19"/>
  <c r="AE112" i="19"/>
  <c r="AD112" i="19"/>
  <c r="AC112" i="19"/>
  <c r="AB112" i="19"/>
  <c r="AI111" i="19"/>
  <c r="AH111" i="19"/>
  <c r="AG111" i="19"/>
  <c r="AF111" i="19"/>
  <c r="AE111" i="19"/>
  <c r="AD111" i="19"/>
  <c r="AC111" i="19"/>
  <c r="AB111" i="19"/>
  <c r="AI110" i="19"/>
  <c r="AH110" i="19"/>
  <c r="AG110" i="19"/>
  <c r="AF110" i="19"/>
  <c r="AE110" i="19"/>
  <c r="AD110" i="19"/>
  <c r="AC110" i="19"/>
  <c r="AB110" i="19"/>
  <c r="AI109" i="19"/>
  <c r="AH109" i="19"/>
  <c r="AG109" i="19"/>
  <c r="AF109" i="19"/>
  <c r="AE109" i="19"/>
  <c r="AD109" i="19"/>
  <c r="AC109" i="19"/>
  <c r="AB109" i="19"/>
  <c r="AI108" i="19"/>
  <c r="AH108" i="19"/>
  <c r="AG108" i="19"/>
  <c r="AF108" i="19"/>
  <c r="AE108" i="19"/>
  <c r="AD108" i="19"/>
  <c r="AC108" i="19"/>
  <c r="AB108" i="19"/>
  <c r="AI107" i="19"/>
  <c r="AH107" i="19"/>
  <c r="AG107" i="19"/>
  <c r="AF107" i="19"/>
  <c r="AE107" i="19"/>
  <c r="AD107" i="19"/>
  <c r="AC107" i="19"/>
  <c r="AB107" i="19"/>
  <c r="AI106" i="19"/>
  <c r="AH106" i="19"/>
  <c r="AG106" i="19"/>
  <c r="AF106" i="19"/>
  <c r="AE106" i="19"/>
  <c r="AD106" i="19"/>
  <c r="AC106" i="19"/>
  <c r="AB106" i="19"/>
  <c r="AI105" i="19"/>
  <c r="AH105" i="19"/>
  <c r="AG105" i="19"/>
  <c r="AF105" i="19"/>
  <c r="AE105" i="19"/>
  <c r="AD105" i="19"/>
  <c r="AC105" i="19"/>
  <c r="AB105" i="19"/>
  <c r="AI104" i="19"/>
  <c r="AH104" i="19"/>
  <c r="AG104" i="19"/>
  <c r="AF104" i="19"/>
  <c r="AE104" i="19"/>
  <c r="AD104" i="19"/>
  <c r="AC104" i="19"/>
  <c r="AB104" i="19"/>
  <c r="AI103" i="19"/>
  <c r="AH103" i="19"/>
  <c r="AG103" i="19"/>
  <c r="AF103" i="19"/>
  <c r="AE103" i="19"/>
  <c r="AD103" i="19"/>
  <c r="AC103" i="19"/>
  <c r="AB103" i="19"/>
  <c r="AI102" i="19"/>
  <c r="AH102" i="19"/>
  <c r="AG102" i="19"/>
  <c r="AF102" i="19"/>
  <c r="AE102" i="19"/>
  <c r="AD102" i="19"/>
  <c r="AC102" i="19"/>
  <c r="AB102" i="19"/>
  <c r="AI101" i="19"/>
  <c r="AH101" i="19"/>
  <c r="AG101" i="19"/>
  <c r="AF101" i="19"/>
  <c r="AE101" i="19"/>
  <c r="AD101" i="19"/>
  <c r="AC101" i="19"/>
  <c r="AB101" i="19"/>
  <c r="AI100" i="19"/>
  <c r="AH100" i="19"/>
  <c r="AG100" i="19"/>
  <c r="AF100" i="19"/>
  <c r="AE100" i="19"/>
  <c r="AD100" i="19"/>
  <c r="AC100" i="19"/>
  <c r="AB100" i="19"/>
  <c r="AI99" i="19"/>
  <c r="AH99" i="19"/>
  <c r="AG99" i="19"/>
  <c r="AF99" i="19"/>
  <c r="AE99" i="19"/>
  <c r="AD99" i="19"/>
  <c r="AC99" i="19"/>
  <c r="AB99" i="19"/>
  <c r="AI98" i="19"/>
  <c r="AH98" i="19"/>
  <c r="AG98" i="19"/>
  <c r="AF98" i="19"/>
  <c r="AE98" i="19"/>
  <c r="AD98" i="19"/>
  <c r="AC98" i="19"/>
  <c r="AB98" i="19"/>
  <c r="AI97" i="19"/>
  <c r="AH97" i="19"/>
  <c r="AG97" i="19"/>
  <c r="AF97" i="19"/>
  <c r="AE97" i="19"/>
  <c r="AD97" i="19"/>
  <c r="AC97" i="19"/>
  <c r="AB97" i="19"/>
  <c r="AI96" i="19"/>
  <c r="AH96" i="19"/>
  <c r="AG96" i="19"/>
  <c r="AF96" i="19"/>
  <c r="AE96" i="19"/>
  <c r="AD96" i="19"/>
  <c r="AC96" i="19"/>
  <c r="AB96" i="19"/>
  <c r="AI95" i="19"/>
  <c r="AH95" i="19"/>
  <c r="AG95" i="19"/>
  <c r="AF95" i="19"/>
  <c r="AE95" i="19"/>
  <c r="AD95" i="19"/>
  <c r="AC95" i="19"/>
  <c r="AB95" i="19"/>
  <c r="AI94" i="19"/>
  <c r="AH94" i="19"/>
  <c r="AG94" i="19"/>
  <c r="AF94" i="19"/>
  <c r="AE94" i="19"/>
  <c r="AD94" i="19"/>
  <c r="AC94" i="19"/>
  <c r="AB94" i="19"/>
  <c r="AI93" i="19"/>
  <c r="AH93" i="19"/>
  <c r="AG93" i="19"/>
  <c r="AF93" i="19"/>
  <c r="AE93" i="19"/>
  <c r="AD93" i="19"/>
  <c r="AC93" i="19"/>
  <c r="AB93" i="19"/>
  <c r="AI92" i="19"/>
  <c r="AH92" i="19"/>
  <c r="AG92" i="19"/>
  <c r="AF92" i="19"/>
  <c r="AE92" i="19"/>
  <c r="AD92" i="19"/>
  <c r="AC92" i="19"/>
  <c r="AB92" i="19"/>
  <c r="AI91" i="19"/>
  <c r="AH91" i="19"/>
  <c r="AG91" i="19"/>
  <c r="AF91" i="19"/>
  <c r="AE91" i="19"/>
  <c r="AD91" i="19"/>
  <c r="AC91" i="19"/>
  <c r="AB91" i="19"/>
  <c r="AI90" i="19"/>
  <c r="AH90" i="19"/>
  <c r="AG90" i="19"/>
  <c r="AF90" i="19"/>
  <c r="AE90" i="19"/>
  <c r="AD90" i="19"/>
  <c r="AC90" i="19"/>
  <c r="AB90" i="19"/>
  <c r="AI89" i="19"/>
  <c r="AH89" i="19"/>
  <c r="AG89" i="19"/>
  <c r="AF89" i="19"/>
  <c r="AE89" i="19"/>
  <c r="AD89" i="19"/>
  <c r="AC89" i="19"/>
  <c r="AB89" i="19"/>
  <c r="AI88" i="19"/>
  <c r="AH88" i="19"/>
  <c r="AG88" i="19"/>
  <c r="AF88" i="19"/>
  <c r="AE88" i="19"/>
  <c r="AD88" i="19"/>
  <c r="AC88" i="19"/>
  <c r="AB88" i="19"/>
  <c r="AI87" i="19"/>
  <c r="AH87" i="19"/>
  <c r="AG87" i="19"/>
  <c r="AF87" i="19"/>
  <c r="AE87" i="19"/>
  <c r="AD87" i="19"/>
  <c r="AC87" i="19"/>
  <c r="AB87" i="19"/>
  <c r="AI86" i="19"/>
  <c r="AH86" i="19"/>
  <c r="AG86" i="19"/>
  <c r="AF86" i="19"/>
  <c r="AE86" i="19"/>
  <c r="AD86" i="19"/>
  <c r="AC86" i="19"/>
  <c r="AB86" i="19"/>
  <c r="AI85" i="19"/>
  <c r="AH85" i="19"/>
  <c r="AG85" i="19"/>
  <c r="AF85" i="19"/>
  <c r="AE85" i="19"/>
  <c r="AD85" i="19"/>
  <c r="AC85" i="19"/>
  <c r="AB85" i="19"/>
  <c r="AI84" i="19"/>
  <c r="AH84" i="19"/>
  <c r="AG84" i="19"/>
  <c r="AF84" i="19"/>
  <c r="AE84" i="19"/>
  <c r="AD84" i="19"/>
  <c r="AC84" i="19"/>
  <c r="AB84" i="19"/>
  <c r="AI83" i="19"/>
  <c r="AH83" i="19"/>
  <c r="AG83" i="19"/>
  <c r="AF83" i="19"/>
  <c r="AE83" i="19"/>
  <c r="AD83" i="19"/>
  <c r="AC83" i="19"/>
  <c r="AB83" i="19"/>
  <c r="AI82" i="19"/>
  <c r="AH82" i="19"/>
  <c r="AG82" i="19"/>
  <c r="AF82" i="19"/>
  <c r="AE82" i="19"/>
  <c r="AD82" i="19"/>
  <c r="AC82" i="19"/>
  <c r="AB82" i="19"/>
  <c r="AI81" i="19"/>
  <c r="AH81" i="19"/>
  <c r="AG81" i="19"/>
  <c r="AF81" i="19"/>
  <c r="AE81" i="19"/>
  <c r="AD81" i="19"/>
  <c r="AC81" i="19"/>
  <c r="AB81" i="19"/>
  <c r="AI80" i="19"/>
  <c r="AH80" i="19"/>
  <c r="AG80" i="19"/>
  <c r="AF80" i="19"/>
  <c r="AE80" i="19"/>
  <c r="AD80" i="19"/>
  <c r="AC80" i="19"/>
  <c r="AB80" i="19"/>
  <c r="AI79" i="19"/>
  <c r="AH79" i="19"/>
  <c r="AG79" i="19"/>
  <c r="AF79" i="19"/>
  <c r="AE79" i="19"/>
  <c r="AD79" i="19"/>
  <c r="AC79" i="19"/>
  <c r="AB79" i="19"/>
  <c r="AI78" i="19"/>
  <c r="AH78" i="19"/>
  <c r="AG78" i="19"/>
  <c r="AF78" i="19"/>
  <c r="AE78" i="19"/>
  <c r="AD78" i="19"/>
  <c r="AC78" i="19"/>
  <c r="AB78" i="19"/>
  <c r="AI77" i="19"/>
  <c r="AH77" i="19"/>
  <c r="AG77" i="19"/>
  <c r="AF77" i="19"/>
  <c r="AE77" i="19"/>
  <c r="AD77" i="19"/>
  <c r="AC77" i="19"/>
  <c r="AB77" i="19"/>
  <c r="AI76" i="19"/>
  <c r="AH76" i="19"/>
  <c r="AG76" i="19"/>
  <c r="AF76" i="19"/>
  <c r="AE76" i="19"/>
  <c r="AD76" i="19"/>
  <c r="AC76" i="19"/>
  <c r="AB76" i="19"/>
  <c r="AI75" i="19"/>
  <c r="AH75" i="19"/>
  <c r="AG75" i="19"/>
  <c r="AF75" i="19"/>
  <c r="AE75" i="19"/>
  <c r="AD75" i="19"/>
  <c r="AC75" i="19"/>
  <c r="AB75" i="19"/>
  <c r="AI74" i="19"/>
  <c r="AH74" i="19"/>
  <c r="AG74" i="19"/>
  <c r="AF74" i="19"/>
  <c r="AE74" i="19"/>
  <c r="AD74" i="19"/>
  <c r="AC74" i="19"/>
  <c r="AB74" i="19"/>
  <c r="AI73" i="19"/>
  <c r="AH73" i="19"/>
  <c r="AG73" i="19"/>
  <c r="AF73" i="19"/>
  <c r="AE73" i="19"/>
  <c r="AD73" i="19"/>
  <c r="AC73" i="19"/>
  <c r="AB73" i="19"/>
  <c r="AI72" i="19"/>
  <c r="AH72" i="19"/>
  <c r="AG72" i="19"/>
  <c r="AF72" i="19"/>
  <c r="AE72" i="19"/>
  <c r="AD72" i="19"/>
  <c r="AC72" i="19"/>
  <c r="AB72" i="19"/>
  <c r="AI71" i="19"/>
  <c r="AH71" i="19"/>
  <c r="AG71" i="19"/>
  <c r="AF71" i="19"/>
  <c r="AE71" i="19"/>
  <c r="AD71" i="19"/>
  <c r="AC71" i="19"/>
  <c r="AB71" i="19"/>
  <c r="AI70" i="19"/>
  <c r="AH70" i="19"/>
  <c r="AG70" i="19"/>
  <c r="AF70" i="19"/>
  <c r="AE70" i="19"/>
  <c r="AD70" i="19"/>
  <c r="AC70" i="19"/>
  <c r="AB70" i="19"/>
  <c r="AI69" i="19"/>
  <c r="AH69" i="19"/>
  <c r="AG69" i="19"/>
  <c r="AF69" i="19"/>
  <c r="AE69" i="19"/>
  <c r="AD69" i="19"/>
  <c r="AC69" i="19"/>
  <c r="AB69" i="19"/>
  <c r="AI68" i="19"/>
  <c r="AH68" i="19"/>
  <c r="AG68" i="19"/>
  <c r="AF68" i="19"/>
  <c r="AE68" i="19"/>
  <c r="AD68" i="19"/>
  <c r="AC68" i="19"/>
  <c r="AB68" i="19"/>
  <c r="AI67" i="19"/>
  <c r="AH67" i="19"/>
  <c r="AG67" i="19"/>
  <c r="AF67" i="19"/>
  <c r="AE67" i="19"/>
  <c r="AD67" i="19"/>
  <c r="AC67" i="19"/>
  <c r="AB67" i="19"/>
  <c r="AI66" i="19"/>
  <c r="AH66" i="19"/>
  <c r="AG66" i="19"/>
  <c r="AF66" i="19"/>
  <c r="AE66" i="19"/>
  <c r="AD66" i="19"/>
  <c r="AC66" i="19"/>
  <c r="AB66" i="19"/>
  <c r="AI65" i="19"/>
  <c r="AH65" i="19"/>
  <c r="AG65" i="19"/>
  <c r="AF65" i="19"/>
  <c r="AE65" i="19"/>
  <c r="AD65" i="19"/>
  <c r="AC65" i="19"/>
  <c r="AB65" i="19"/>
  <c r="AI64" i="19"/>
  <c r="AH64" i="19"/>
  <c r="AG64" i="19"/>
  <c r="AF64" i="19"/>
  <c r="AE64" i="19"/>
  <c r="AD64" i="19"/>
  <c r="AC64" i="19"/>
  <c r="AB64" i="19"/>
  <c r="AI63" i="19"/>
  <c r="AH63" i="19"/>
  <c r="AG63" i="19"/>
  <c r="AF63" i="19"/>
  <c r="AE63" i="19"/>
  <c r="AD63" i="19"/>
  <c r="AC63" i="19"/>
  <c r="AB63" i="19"/>
  <c r="AI62" i="19"/>
  <c r="AH62" i="19"/>
  <c r="AG62" i="19"/>
  <c r="AF62" i="19"/>
  <c r="AE62" i="19"/>
  <c r="AD62" i="19"/>
  <c r="AC62" i="19"/>
  <c r="AB62" i="19"/>
  <c r="AI61" i="19"/>
  <c r="AH61" i="19"/>
  <c r="AG61" i="19"/>
  <c r="AF61" i="19"/>
  <c r="AE61" i="19"/>
  <c r="AD61" i="19"/>
  <c r="AC61" i="19"/>
  <c r="AB61" i="19"/>
  <c r="AI60" i="19"/>
  <c r="AH60" i="19"/>
  <c r="AG60" i="19"/>
  <c r="AF60" i="19"/>
  <c r="AE60" i="19"/>
  <c r="AD60" i="19"/>
  <c r="AC60" i="19"/>
  <c r="AB60" i="19"/>
  <c r="AI59" i="19"/>
  <c r="AH59" i="19"/>
  <c r="AG59" i="19"/>
  <c r="AF59" i="19"/>
  <c r="AE59" i="19"/>
  <c r="AD59" i="19"/>
  <c r="AC59" i="19"/>
  <c r="AB59" i="19"/>
  <c r="AI58" i="19"/>
  <c r="AH58" i="19"/>
  <c r="AG58" i="19"/>
  <c r="AF58" i="19"/>
  <c r="AE58" i="19"/>
  <c r="AD58" i="19"/>
  <c r="AC58" i="19"/>
  <c r="AB58" i="19"/>
  <c r="AI57" i="19"/>
  <c r="AH57" i="19"/>
  <c r="AG57" i="19"/>
  <c r="AF57" i="19"/>
  <c r="AE57" i="19"/>
  <c r="AD57" i="19"/>
  <c r="AC57" i="19"/>
  <c r="AB57" i="19"/>
  <c r="AI56" i="19"/>
  <c r="AH56" i="19"/>
  <c r="AG56" i="19"/>
  <c r="AF56" i="19"/>
  <c r="AE56" i="19"/>
  <c r="AD56" i="19"/>
  <c r="AC56" i="19"/>
  <c r="AB56" i="19"/>
  <c r="AI55" i="19"/>
  <c r="AH55" i="19"/>
  <c r="AG55" i="19"/>
  <c r="AF55" i="19"/>
  <c r="AE55" i="19"/>
  <c r="AD55" i="19"/>
  <c r="AC55" i="19"/>
  <c r="AB55" i="19"/>
  <c r="AI54" i="19"/>
  <c r="AH54" i="19"/>
  <c r="AG54" i="19"/>
  <c r="AF54" i="19"/>
  <c r="AE54" i="19"/>
  <c r="AD54" i="19"/>
  <c r="AC54" i="19"/>
  <c r="AB54" i="19"/>
  <c r="AI53" i="19"/>
  <c r="AH53" i="19"/>
  <c r="AG53" i="19"/>
  <c r="AF53" i="19"/>
  <c r="AE53" i="19"/>
  <c r="AD53" i="19"/>
  <c r="AC53" i="19"/>
  <c r="AB53" i="19"/>
  <c r="AI52" i="19"/>
  <c r="AH52" i="19"/>
  <c r="AG52" i="19"/>
  <c r="AF52" i="19"/>
  <c r="AE52" i="19"/>
  <c r="AD52" i="19"/>
  <c r="AC52" i="19"/>
  <c r="AB52" i="19"/>
  <c r="AI51" i="19"/>
  <c r="AH51" i="19"/>
  <c r="AG51" i="19"/>
  <c r="AF51" i="19"/>
  <c r="AE51" i="19"/>
  <c r="AD51" i="19"/>
  <c r="AC51" i="19"/>
  <c r="AB51" i="19"/>
  <c r="AI50" i="19"/>
  <c r="AH50" i="19"/>
  <c r="AG50" i="19"/>
  <c r="AF50" i="19"/>
  <c r="AE50" i="19"/>
  <c r="AD50" i="19"/>
  <c r="AC50" i="19"/>
  <c r="AB50" i="19"/>
  <c r="AI49" i="19"/>
  <c r="AH49" i="19"/>
  <c r="AG49" i="19"/>
  <c r="AF49" i="19"/>
  <c r="AE49" i="19"/>
  <c r="AD49" i="19"/>
  <c r="AC49" i="19"/>
  <c r="AB49" i="19"/>
  <c r="AI48" i="19"/>
  <c r="AH48" i="19"/>
  <c r="AG48" i="19"/>
  <c r="AF48" i="19"/>
  <c r="AE48" i="19"/>
  <c r="AD48" i="19"/>
  <c r="AC48" i="19"/>
  <c r="AB48" i="19"/>
  <c r="AI47" i="19"/>
  <c r="AH47" i="19"/>
  <c r="AG47" i="19"/>
  <c r="AF47" i="19"/>
  <c r="AE47" i="19"/>
  <c r="AD47" i="19"/>
  <c r="AC47" i="19"/>
  <c r="AB47" i="19"/>
  <c r="AI46" i="19"/>
  <c r="AH46" i="19"/>
  <c r="AG46" i="19"/>
  <c r="AF46" i="19"/>
  <c r="AE46" i="19"/>
  <c r="AD46" i="19"/>
  <c r="AC46" i="19"/>
  <c r="AB46" i="19"/>
  <c r="AI45" i="19"/>
  <c r="AH45" i="19"/>
  <c r="AG45" i="19"/>
  <c r="AF45" i="19"/>
  <c r="AE45" i="19"/>
  <c r="AD45" i="19"/>
  <c r="AC45" i="19"/>
  <c r="AB45" i="19"/>
  <c r="AI44" i="19"/>
  <c r="AH44" i="19"/>
  <c r="AG44" i="19"/>
  <c r="AF44" i="19"/>
  <c r="AE44" i="19"/>
  <c r="AD44" i="19"/>
  <c r="AC44" i="19"/>
  <c r="AB44" i="19"/>
  <c r="AI43" i="19"/>
  <c r="AH43" i="19"/>
  <c r="AG43" i="19"/>
  <c r="AF43" i="19"/>
  <c r="AE43" i="19"/>
  <c r="AD43" i="19"/>
  <c r="AC43" i="19"/>
  <c r="AB43" i="19"/>
  <c r="AI42" i="19"/>
  <c r="AH42" i="19"/>
  <c r="AG42" i="19"/>
  <c r="AF42" i="19"/>
  <c r="AE42" i="19"/>
  <c r="AD42" i="19"/>
  <c r="AC42" i="19"/>
  <c r="AB42" i="19"/>
  <c r="AI41" i="19"/>
  <c r="AH41" i="19"/>
  <c r="AG41" i="19"/>
  <c r="AF41" i="19"/>
  <c r="AE41" i="19"/>
  <c r="AD41" i="19"/>
  <c r="AC41" i="19"/>
  <c r="AB41" i="19"/>
  <c r="AI40" i="19"/>
  <c r="AH40" i="19"/>
  <c r="AG40" i="19"/>
  <c r="AF40" i="19"/>
  <c r="AE40" i="19"/>
  <c r="AD40" i="19"/>
  <c r="AC40" i="19"/>
  <c r="AB40" i="19"/>
  <c r="AI39" i="19"/>
  <c r="AH39" i="19"/>
  <c r="AG39" i="19"/>
  <c r="AF39" i="19"/>
  <c r="AE39" i="19"/>
  <c r="AD39" i="19"/>
  <c r="AC39" i="19"/>
  <c r="AB39" i="19"/>
  <c r="AI38" i="19"/>
  <c r="AH38" i="19"/>
  <c r="AG38" i="19"/>
  <c r="AF38" i="19"/>
  <c r="AE38" i="19"/>
  <c r="AD38" i="19"/>
  <c r="AC38" i="19"/>
  <c r="AB38" i="19"/>
  <c r="AI37" i="19"/>
  <c r="AH37" i="19"/>
  <c r="AG37" i="19"/>
  <c r="AF37" i="19"/>
  <c r="AE37" i="19"/>
  <c r="AD37" i="19"/>
  <c r="AC37" i="19"/>
  <c r="AB37" i="19"/>
  <c r="AI36" i="19"/>
  <c r="AH36" i="19"/>
  <c r="AG36" i="19"/>
  <c r="AF36" i="19"/>
  <c r="AE36" i="19"/>
  <c r="AD36" i="19"/>
  <c r="AC36" i="19"/>
  <c r="AB36" i="19"/>
  <c r="AI35" i="19"/>
  <c r="AH35" i="19"/>
  <c r="AG35" i="19"/>
  <c r="AF35" i="19"/>
  <c r="AE35" i="19"/>
  <c r="AD35" i="19"/>
  <c r="AC35" i="19"/>
  <c r="AB35" i="19"/>
  <c r="AI34" i="19"/>
  <c r="AH34" i="19"/>
  <c r="AG34" i="19"/>
  <c r="AF34" i="19"/>
  <c r="AE34" i="19"/>
  <c r="AD34" i="19"/>
  <c r="AC34" i="19"/>
  <c r="AB34" i="19"/>
  <c r="AI33" i="19"/>
  <c r="AH33" i="19"/>
  <c r="AG33" i="19"/>
  <c r="AF33" i="19"/>
  <c r="AE33" i="19"/>
  <c r="AD33" i="19"/>
  <c r="AC33" i="19"/>
  <c r="AB33" i="19"/>
  <c r="AI32" i="19"/>
  <c r="AH32" i="19"/>
  <c r="AG32" i="19"/>
  <c r="AF32" i="19"/>
  <c r="AE32" i="19"/>
  <c r="AD32" i="19"/>
  <c r="AC32" i="19"/>
  <c r="AB32" i="19"/>
  <c r="AI31" i="19"/>
  <c r="AH31" i="19"/>
  <c r="AG31" i="19"/>
  <c r="AF31" i="19"/>
  <c r="AE31" i="19"/>
  <c r="AD31" i="19"/>
  <c r="AC31" i="19"/>
  <c r="AB31" i="19"/>
  <c r="AI30" i="19"/>
  <c r="AH30" i="19"/>
  <c r="AG30" i="19"/>
  <c r="AF30" i="19"/>
  <c r="AE30" i="19"/>
  <c r="AD30" i="19"/>
  <c r="AC30" i="19"/>
  <c r="AB30" i="19"/>
  <c r="AI29" i="19"/>
  <c r="AH29" i="19"/>
  <c r="AG29" i="19"/>
  <c r="AF29" i="19"/>
  <c r="AE29" i="19"/>
  <c r="AD29" i="19"/>
  <c r="AC29" i="19"/>
  <c r="AB29" i="19"/>
  <c r="AI28" i="19"/>
  <c r="AH28" i="19"/>
  <c r="AG28" i="19"/>
  <c r="AF28" i="19"/>
  <c r="AE28" i="19"/>
  <c r="AD28" i="19"/>
  <c r="AC28" i="19"/>
  <c r="AB28" i="19"/>
  <c r="AI27" i="19"/>
  <c r="AH27" i="19"/>
  <c r="AG27" i="19"/>
  <c r="AF27" i="19"/>
  <c r="AE27" i="19"/>
  <c r="AD27" i="19"/>
  <c r="AC27" i="19"/>
  <c r="AB27" i="19"/>
  <c r="AI26" i="19"/>
  <c r="AH26" i="19"/>
  <c r="AG26" i="19"/>
  <c r="AF26" i="19"/>
  <c r="AE26" i="19"/>
  <c r="AD26" i="19"/>
  <c r="AC26" i="19"/>
  <c r="AB26" i="19"/>
  <c r="AI25" i="19"/>
  <c r="AH25" i="19"/>
  <c r="AG25" i="19"/>
  <c r="AF25" i="19"/>
  <c r="AE25" i="19"/>
  <c r="AD25" i="19"/>
  <c r="AC25" i="19"/>
  <c r="AB25" i="19"/>
  <c r="AI24" i="19"/>
  <c r="AH24" i="19"/>
  <c r="AG24" i="19"/>
  <c r="AF24" i="19"/>
  <c r="AE24" i="19"/>
  <c r="AD24" i="19"/>
  <c r="AC24" i="19"/>
  <c r="AB24" i="19"/>
  <c r="AI23" i="19"/>
  <c r="AH23" i="19"/>
  <c r="AG23" i="19"/>
  <c r="AF23" i="19"/>
  <c r="AE23" i="19"/>
  <c r="AD23" i="19"/>
  <c r="AC23" i="19"/>
  <c r="AB23" i="19"/>
  <c r="AI22" i="19"/>
  <c r="AH22" i="19"/>
  <c r="AG22" i="19"/>
  <c r="AF22" i="19"/>
  <c r="AE22" i="19"/>
  <c r="AD22" i="19"/>
  <c r="AC22" i="19"/>
  <c r="AB22" i="19"/>
  <c r="AI21" i="19"/>
  <c r="AH21" i="19"/>
  <c r="AG21" i="19"/>
  <c r="AF21" i="19"/>
  <c r="AE21" i="19"/>
  <c r="AD21" i="19"/>
  <c r="AC21" i="19"/>
  <c r="AB21" i="19"/>
  <c r="AI20" i="19"/>
  <c r="AH20" i="19"/>
  <c r="AG20" i="19"/>
  <c r="AF20" i="19"/>
  <c r="AE20" i="19"/>
  <c r="AD20" i="19"/>
  <c r="AC20" i="19"/>
  <c r="AB20" i="19"/>
  <c r="AI19" i="19"/>
  <c r="AH19" i="19"/>
  <c r="AG19" i="19"/>
  <c r="AF19" i="19"/>
  <c r="AE19" i="19"/>
  <c r="AD19" i="19"/>
  <c r="AC19" i="19"/>
  <c r="AB19" i="19"/>
  <c r="AI18" i="19"/>
  <c r="AH18" i="19"/>
  <c r="AG18" i="19"/>
  <c r="AF18" i="19"/>
  <c r="AE18" i="19"/>
  <c r="AD18" i="19"/>
  <c r="AC18" i="19"/>
  <c r="AB18" i="19"/>
  <c r="AI17" i="19"/>
  <c r="AH17" i="19"/>
  <c r="AG17" i="19"/>
  <c r="AF17" i="19"/>
  <c r="AE17" i="19"/>
  <c r="AD17" i="19"/>
  <c r="AC17" i="19"/>
  <c r="AB17" i="19"/>
  <c r="AI16" i="19"/>
  <c r="AH16" i="19"/>
  <c r="AG16" i="19"/>
  <c r="AF16" i="19"/>
  <c r="AE16" i="19"/>
  <c r="AD16" i="19"/>
  <c r="AC16" i="19"/>
  <c r="AB16" i="19"/>
  <c r="AI15" i="19"/>
  <c r="AH15" i="19"/>
  <c r="AG15" i="19"/>
  <c r="AF15" i="19"/>
  <c r="AE15" i="19"/>
  <c r="AD15" i="19"/>
  <c r="AC15" i="19"/>
  <c r="AB15" i="19"/>
  <c r="AI14" i="19"/>
  <c r="AH14" i="19"/>
  <c r="AG14" i="19"/>
  <c r="AF14" i="19"/>
  <c r="AE14" i="19"/>
  <c r="AD14" i="19"/>
  <c r="AC14" i="19"/>
  <c r="AB14" i="19"/>
  <c r="AI13" i="19"/>
  <c r="AH13" i="19"/>
  <c r="AG13" i="19"/>
  <c r="AF13" i="19"/>
  <c r="AE13" i="19"/>
  <c r="AD13" i="19"/>
  <c r="AC13" i="19"/>
  <c r="AB13" i="19"/>
  <c r="AI12" i="19"/>
  <c r="AH12" i="19"/>
  <c r="AG12" i="19"/>
  <c r="AF12" i="19"/>
  <c r="AE12" i="19"/>
  <c r="AD12" i="19"/>
  <c r="AC12" i="19"/>
  <c r="AB12" i="19"/>
  <c r="AI11" i="19"/>
  <c r="AH11" i="19"/>
  <c r="AG11" i="19"/>
  <c r="AF11" i="19"/>
  <c r="AE11" i="19"/>
  <c r="AD11" i="19"/>
  <c r="AC11" i="19"/>
  <c r="AB11" i="19"/>
  <c r="AI10" i="19"/>
  <c r="AH10" i="19"/>
  <c r="AG10" i="19"/>
  <c r="AF10" i="19"/>
  <c r="AE10" i="19"/>
  <c r="AD10" i="19"/>
  <c r="AC10" i="19"/>
  <c r="AB10" i="19"/>
  <c r="AI9" i="19"/>
  <c r="AH9" i="19"/>
  <c r="AG9" i="19"/>
  <c r="AF9" i="19"/>
  <c r="AE9" i="19"/>
  <c r="AD9" i="19"/>
  <c r="AC9" i="19"/>
  <c r="AB9" i="19"/>
  <c r="L167" i="22"/>
  <c r="K167" i="22"/>
  <c r="J167" i="22"/>
  <c r="I167" i="22"/>
  <c r="H167" i="22"/>
  <c r="G167" i="22"/>
  <c r="F167" i="22"/>
  <c r="L166" i="22"/>
  <c r="K166" i="22"/>
  <c r="J166" i="22"/>
  <c r="I166" i="22"/>
  <c r="H166" i="22"/>
  <c r="G166" i="22"/>
  <c r="F166" i="22"/>
  <c r="L165" i="22"/>
  <c r="K165" i="22"/>
  <c r="J165" i="22"/>
  <c r="I165" i="22"/>
  <c r="H165" i="22"/>
  <c r="G165" i="22"/>
  <c r="F165" i="22"/>
  <c r="L164" i="22"/>
  <c r="K164" i="22"/>
  <c r="J164" i="22"/>
  <c r="I164" i="22"/>
  <c r="H164" i="22"/>
  <c r="G164" i="22"/>
  <c r="F164" i="22"/>
  <c r="M163" i="22"/>
  <c r="L163" i="22"/>
  <c r="K163" i="22"/>
  <c r="J163" i="22"/>
  <c r="I163" i="22"/>
  <c r="H163" i="22"/>
  <c r="G163" i="22"/>
  <c r="F163" i="22"/>
  <c r="T56" i="16" l="1"/>
  <c r="AA59" i="16"/>
  <c r="Z59" i="16"/>
  <c r="Y59" i="16"/>
  <c r="X59" i="16"/>
  <c r="W59" i="16"/>
  <c r="V59" i="16"/>
  <c r="U59" i="16"/>
  <c r="T59" i="16"/>
  <c r="AA58" i="16"/>
  <c r="Z58" i="16"/>
  <c r="Y58" i="16"/>
  <c r="X58" i="16"/>
  <c r="W58" i="16"/>
  <c r="V58" i="16"/>
  <c r="U58" i="16"/>
  <c r="T58" i="16"/>
  <c r="AA57" i="16"/>
  <c r="Z57" i="16"/>
  <c r="Y57" i="16"/>
  <c r="X57" i="16"/>
  <c r="W57" i="16"/>
  <c r="V57" i="16"/>
  <c r="U57" i="16"/>
  <c r="T57" i="16"/>
  <c r="AA56" i="16"/>
  <c r="Z56" i="16"/>
  <c r="Y56" i="16"/>
  <c r="X56" i="16"/>
  <c r="W56" i="16"/>
  <c r="V56" i="16"/>
  <c r="U56" i="16"/>
  <c r="Q59" i="16"/>
  <c r="AK59" i="16" s="1"/>
  <c r="P59" i="16"/>
  <c r="O59" i="16"/>
  <c r="N59" i="16"/>
  <c r="AH59" i="16" s="1"/>
  <c r="M59" i="16"/>
  <c r="AG59" i="16" s="1"/>
  <c r="L59" i="16"/>
  <c r="K59" i="16"/>
  <c r="J59" i="16"/>
  <c r="AD59" i="16" s="1"/>
  <c r="Q58" i="16"/>
  <c r="AK58" i="16" s="1"/>
  <c r="P58" i="16"/>
  <c r="O58" i="16"/>
  <c r="N58" i="16"/>
  <c r="AH58" i="16" s="1"/>
  <c r="M58" i="16"/>
  <c r="AG58" i="16" s="1"/>
  <c r="L58" i="16"/>
  <c r="K58" i="16"/>
  <c r="J58" i="16"/>
  <c r="AD58" i="16" s="1"/>
  <c r="Q57" i="16"/>
  <c r="AK57" i="16" s="1"/>
  <c r="P57" i="16"/>
  <c r="O57" i="16"/>
  <c r="N57" i="16"/>
  <c r="AH57" i="16" s="1"/>
  <c r="M57" i="16"/>
  <c r="AG57" i="16" s="1"/>
  <c r="L57" i="16"/>
  <c r="K57" i="16"/>
  <c r="J57" i="16"/>
  <c r="AD57" i="16" s="1"/>
  <c r="Q56" i="16"/>
  <c r="AK56" i="16" s="1"/>
  <c r="P56" i="16"/>
  <c r="O56" i="16"/>
  <c r="N56" i="16"/>
  <c r="AH56" i="16" s="1"/>
  <c r="M56" i="16"/>
  <c r="AG56" i="16" s="1"/>
  <c r="L56" i="16"/>
  <c r="K56" i="16"/>
  <c r="J56" i="16"/>
  <c r="AD56" i="16" s="1"/>
  <c r="AI56" i="16" l="1"/>
  <c r="AI57" i="16"/>
  <c r="AI58" i="16"/>
  <c r="AI59" i="16"/>
  <c r="AF56" i="16"/>
  <c r="AJ56" i="16"/>
  <c r="AF57" i="16"/>
  <c r="AJ57" i="16"/>
  <c r="AF58" i="16"/>
  <c r="AJ58" i="16"/>
  <c r="AF59" i="16"/>
  <c r="AJ59" i="16"/>
  <c r="AE56" i="16"/>
  <c r="AE57" i="16"/>
  <c r="AE58" i="16"/>
  <c r="AE59" i="16"/>
  <c r="AK152" i="15"/>
  <c r="AJ152" i="15"/>
  <c r="AI152" i="15"/>
  <c r="AH152" i="15"/>
  <c r="AG152" i="15"/>
  <c r="AF152" i="15"/>
  <c r="AE152" i="15"/>
  <c r="AC60" i="29" l="1"/>
  <c r="AB60" i="29"/>
  <c r="AA60" i="29"/>
  <c r="Z60" i="29"/>
  <c r="Y60" i="29"/>
  <c r="X60" i="29"/>
  <c r="W60" i="29"/>
  <c r="AC59" i="29"/>
  <c r="AB59" i="29"/>
  <c r="AA59" i="29"/>
  <c r="Z59" i="29"/>
  <c r="Y59" i="29"/>
  <c r="X59" i="29"/>
  <c r="W59" i="29"/>
  <c r="C29" i="29" s="1"/>
  <c r="F29" i="29" l="1"/>
  <c r="AL165" i="15"/>
  <c r="AL149" i="15"/>
  <c r="AL142" i="15"/>
  <c r="AL135" i="15"/>
  <c r="AL128" i="15"/>
  <c r="AL121" i="15"/>
  <c r="AL114" i="15"/>
  <c r="AL107" i="15"/>
  <c r="AL100" i="15"/>
  <c r="AL92" i="15"/>
  <c r="AL85" i="15"/>
  <c r="AL78" i="15"/>
  <c r="AL71" i="15"/>
  <c r="AL64" i="15"/>
  <c r="AL57" i="15"/>
  <c r="AL50" i="15"/>
  <c r="AL43" i="15"/>
  <c r="AL36" i="15"/>
  <c r="AL29" i="15"/>
  <c r="AL22" i="15"/>
  <c r="AL15" i="15"/>
  <c r="AL8" i="15"/>
  <c r="AL165" i="24"/>
  <c r="AL149" i="24"/>
  <c r="AL142" i="24"/>
  <c r="AL135" i="24"/>
  <c r="AL128" i="24"/>
  <c r="AL121" i="24"/>
  <c r="AL114" i="24"/>
  <c r="AL107" i="24"/>
  <c r="AL100" i="24"/>
  <c r="AL92" i="24"/>
  <c r="AL85" i="24"/>
  <c r="AL78" i="24"/>
  <c r="AL71" i="24"/>
  <c r="AL64" i="24"/>
  <c r="AL57" i="24"/>
  <c r="AL50" i="24"/>
  <c r="AL43" i="24"/>
  <c r="AL36" i="24"/>
  <c r="AL29" i="24"/>
  <c r="AL22" i="24"/>
  <c r="AL15" i="24"/>
  <c r="AL8" i="24"/>
  <c r="M29" i="30"/>
  <c r="M28" i="30"/>
  <c r="M27" i="30"/>
  <c r="M26" i="30"/>
  <c r="M25" i="30"/>
  <c r="M24" i="30"/>
  <c r="M23" i="30"/>
  <c r="M22" i="30"/>
  <c r="M21" i="30"/>
  <c r="M20" i="30"/>
  <c r="M19" i="30"/>
  <c r="M18" i="30"/>
  <c r="M17" i="30"/>
  <c r="M16" i="30"/>
  <c r="M15" i="30"/>
  <c r="M14" i="30"/>
  <c r="M13" i="30"/>
  <c r="M12" i="30"/>
  <c r="M11" i="30"/>
  <c r="M10" i="30"/>
  <c r="O29" i="30"/>
  <c r="O28" i="30"/>
  <c r="O27" i="30"/>
  <c r="O26" i="30"/>
  <c r="O25" i="30"/>
  <c r="O24" i="30"/>
  <c r="O23" i="30"/>
  <c r="O22" i="30"/>
  <c r="O21" i="30"/>
  <c r="O20" i="30"/>
  <c r="O19" i="30"/>
  <c r="O18" i="30"/>
  <c r="O17" i="30"/>
  <c r="O16" i="30"/>
  <c r="O15" i="30"/>
  <c r="O14" i="30"/>
  <c r="O13" i="30"/>
  <c r="O12" i="30"/>
  <c r="O11" i="30"/>
  <c r="O10" i="30"/>
  <c r="W299" i="19"/>
  <c r="AK168" i="15" l="1"/>
  <c r="AJ168" i="15"/>
  <c r="AI168" i="15"/>
  <c r="AH168" i="15"/>
  <c r="AG168" i="15"/>
  <c r="AF168" i="15"/>
  <c r="AE168" i="15"/>
  <c r="AK167" i="15"/>
  <c r="AJ167" i="15"/>
  <c r="AI167" i="15"/>
  <c r="AH167" i="15"/>
  <c r="AG167" i="15"/>
  <c r="AF167" i="15"/>
  <c r="AE167" i="15"/>
  <c r="AK166" i="15"/>
  <c r="AJ166" i="15"/>
  <c r="AI166" i="15"/>
  <c r="AH166" i="15"/>
  <c r="AG166" i="15"/>
  <c r="AF166" i="15"/>
  <c r="AE166" i="15"/>
  <c r="AK165" i="15"/>
  <c r="AJ165" i="15"/>
  <c r="AI165" i="15"/>
  <c r="AH165" i="15"/>
  <c r="AG165" i="15"/>
  <c r="AF165" i="15"/>
  <c r="AE165" i="15"/>
  <c r="AK151" i="15"/>
  <c r="AJ151" i="15"/>
  <c r="AI151" i="15"/>
  <c r="AH151" i="15"/>
  <c r="AG151" i="15"/>
  <c r="AF151" i="15"/>
  <c r="AE151" i="15"/>
  <c r="AK150" i="15"/>
  <c r="AJ150" i="15"/>
  <c r="AI150" i="15"/>
  <c r="AH150" i="15"/>
  <c r="AG150" i="15"/>
  <c r="AF150" i="15"/>
  <c r="AE150" i="15"/>
  <c r="AK149" i="15"/>
  <c r="AJ149" i="15"/>
  <c r="AI149" i="15"/>
  <c r="AH149" i="15"/>
  <c r="AG149" i="15"/>
  <c r="AF149" i="15"/>
  <c r="AE149" i="15"/>
  <c r="AK145" i="15"/>
  <c r="AJ145" i="15"/>
  <c r="AI145" i="15"/>
  <c r="AH145" i="15"/>
  <c r="AG145" i="15"/>
  <c r="AF145" i="15"/>
  <c r="AE145" i="15"/>
  <c r="AK144" i="15"/>
  <c r="AJ144" i="15"/>
  <c r="AI144" i="15"/>
  <c r="AH144" i="15"/>
  <c r="AG144" i="15"/>
  <c r="AF144" i="15"/>
  <c r="AE144" i="15"/>
  <c r="AK143" i="15"/>
  <c r="AJ143" i="15"/>
  <c r="AI143" i="15"/>
  <c r="AH143" i="15"/>
  <c r="AG143" i="15"/>
  <c r="AF143" i="15"/>
  <c r="AE143" i="15"/>
  <c r="AK142" i="15"/>
  <c r="AJ142" i="15"/>
  <c r="AI142" i="15"/>
  <c r="AH142" i="15"/>
  <c r="AG142" i="15"/>
  <c r="AF142" i="15"/>
  <c r="AE142" i="15"/>
  <c r="AK138" i="15"/>
  <c r="AJ138" i="15"/>
  <c r="AI138" i="15"/>
  <c r="AH138" i="15"/>
  <c r="AG138" i="15"/>
  <c r="AF138" i="15"/>
  <c r="AE138" i="15"/>
  <c r="AK137" i="15"/>
  <c r="AJ137" i="15"/>
  <c r="AI137" i="15"/>
  <c r="AH137" i="15"/>
  <c r="AG137" i="15"/>
  <c r="AF137" i="15"/>
  <c r="AE137" i="15"/>
  <c r="AK136" i="15"/>
  <c r="AJ136" i="15"/>
  <c r="AI136" i="15"/>
  <c r="AH136" i="15"/>
  <c r="AG136" i="15"/>
  <c r="AF136" i="15"/>
  <c r="AE136" i="15"/>
  <c r="AK135" i="15"/>
  <c r="AJ135" i="15"/>
  <c r="AI135" i="15"/>
  <c r="AH135" i="15"/>
  <c r="AG135" i="15"/>
  <c r="AF135" i="15"/>
  <c r="AE135" i="15"/>
  <c r="AK131" i="15"/>
  <c r="AJ131" i="15"/>
  <c r="AI131" i="15"/>
  <c r="AH131" i="15"/>
  <c r="AG131" i="15"/>
  <c r="AF131" i="15"/>
  <c r="AE131" i="15"/>
  <c r="AK130" i="15"/>
  <c r="AJ130" i="15"/>
  <c r="AI130" i="15"/>
  <c r="AH130" i="15"/>
  <c r="AG130" i="15"/>
  <c r="AF130" i="15"/>
  <c r="AE130" i="15"/>
  <c r="AK129" i="15"/>
  <c r="AJ129" i="15"/>
  <c r="AI129" i="15"/>
  <c r="AH129" i="15"/>
  <c r="AG129" i="15"/>
  <c r="AF129" i="15"/>
  <c r="AE129" i="15"/>
  <c r="AK128" i="15"/>
  <c r="AJ128" i="15"/>
  <c r="AI128" i="15"/>
  <c r="AH128" i="15"/>
  <c r="AG128" i="15"/>
  <c r="AF128" i="15"/>
  <c r="AE128" i="15"/>
  <c r="AK124" i="15"/>
  <c r="AJ124" i="15"/>
  <c r="AI124" i="15"/>
  <c r="AH124" i="15"/>
  <c r="AG124" i="15"/>
  <c r="AF124" i="15"/>
  <c r="AE124" i="15"/>
  <c r="AK123" i="15"/>
  <c r="AJ123" i="15"/>
  <c r="AI123" i="15"/>
  <c r="AH123" i="15"/>
  <c r="AG123" i="15"/>
  <c r="AF123" i="15"/>
  <c r="AE123" i="15"/>
  <c r="AK122" i="15"/>
  <c r="AJ122" i="15"/>
  <c r="AI122" i="15"/>
  <c r="AH122" i="15"/>
  <c r="AG122" i="15"/>
  <c r="AF122" i="15"/>
  <c r="AE122" i="15"/>
  <c r="AK121" i="15"/>
  <c r="AJ121" i="15"/>
  <c r="AI121" i="15"/>
  <c r="AH121" i="15"/>
  <c r="AG121" i="15"/>
  <c r="AF121" i="15"/>
  <c r="AE121" i="15"/>
  <c r="AK117" i="15"/>
  <c r="AJ117" i="15"/>
  <c r="AI117" i="15"/>
  <c r="AH117" i="15"/>
  <c r="AG117" i="15"/>
  <c r="AF117" i="15"/>
  <c r="AE117" i="15"/>
  <c r="AK116" i="15"/>
  <c r="AJ116" i="15"/>
  <c r="AI116" i="15"/>
  <c r="AH116" i="15"/>
  <c r="AG116" i="15"/>
  <c r="AF116" i="15"/>
  <c r="AE116" i="15"/>
  <c r="AK115" i="15"/>
  <c r="AJ115" i="15"/>
  <c r="AI115" i="15"/>
  <c r="AH115" i="15"/>
  <c r="AG115" i="15"/>
  <c r="AF115" i="15"/>
  <c r="AE115" i="15"/>
  <c r="AK114" i="15"/>
  <c r="AJ114" i="15"/>
  <c r="AI114" i="15"/>
  <c r="AH114" i="15"/>
  <c r="AG114" i="15"/>
  <c r="AF114" i="15"/>
  <c r="AE114" i="15"/>
  <c r="AK110" i="15"/>
  <c r="AJ110" i="15"/>
  <c r="AI110" i="15"/>
  <c r="AH110" i="15"/>
  <c r="AG110" i="15"/>
  <c r="AF110" i="15"/>
  <c r="AE110" i="15"/>
  <c r="AK109" i="15"/>
  <c r="AJ109" i="15"/>
  <c r="AI109" i="15"/>
  <c r="AH109" i="15"/>
  <c r="AG109" i="15"/>
  <c r="AF109" i="15"/>
  <c r="AE109" i="15"/>
  <c r="AK108" i="15"/>
  <c r="AJ108" i="15"/>
  <c r="AI108" i="15"/>
  <c r="AH108" i="15"/>
  <c r="AG108" i="15"/>
  <c r="AF108" i="15"/>
  <c r="AE108" i="15"/>
  <c r="AK107" i="15"/>
  <c r="AJ107" i="15"/>
  <c r="AI107" i="15"/>
  <c r="AH107" i="15"/>
  <c r="AG107" i="15"/>
  <c r="AF107" i="15"/>
  <c r="AE107" i="15"/>
  <c r="AK103" i="15"/>
  <c r="AJ103" i="15"/>
  <c r="AI103" i="15"/>
  <c r="AH103" i="15"/>
  <c r="AG103" i="15"/>
  <c r="AF103" i="15"/>
  <c r="AE103" i="15"/>
  <c r="AK102" i="15"/>
  <c r="AJ102" i="15"/>
  <c r="AI102" i="15"/>
  <c r="AH102" i="15"/>
  <c r="AG102" i="15"/>
  <c r="AF102" i="15"/>
  <c r="AE102" i="15"/>
  <c r="AK101" i="15"/>
  <c r="AJ101" i="15"/>
  <c r="AI101" i="15"/>
  <c r="AH101" i="15"/>
  <c r="AG101" i="15"/>
  <c r="AF101" i="15"/>
  <c r="AE101" i="15"/>
  <c r="AK100" i="15"/>
  <c r="AJ100" i="15"/>
  <c r="AI100" i="15"/>
  <c r="AH100" i="15"/>
  <c r="AG100" i="15"/>
  <c r="AF100" i="15"/>
  <c r="AE100" i="15"/>
  <c r="AK95" i="15"/>
  <c r="AJ95" i="15"/>
  <c r="AI95" i="15"/>
  <c r="AH95" i="15"/>
  <c r="AG95" i="15"/>
  <c r="AF95" i="15"/>
  <c r="AE95" i="15"/>
  <c r="AK94" i="15"/>
  <c r="AJ94" i="15"/>
  <c r="AI94" i="15"/>
  <c r="AH94" i="15"/>
  <c r="AG94" i="15"/>
  <c r="AF94" i="15"/>
  <c r="AE94" i="15"/>
  <c r="AK93" i="15"/>
  <c r="AJ93" i="15"/>
  <c r="AI93" i="15"/>
  <c r="AH93" i="15"/>
  <c r="AG93" i="15"/>
  <c r="AF93" i="15"/>
  <c r="AE93" i="15"/>
  <c r="AK92" i="15"/>
  <c r="AJ92" i="15"/>
  <c r="AI92" i="15"/>
  <c r="AH92" i="15"/>
  <c r="AG92" i="15"/>
  <c r="AF92" i="15"/>
  <c r="AE92" i="15"/>
  <c r="AK88" i="15"/>
  <c r="AJ88" i="15"/>
  <c r="AI88" i="15"/>
  <c r="AH88" i="15"/>
  <c r="AG88" i="15"/>
  <c r="AF88" i="15"/>
  <c r="AE88" i="15"/>
  <c r="AK87" i="15"/>
  <c r="AJ87" i="15"/>
  <c r="AI87" i="15"/>
  <c r="AH87" i="15"/>
  <c r="AG87" i="15"/>
  <c r="AF87" i="15"/>
  <c r="AE87" i="15"/>
  <c r="AK86" i="15"/>
  <c r="AJ86" i="15"/>
  <c r="AI86" i="15"/>
  <c r="AH86" i="15"/>
  <c r="AG86" i="15"/>
  <c r="AF86" i="15"/>
  <c r="AE86" i="15"/>
  <c r="AK85" i="15"/>
  <c r="AJ85" i="15"/>
  <c r="AI85" i="15"/>
  <c r="AH85" i="15"/>
  <c r="AG85" i="15"/>
  <c r="AF85" i="15"/>
  <c r="AE85" i="15"/>
  <c r="AK81" i="15"/>
  <c r="AJ81" i="15"/>
  <c r="AI81" i="15"/>
  <c r="AH81" i="15"/>
  <c r="AG81" i="15"/>
  <c r="AF81" i="15"/>
  <c r="AE81" i="15"/>
  <c r="AK80" i="15"/>
  <c r="AJ80" i="15"/>
  <c r="AI80" i="15"/>
  <c r="AH80" i="15"/>
  <c r="AG80" i="15"/>
  <c r="AF80" i="15"/>
  <c r="AE80" i="15"/>
  <c r="AK79" i="15"/>
  <c r="AJ79" i="15"/>
  <c r="AI79" i="15"/>
  <c r="AH79" i="15"/>
  <c r="AG79" i="15"/>
  <c r="AF79" i="15"/>
  <c r="AE79" i="15"/>
  <c r="AK78" i="15"/>
  <c r="AJ78" i="15"/>
  <c r="AI78" i="15"/>
  <c r="AH78" i="15"/>
  <c r="AG78" i="15"/>
  <c r="AF78" i="15"/>
  <c r="AE78" i="15"/>
  <c r="AK74" i="15"/>
  <c r="AJ74" i="15"/>
  <c r="AI74" i="15"/>
  <c r="AH74" i="15"/>
  <c r="AG74" i="15"/>
  <c r="AF74" i="15"/>
  <c r="AE74" i="15"/>
  <c r="AK73" i="15"/>
  <c r="AJ73" i="15"/>
  <c r="AI73" i="15"/>
  <c r="AH73" i="15"/>
  <c r="AG73" i="15"/>
  <c r="AF73" i="15"/>
  <c r="AE73" i="15"/>
  <c r="AK72" i="15"/>
  <c r="AJ72" i="15"/>
  <c r="AI72" i="15"/>
  <c r="AH72" i="15"/>
  <c r="AG72" i="15"/>
  <c r="AF72" i="15"/>
  <c r="AE72" i="15"/>
  <c r="AK71" i="15"/>
  <c r="AJ71" i="15"/>
  <c r="AI71" i="15"/>
  <c r="AH71" i="15"/>
  <c r="AG71" i="15"/>
  <c r="AF71" i="15"/>
  <c r="AE71" i="15"/>
  <c r="AK67" i="15"/>
  <c r="AJ67" i="15"/>
  <c r="AI67" i="15"/>
  <c r="AH67" i="15"/>
  <c r="AG67" i="15"/>
  <c r="AF67" i="15"/>
  <c r="AE67" i="15"/>
  <c r="AK66" i="15"/>
  <c r="AJ66" i="15"/>
  <c r="AI66" i="15"/>
  <c r="AH66" i="15"/>
  <c r="AG66" i="15"/>
  <c r="AF66" i="15"/>
  <c r="AE66" i="15"/>
  <c r="AK65" i="15"/>
  <c r="AJ65" i="15"/>
  <c r="AI65" i="15"/>
  <c r="AH65" i="15"/>
  <c r="AG65" i="15"/>
  <c r="AF65" i="15"/>
  <c r="AE65" i="15"/>
  <c r="AK64" i="15"/>
  <c r="AJ64" i="15"/>
  <c r="AI64" i="15"/>
  <c r="AH64" i="15"/>
  <c r="AG64" i="15"/>
  <c r="AF64" i="15"/>
  <c r="AE64" i="15"/>
  <c r="AK60" i="15"/>
  <c r="AJ60" i="15"/>
  <c r="AI60" i="15"/>
  <c r="AH60" i="15"/>
  <c r="AG60" i="15"/>
  <c r="AF60" i="15"/>
  <c r="AE60" i="15"/>
  <c r="AK59" i="15"/>
  <c r="AJ59" i="15"/>
  <c r="AI59" i="15"/>
  <c r="AH59" i="15"/>
  <c r="AG59" i="15"/>
  <c r="AF59" i="15"/>
  <c r="AE59" i="15"/>
  <c r="AK58" i="15"/>
  <c r="AJ58" i="15"/>
  <c r="AI58" i="15"/>
  <c r="AH58" i="15"/>
  <c r="AG58" i="15"/>
  <c r="AF58" i="15"/>
  <c r="AE58" i="15"/>
  <c r="AK57" i="15"/>
  <c r="AJ57" i="15"/>
  <c r="AI57" i="15"/>
  <c r="AH57" i="15"/>
  <c r="AG57" i="15"/>
  <c r="AF57" i="15"/>
  <c r="AE57" i="15"/>
  <c r="AK53" i="15"/>
  <c r="AJ53" i="15"/>
  <c r="AI53" i="15"/>
  <c r="AH53" i="15"/>
  <c r="AG53" i="15"/>
  <c r="AF53" i="15"/>
  <c r="AE53" i="15"/>
  <c r="AK52" i="15"/>
  <c r="AJ52" i="15"/>
  <c r="AI52" i="15"/>
  <c r="AH52" i="15"/>
  <c r="AG52" i="15"/>
  <c r="AF52" i="15"/>
  <c r="AE52" i="15"/>
  <c r="AK51" i="15"/>
  <c r="AJ51" i="15"/>
  <c r="AI51" i="15"/>
  <c r="AH51" i="15"/>
  <c r="AG51" i="15"/>
  <c r="AF51" i="15"/>
  <c r="AE51" i="15"/>
  <c r="AK50" i="15"/>
  <c r="AJ50" i="15"/>
  <c r="AI50" i="15"/>
  <c r="AH50" i="15"/>
  <c r="AG50" i="15"/>
  <c r="AF50" i="15"/>
  <c r="AE50" i="15"/>
  <c r="AK46" i="15"/>
  <c r="AJ46" i="15"/>
  <c r="AI46" i="15"/>
  <c r="AH46" i="15"/>
  <c r="AG46" i="15"/>
  <c r="AF46" i="15"/>
  <c r="AE46" i="15"/>
  <c r="AK45" i="15"/>
  <c r="AJ45" i="15"/>
  <c r="AI45" i="15"/>
  <c r="AH45" i="15"/>
  <c r="AG45" i="15"/>
  <c r="AF45" i="15"/>
  <c r="AE45" i="15"/>
  <c r="AK44" i="15"/>
  <c r="AJ44" i="15"/>
  <c r="AI44" i="15"/>
  <c r="AH44" i="15"/>
  <c r="AG44" i="15"/>
  <c r="AF44" i="15"/>
  <c r="AE44" i="15"/>
  <c r="AK43" i="15"/>
  <c r="AJ43" i="15"/>
  <c r="AI43" i="15"/>
  <c r="AH43" i="15"/>
  <c r="AG43" i="15"/>
  <c r="AF43" i="15"/>
  <c r="AE43" i="15"/>
  <c r="AK39" i="15"/>
  <c r="AJ39" i="15"/>
  <c r="AI39" i="15"/>
  <c r="AH39" i="15"/>
  <c r="AG39" i="15"/>
  <c r="AF39" i="15"/>
  <c r="AE39" i="15"/>
  <c r="AK38" i="15"/>
  <c r="AJ38" i="15"/>
  <c r="AI38" i="15"/>
  <c r="AH38" i="15"/>
  <c r="AG38" i="15"/>
  <c r="AF38" i="15"/>
  <c r="AE38" i="15"/>
  <c r="AK37" i="15"/>
  <c r="AJ37" i="15"/>
  <c r="AI37" i="15"/>
  <c r="AH37" i="15"/>
  <c r="AG37" i="15"/>
  <c r="AF37" i="15"/>
  <c r="AE37" i="15"/>
  <c r="AK36" i="15"/>
  <c r="AJ36" i="15"/>
  <c r="AI36" i="15"/>
  <c r="AH36" i="15"/>
  <c r="AG36" i="15"/>
  <c r="AF36" i="15"/>
  <c r="AE36" i="15"/>
  <c r="AK32" i="15"/>
  <c r="AJ32" i="15"/>
  <c r="AI32" i="15"/>
  <c r="AH32" i="15"/>
  <c r="AG32" i="15"/>
  <c r="AF32" i="15"/>
  <c r="AE32" i="15"/>
  <c r="AK31" i="15"/>
  <c r="AJ31" i="15"/>
  <c r="AI31" i="15"/>
  <c r="AH31" i="15"/>
  <c r="AG31" i="15"/>
  <c r="AF31" i="15"/>
  <c r="AE31" i="15"/>
  <c r="AK30" i="15"/>
  <c r="AJ30" i="15"/>
  <c r="AI30" i="15"/>
  <c r="AH30" i="15"/>
  <c r="AG30" i="15"/>
  <c r="AF30" i="15"/>
  <c r="AE30" i="15"/>
  <c r="AK29" i="15"/>
  <c r="AJ29" i="15"/>
  <c r="AI29" i="15"/>
  <c r="AH29" i="15"/>
  <c r="AG29" i="15"/>
  <c r="AF29" i="15"/>
  <c r="AE29" i="15"/>
  <c r="AK25" i="15"/>
  <c r="AJ25" i="15"/>
  <c r="AI25" i="15"/>
  <c r="AH25" i="15"/>
  <c r="AG25" i="15"/>
  <c r="AF25" i="15"/>
  <c r="AE25" i="15"/>
  <c r="AK24" i="15"/>
  <c r="AJ24" i="15"/>
  <c r="AI24" i="15"/>
  <c r="AH24" i="15"/>
  <c r="AG24" i="15"/>
  <c r="AF24" i="15"/>
  <c r="AE24" i="15"/>
  <c r="AK23" i="15"/>
  <c r="AJ23" i="15"/>
  <c r="AI23" i="15"/>
  <c r="AH23" i="15"/>
  <c r="AG23" i="15"/>
  <c r="AF23" i="15"/>
  <c r="AE23" i="15"/>
  <c r="AK22" i="15"/>
  <c r="AJ22" i="15"/>
  <c r="AI22" i="15"/>
  <c r="AH22" i="15"/>
  <c r="AG22" i="15"/>
  <c r="AF22" i="15"/>
  <c r="AE22" i="15"/>
  <c r="AK18" i="15"/>
  <c r="AJ18" i="15"/>
  <c r="AI18" i="15"/>
  <c r="AH18" i="15"/>
  <c r="AG18" i="15"/>
  <c r="AF18" i="15"/>
  <c r="AE18" i="15"/>
  <c r="AK17" i="15"/>
  <c r="AJ17" i="15"/>
  <c r="AI17" i="15"/>
  <c r="AH17" i="15"/>
  <c r="AG17" i="15"/>
  <c r="AF17" i="15"/>
  <c r="AE17" i="15"/>
  <c r="AK16" i="15"/>
  <c r="AJ16" i="15"/>
  <c r="AI16" i="15"/>
  <c r="AH16" i="15"/>
  <c r="AG16" i="15"/>
  <c r="AF16" i="15"/>
  <c r="AE16" i="15"/>
  <c r="AK15" i="15"/>
  <c r="AJ15" i="15"/>
  <c r="AI15" i="15"/>
  <c r="AH15" i="15"/>
  <c r="AG15" i="15"/>
  <c r="AF15" i="15"/>
  <c r="AE15" i="15"/>
  <c r="AE9" i="15"/>
  <c r="AF9" i="15"/>
  <c r="AG9" i="15"/>
  <c r="AH9" i="15"/>
  <c r="AI9" i="15"/>
  <c r="AJ9" i="15"/>
  <c r="AK9" i="15"/>
  <c r="AE10" i="15"/>
  <c r="AF10" i="15"/>
  <c r="AG10" i="15"/>
  <c r="AH10" i="15"/>
  <c r="AI10" i="15"/>
  <c r="AJ10" i="15"/>
  <c r="AK10" i="15"/>
  <c r="AE11" i="15"/>
  <c r="AF11" i="15"/>
  <c r="AG11" i="15"/>
  <c r="AH11" i="15"/>
  <c r="AI11" i="15"/>
  <c r="AJ11" i="15"/>
  <c r="AK11" i="15"/>
  <c r="AF8" i="15"/>
  <c r="AG8" i="15"/>
  <c r="AH8" i="15"/>
  <c r="AI8" i="15"/>
  <c r="AJ8" i="15"/>
  <c r="AK8" i="15"/>
  <c r="AE8" i="15"/>
  <c r="AK168" i="24"/>
  <c r="AJ168" i="24"/>
  <c r="AI168" i="24"/>
  <c r="AH168" i="24"/>
  <c r="AG168" i="24"/>
  <c r="AF168" i="24"/>
  <c r="AE168" i="24"/>
  <c r="AK167" i="24"/>
  <c r="AJ167" i="24"/>
  <c r="AI167" i="24"/>
  <c r="AH167" i="24"/>
  <c r="AG167" i="24"/>
  <c r="AF167" i="24"/>
  <c r="AE167" i="24"/>
  <c r="AK166" i="24"/>
  <c r="AJ166" i="24"/>
  <c r="AI166" i="24"/>
  <c r="AH166" i="24"/>
  <c r="AG166" i="24"/>
  <c r="AF166" i="24"/>
  <c r="AE166" i="24"/>
  <c r="AK165" i="24"/>
  <c r="AJ165" i="24"/>
  <c r="AI165" i="24"/>
  <c r="AH165" i="24"/>
  <c r="AG165" i="24"/>
  <c r="AF165" i="24"/>
  <c r="AE165" i="24"/>
  <c r="AE151" i="24"/>
  <c r="AK150" i="24"/>
  <c r="AJ150" i="24"/>
  <c r="AI150" i="24"/>
  <c r="AH150" i="24"/>
  <c r="AG150" i="24"/>
  <c r="AF150" i="24"/>
  <c r="AE150" i="24"/>
  <c r="AK149" i="24"/>
  <c r="AJ149" i="24"/>
  <c r="AI149" i="24"/>
  <c r="AH149" i="24"/>
  <c r="AG149" i="24"/>
  <c r="AF149" i="24"/>
  <c r="AE149" i="24"/>
  <c r="AK145" i="24"/>
  <c r="AJ145" i="24"/>
  <c r="AI145" i="24"/>
  <c r="AH145" i="24"/>
  <c r="AG145" i="24"/>
  <c r="AF145" i="24"/>
  <c r="AE145" i="24"/>
  <c r="AK144" i="24"/>
  <c r="AJ144" i="24"/>
  <c r="AI144" i="24"/>
  <c r="AH144" i="24"/>
  <c r="AG144" i="24"/>
  <c r="AF144" i="24"/>
  <c r="AE144" i="24"/>
  <c r="AK143" i="24"/>
  <c r="AJ143" i="24"/>
  <c r="AI143" i="24"/>
  <c r="AH143" i="24"/>
  <c r="AG143" i="24"/>
  <c r="AF143" i="24"/>
  <c r="AE143" i="24"/>
  <c r="AK142" i="24"/>
  <c r="AJ142" i="24"/>
  <c r="AI142" i="24"/>
  <c r="AH142" i="24"/>
  <c r="AG142" i="24"/>
  <c r="AF142" i="24"/>
  <c r="AE142" i="24"/>
  <c r="AK138" i="24"/>
  <c r="AJ138" i="24"/>
  <c r="AI138" i="24"/>
  <c r="AH138" i="24"/>
  <c r="AG138" i="24"/>
  <c r="AF138" i="24"/>
  <c r="AE138" i="24"/>
  <c r="AK137" i="24"/>
  <c r="AJ137" i="24"/>
  <c r="AI137" i="24"/>
  <c r="AH137" i="24"/>
  <c r="AG137" i="24"/>
  <c r="AF137" i="24"/>
  <c r="AE137" i="24"/>
  <c r="AK136" i="24"/>
  <c r="AJ136" i="24"/>
  <c r="AI136" i="24"/>
  <c r="AH136" i="24"/>
  <c r="AG136" i="24"/>
  <c r="AF136" i="24"/>
  <c r="AE136" i="24"/>
  <c r="AK135" i="24"/>
  <c r="AJ135" i="24"/>
  <c r="AI135" i="24"/>
  <c r="AH135" i="24"/>
  <c r="AG135" i="24"/>
  <c r="AF135" i="24"/>
  <c r="AE135" i="24"/>
  <c r="AK131" i="24"/>
  <c r="AJ131" i="24"/>
  <c r="AI131" i="24"/>
  <c r="AH131" i="24"/>
  <c r="AG131" i="24"/>
  <c r="AF131" i="24"/>
  <c r="AE131" i="24"/>
  <c r="AK130" i="24"/>
  <c r="AJ130" i="24"/>
  <c r="AI130" i="24"/>
  <c r="AH130" i="24"/>
  <c r="AG130" i="24"/>
  <c r="AF130" i="24"/>
  <c r="AE130" i="24"/>
  <c r="AK129" i="24"/>
  <c r="AJ129" i="24"/>
  <c r="AI129" i="24"/>
  <c r="AH129" i="24"/>
  <c r="AG129" i="24"/>
  <c r="AF129" i="24"/>
  <c r="AE129" i="24"/>
  <c r="AK128" i="24"/>
  <c r="AJ128" i="24"/>
  <c r="AI128" i="24"/>
  <c r="AH128" i="24"/>
  <c r="AG128" i="24"/>
  <c r="AF128" i="24"/>
  <c r="AE128" i="24"/>
  <c r="AK124" i="24"/>
  <c r="AJ124" i="24"/>
  <c r="AI124" i="24"/>
  <c r="AH124" i="24"/>
  <c r="AG124" i="24"/>
  <c r="AF124" i="24"/>
  <c r="AE124" i="24"/>
  <c r="AK123" i="24"/>
  <c r="AJ123" i="24"/>
  <c r="AI123" i="24"/>
  <c r="AH123" i="24"/>
  <c r="AG123" i="24"/>
  <c r="AF123" i="24"/>
  <c r="AE123" i="24"/>
  <c r="AK122" i="24"/>
  <c r="AJ122" i="24"/>
  <c r="AI122" i="24"/>
  <c r="AH122" i="24"/>
  <c r="AG122" i="24"/>
  <c r="AF122" i="24"/>
  <c r="AE122" i="24"/>
  <c r="AK121" i="24"/>
  <c r="AJ121" i="24"/>
  <c r="AI121" i="24"/>
  <c r="AH121" i="24"/>
  <c r="AG121" i="24"/>
  <c r="AF121" i="24"/>
  <c r="AE121" i="24"/>
  <c r="AK117" i="24"/>
  <c r="AJ117" i="24"/>
  <c r="AI117" i="24"/>
  <c r="AH117" i="24"/>
  <c r="AG117" i="24"/>
  <c r="AF117" i="24"/>
  <c r="AE117" i="24"/>
  <c r="AK116" i="24"/>
  <c r="AJ116" i="24"/>
  <c r="AI116" i="24"/>
  <c r="AH116" i="24"/>
  <c r="AG116" i="24"/>
  <c r="AF116" i="24"/>
  <c r="AE116" i="24"/>
  <c r="AK115" i="24"/>
  <c r="AJ115" i="24"/>
  <c r="AI115" i="24"/>
  <c r="AH115" i="24"/>
  <c r="AG115" i="24"/>
  <c r="AF115" i="24"/>
  <c r="AE115" i="24"/>
  <c r="AK114" i="24"/>
  <c r="AJ114" i="24"/>
  <c r="AI114" i="24"/>
  <c r="AH114" i="24"/>
  <c r="AG114" i="24"/>
  <c r="AF114" i="24"/>
  <c r="AE114" i="24"/>
  <c r="AK110" i="24"/>
  <c r="AJ110" i="24"/>
  <c r="AI110" i="24"/>
  <c r="AH110" i="24"/>
  <c r="AG110" i="24"/>
  <c r="AF110" i="24"/>
  <c r="AE110" i="24"/>
  <c r="AK109" i="24"/>
  <c r="AJ109" i="24"/>
  <c r="AI109" i="24"/>
  <c r="AH109" i="24"/>
  <c r="AG109" i="24"/>
  <c r="AF109" i="24"/>
  <c r="AE109" i="24"/>
  <c r="AK108" i="24"/>
  <c r="AJ108" i="24"/>
  <c r="AI108" i="24"/>
  <c r="AH108" i="24"/>
  <c r="AG108" i="24"/>
  <c r="AF108" i="24"/>
  <c r="AE108" i="24"/>
  <c r="AK107" i="24"/>
  <c r="AJ107" i="24"/>
  <c r="AI107" i="24"/>
  <c r="AH107" i="24"/>
  <c r="AG107" i="24"/>
  <c r="AF107" i="24"/>
  <c r="AE107" i="24"/>
  <c r="AK103" i="24"/>
  <c r="AJ103" i="24"/>
  <c r="AI103" i="24"/>
  <c r="AH103" i="24"/>
  <c r="AG103" i="24"/>
  <c r="AF103" i="24"/>
  <c r="AE103" i="24"/>
  <c r="AK102" i="24"/>
  <c r="AJ102" i="24"/>
  <c r="AI102" i="24"/>
  <c r="AH102" i="24"/>
  <c r="AG102" i="24"/>
  <c r="AF102" i="24"/>
  <c r="AE102" i="24"/>
  <c r="AK101" i="24"/>
  <c r="AJ101" i="24"/>
  <c r="AI101" i="24"/>
  <c r="AH101" i="24"/>
  <c r="AG101" i="24"/>
  <c r="AF101" i="24"/>
  <c r="AE101" i="24"/>
  <c r="AK100" i="24"/>
  <c r="AJ100" i="24"/>
  <c r="AI100" i="24"/>
  <c r="AH100" i="24"/>
  <c r="AG100" i="24"/>
  <c r="AF100" i="24"/>
  <c r="AE100" i="24"/>
  <c r="AK95" i="24"/>
  <c r="AJ95" i="24"/>
  <c r="AI95" i="24"/>
  <c r="AH95" i="24"/>
  <c r="AG95" i="24"/>
  <c r="AF95" i="24"/>
  <c r="AE95" i="24"/>
  <c r="AK94" i="24"/>
  <c r="AJ94" i="24"/>
  <c r="AI94" i="24"/>
  <c r="AH94" i="24"/>
  <c r="AG94" i="24"/>
  <c r="AF94" i="24"/>
  <c r="AE94" i="24"/>
  <c r="AK93" i="24"/>
  <c r="AJ93" i="24"/>
  <c r="AI93" i="24"/>
  <c r="AH93" i="24"/>
  <c r="AG93" i="24"/>
  <c r="AF93" i="24"/>
  <c r="AE93" i="24"/>
  <c r="AK92" i="24"/>
  <c r="AJ92" i="24"/>
  <c r="AI92" i="24"/>
  <c r="AH92" i="24"/>
  <c r="AG92" i="24"/>
  <c r="AF92" i="24"/>
  <c r="AE92" i="24"/>
  <c r="AK88" i="24"/>
  <c r="AJ88" i="24"/>
  <c r="AI88" i="24"/>
  <c r="AH88" i="24"/>
  <c r="AG88" i="24"/>
  <c r="AF88" i="24"/>
  <c r="AE88" i="24"/>
  <c r="AK87" i="24"/>
  <c r="AJ87" i="24"/>
  <c r="AI87" i="24"/>
  <c r="AH87" i="24"/>
  <c r="AG87" i="24"/>
  <c r="AF87" i="24"/>
  <c r="AE87" i="24"/>
  <c r="AK86" i="24"/>
  <c r="AJ86" i="24"/>
  <c r="AI86" i="24"/>
  <c r="AH86" i="24"/>
  <c r="AG86" i="24"/>
  <c r="AF86" i="24"/>
  <c r="AE86" i="24"/>
  <c r="AK85" i="24"/>
  <c r="AJ85" i="24"/>
  <c r="AI85" i="24"/>
  <c r="AH85" i="24"/>
  <c r="AG85" i="24"/>
  <c r="AF85" i="24"/>
  <c r="AE85" i="24"/>
  <c r="AK81" i="24"/>
  <c r="AJ81" i="24"/>
  <c r="AI81" i="24"/>
  <c r="AH81" i="24"/>
  <c r="AG81" i="24"/>
  <c r="AF81" i="24"/>
  <c r="AE81" i="24"/>
  <c r="AK80" i="24"/>
  <c r="AJ80" i="24"/>
  <c r="AI80" i="24"/>
  <c r="AH80" i="24"/>
  <c r="AG80" i="24"/>
  <c r="AF80" i="24"/>
  <c r="AE80" i="24"/>
  <c r="AK79" i="24"/>
  <c r="AJ79" i="24"/>
  <c r="AI79" i="24"/>
  <c r="AH79" i="24"/>
  <c r="AG79" i="24"/>
  <c r="AF79" i="24"/>
  <c r="AE79" i="24"/>
  <c r="AK78" i="24"/>
  <c r="AJ78" i="24"/>
  <c r="AI78" i="24"/>
  <c r="AH78" i="24"/>
  <c r="AG78" i="24"/>
  <c r="AF78" i="24"/>
  <c r="AE78" i="24"/>
  <c r="AK74" i="24"/>
  <c r="AJ74" i="24"/>
  <c r="AI74" i="24"/>
  <c r="AH74" i="24"/>
  <c r="AG74" i="24"/>
  <c r="AF74" i="24"/>
  <c r="AE74" i="24"/>
  <c r="AK73" i="24"/>
  <c r="AJ73" i="24"/>
  <c r="AI73" i="24"/>
  <c r="AH73" i="24"/>
  <c r="AG73" i="24"/>
  <c r="AF73" i="24"/>
  <c r="AE73" i="24"/>
  <c r="AK72" i="24"/>
  <c r="AJ72" i="24"/>
  <c r="AI72" i="24"/>
  <c r="AH72" i="24"/>
  <c r="AG72" i="24"/>
  <c r="AF72" i="24"/>
  <c r="AE72" i="24"/>
  <c r="AK71" i="24"/>
  <c r="AJ71" i="24"/>
  <c r="AI71" i="24"/>
  <c r="AH71" i="24"/>
  <c r="AG71" i="24"/>
  <c r="AF71" i="24"/>
  <c r="AE71" i="24"/>
  <c r="AK67" i="24"/>
  <c r="AJ67" i="24"/>
  <c r="AI67" i="24"/>
  <c r="AH67" i="24"/>
  <c r="AG67" i="24"/>
  <c r="AF67" i="24"/>
  <c r="AE67" i="24"/>
  <c r="AK66" i="24"/>
  <c r="AJ66" i="24"/>
  <c r="AI66" i="24"/>
  <c r="AH66" i="24"/>
  <c r="AG66" i="24"/>
  <c r="AF66" i="24"/>
  <c r="AE66" i="24"/>
  <c r="AK65" i="24"/>
  <c r="AJ65" i="24"/>
  <c r="AI65" i="24"/>
  <c r="AH65" i="24"/>
  <c r="AG65" i="24"/>
  <c r="AF65" i="24"/>
  <c r="AE65" i="24"/>
  <c r="AK64" i="24"/>
  <c r="AJ64" i="24"/>
  <c r="AI64" i="24"/>
  <c r="AH64" i="24"/>
  <c r="AG64" i="24"/>
  <c r="AF64" i="24"/>
  <c r="AE64" i="24"/>
  <c r="AK60" i="24"/>
  <c r="AJ60" i="24"/>
  <c r="AI60" i="24"/>
  <c r="AH60" i="24"/>
  <c r="AG60" i="24"/>
  <c r="AF60" i="24"/>
  <c r="AE60" i="24"/>
  <c r="AK59" i="24"/>
  <c r="AJ59" i="24"/>
  <c r="AI59" i="24"/>
  <c r="AH59" i="24"/>
  <c r="AG59" i="24"/>
  <c r="AF59" i="24"/>
  <c r="AE59" i="24"/>
  <c r="AK58" i="24"/>
  <c r="AJ58" i="24"/>
  <c r="AI58" i="24"/>
  <c r="AH58" i="24"/>
  <c r="AG58" i="24"/>
  <c r="AF58" i="24"/>
  <c r="AE58" i="24"/>
  <c r="AK57" i="24"/>
  <c r="AJ57" i="24"/>
  <c r="AI57" i="24"/>
  <c r="AH57" i="24"/>
  <c r="AG57" i="24"/>
  <c r="AF57" i="24"/>
  <c r="AK53" i="24"/>
  <c r="AJ53" i="24"/>
  <c r="AI53" i="24"/>
  <c r="AH53" i="24"/>
  <c r="AG53" i="24"/>
  <c r="AF53" i="24"/>
  <c r="AE53" i="24"/>
  <c r="AK52" i="24"/>
  <c r="AJ52" i="24"/>
  <c r="AI52" i="24"/>
  <c r="AH52" i="24"/>
  <c r="AG52" i="24"/>
  <c r="AF52" i="24"/>
  <c r="AE52" i="24"/>
  <c r="AK51" i="24"/>
  <c r="AJ51" i="24"/>
  <c r="AI51" i="24"/>
  <c r="AH51" i="24"/>
  <c r="AG51" i="24"/>
  <c r="AF51" i="24"/>
  <c r="AE51" i="24"/>
  <c r="AK50" i="24"/>
  <c r="AJ50" i="24"/>
  <c r="AI50" i="24"/>
  <c r="AH50" i="24"/>
  <c r="AG50" i="24"/>
  <c r="AF50" i="24"/>
  <c r="AE50" i="24"/>
  <c r="AK46" i="24"/>
  <c r="AJ46" i="24"/>
  <c r="AI46" i="24"/>
  <c r="AH46" i="24"/>
  <c r="AG46" i="24"/>
  <c r="AF46" i="24"/>
  <c r="AE46" i="24"/>
  <c r="AK45" i="24"/>
  <c r="AJ45" i="24"/>
  <c r="AI45" i="24"/>
  <c r="AH45" i="24"/>
  <c r="AG45" i="24"/>
  <c r="AF45" i="24"/>
  <c r="AE45" i="24"/>
  <c r="AK44" i="24"/>
  <c r="AJ44" i="24"/>
  <c r="AI44" i="24"/>
  <c r="AH44" i="24"/>
  <c r="AG44" i="24"/>
  <c r="AF44" i="24"/>
  <c r="AE44" i="24"/>
  <c r="AK43" i="24"/>
  <c r="AJ43" i="24"/>
  <c r="AI43" i="24"/>
  <c r="AH43" i="24"/>
  <c r="AG43" i="24"/>
  <c r="AF43" i="24"/>
  <c r="AE43" i="24"/>
  <c r="AK39" i="24"/>
  <c r="AJ39" i="24"/>
  <c r="AI39" i="24"/>
  <c r="AH39" i="24"/>
  <c r="AG39" i="24"/>
  <c r="AF39" i="24"/>
  <c r="AE39" i="24"/>
  <c r="AK38" i="24"/>
  <c r="AJ38" i="24"/>
  <c r="AI38" i="24"/>
  <c r="AH38" i="24"/>
  <c r="AG38" i="24"/>
  <c r="AF38" i="24"/>
  <c r="AE38" i="24"/>
  <c r="AK37" i="24"/>
  <c r="AJ37" i="24"/>
  <c r="AI37" i="24"/>
  <c r="AH37" i="24"/>
  <c r="AG37" i="24"/>
  <c r="AF37" i="24"/>
  <c r="AE37" i="24"/>
  <c r="AK36" i="24"/>
  <c r="AJ36" i="24"/>
  <c r="AI36" i="24"/>
  <c r="AH36" i="24"/>
  <c r="AG36" i="24"/>
  <c r="AF36" i="24"/>
  <c r="AE36" i="24"/>
  <c r="AK32" i="24"/>
  <c r="AJ32" i="24"/>
  <c r="AI32" i="24"/>
  <c r="AH32" i="24"/>
  <c r="AG32" i="24"/>
  <c r="AF32" i="24"/>
  <c r="AE32" i="24"/>
  <c r="AK31" i="24"/>
  <c r="AJ31" i="24"/>
  <c r="AI31" i="24"/>
  <c r="AH31" i="24"/>
  <c r="AG31" i="24"/>
  <c r="AF31" i="24"/>
  <c r="AE31" i="24"/>
  <c r="AK30" i="24"/>
  <c r="AJ30" i="24"/>
  <c r="AI30" i="24"/>
  <c r="AH30" i="24"/>
  <c r="AG30" i="24"/>
  <c r="AF30" i="24"/>
  <c r="AE30" i="24"/>
  <c r="AK29" i="24"/>
  <c r="AJ29" i="24"/>
  <c r="AI29" i="24"/>
  <c r="AH29" i="24"/>
  <c r="AG29" i="24"/>
  <c r="AF29" i="24"/>
  <c r="AE29" i="24"/>
  <c r="AK25" i="24"/>
  <c r="AJ25" i="24"/>
  <c r="AI25" i="24"/>
  <c r="AH25" i="24"/>
  <c r="AG25" i="24"/>
  <c r="AF25" i="24"/>
  <c r="AE25" i="24"/>
  <c r="AK24" i="24"/>
  <c r="AJ24" i="24"/>
  <c r="AI24" i="24"/>
  <c r="AH24" i="24"/>
  <c r="AG24" i="24"/>
  <c r="AF24" i="24"/>
  <c r="AE24" i="24"/>
  <c r="AK23" i="24"/>
  <c r="AJ23" i="24"/>
  <c r="AI23" i="24"/>
  <c r="AH23" i="24"/>
  <c r="AG23" i="24"/>
  <c r="AF23" i="24"/>
  <c r="AE23" i="24"/>
  <c r="AK22" i="24"/>
  <c r="AJ22" i="24"/>
  <c r="AI22" i="24"/>
  <c r="AH22" i="24"/>
  <c r="AG22" i="24"/>
  <c r="AF22" i="24"/>
  <c r="AE22" i="24"/>
  <c r="AK18" i="24"/>
  <c r="AJ18" i="24"/>
  <c r="AI18" i="24"/>
  <c r="AH18" i="24"/>
  <c r="AG18" i="24"/>
  <c r="AF18" i="24"/>
  <c r="AE18" i="24"/>
  <c r="AK17" i="24"/>
  <c r="AJ17" i="24"/>
  <c r="AI17" i="24"/>
  <c r="AH17" i="24"/>
  <c r="AF17" i="24"/>
  <c r="AE17" i="24"/>
  <c r="AK16" i="24"/>
  <c r="AJ16" i="24"/>
  <c r="AI16" i="24"/>
  <c r="AH16" i="24"/>
  <c r="AF16" i="24"/>
  <c r="AE16" i="24"/>
  <c r="AK15" i="24"/>
  <c r="AJ15" i="24"/>
  <c r="AI15" i="24"/>
  <c r="AH15" i="24"/>
  <c r="AF15" i="24"/>
  <c r="AE15" i="24"/>
  <c r="AF8" i="24"/>
  <c r="AG8" i="24"/>
  <c r="AH8" i="24"/>
  <c r="AI8" i="24"/>
  <c r="AJ8" i="24"/>
  <c r="AK8" i="24"/>
  <c r="AF9" i="24"/>
  <c r="AG9" i="24"/>
  <c r="AH9" i="24"/>
  <c r="AI9" i="24"/>
  <c r="AJ9" i="24"/>
  <c r="AK9" i="24"/>
  <c r="AF10" i="24"/>
  <c r="AG10" i="24"/>
  <c r="AH10" i="24"/>
  <c r="AI10" i="24"/>
  <c r="AJ10" i="24"/>
  <c r="AK10" i="24"/>
  <c r="AF11" i="24"/>
  <c r="AG11" i="24"/>
  <c r="AH11" i="24"/>
  <c r="AI11" i="24"/>
  <c r="AJ11" i="24"/>
  <c r="AK11" i="24"/>
  <c r="AE9" i="24"/>
  <c r="AE10" i="24"/>
  <c r="AE11" i="24"/>
  <c r="AE8" i="24"/>
  <c r="AC61" i="29"/>
  <c r="AB61" i="29"/>
  <c r="AA61" i="29"/>
  <c r="Z61" i="29"/>
  <c r="Y61" i="29"/>
  <c r="X61" i="29"/>
  <c r="W61" i="29"/>
  <c r="C30" i="29" s="1"/>
  <c r="F30" i="29" s="1"/>
  <c r="AC58" i="29"/>
  <c r="AB58" i="29"/>
  <c r="AA58" i="29"/>
  <c r="Z58" i="29"/>
  <c r="Y58" i="29"/>
  <c r="X58" i="29"/>
  <c r="W58" i="29"/>
  <c r="C28" i="29" s="1"/>
  <c r="F28" i="29" s="1"/>
  <c r="AC57" i="29"/>
  <c r="AB57" i="29"/>
  <c r="AA57" i="29"/>
  <c r="Z57" i="29"/>
  <c r="Y57" i="29"/>
  <c r="X57" i="29"/>
  <c r="W57" i="29"/>
  <c r="C27" i="29" s="1"/>
  <c r="AC56" i="29"/>
  <c r="AB56" i="29"/>
  <c r="AA56" i="29"/>
  <c r="Z56" i="29"/>
  <c r="Y56" i="29"/>
  <c r="X56" i="29"/>
  <c r="W56" i="29"/>
  <c r="C26" i="29" s="1"/>
  <c r="F26" i="29" s="1"/>
  <c r="AC55" i="29"/>
  <c r="AB55" i="29"/>
  <c r="AA55" i="29"/>
  <c r="Z55" i="29"/>
  <c r="Y55" i="29"/>
  <c r="X55" i="29"/>
  <c r="W55" i="29"/>
  <c r="C25" i="29" s="1"/>
  <c r="F25" i="29" s="1"/>
  <c r="AC54" i="29"/>
  <c r="AB54" i="29"/>
  <c r="AA54" i="29"/>
  <c r="Z54" i="29"/>
  <c r="Y54" i="29"/>
  <c r="X54" i="29"/>
  <c r="W54" i="29"/>
  <c r="C24" i="29" s="1"/>
  <c r="F24" i="29" s="1"/>
  <c r="AC53" i="29"/>
  <c r="AB53" i="29"/>
  <c r="AA53" i="29"/>
  <c r="Z53" i="29"/>
  <c r="Y53" i="29"/>
  <c r="X53" i="29"/>
  <c r="W53" i="29"/>
  <c r="C23" i="29" s="1"/>
  <c r="AC52" i="29"/>
  <c r="AB52" i="29"/>
  <c r="AA52" i="29"/>
  <c r="Z52" i="29"/>
  <c r="Y52" i="29"/>
  <c r="X52" i="29"/>
  <c r="W52" i="29"/>
  <c r="C22" i="29" s="1"/>
  <c r="F22" i="29" s="1"/>
  <c r="AC51" i="29"/>
  <c r="AB51" i="29"/>
  <c r="AA51" i="29"/>
  <c r="Z51" i="29"/>
  <c r="Y51" i="29"/>
  <c r="X51" i="29"/>
  <c r="W51" i="29"/>
  <c r="C21" i="29" s="1"/>
  <c r="F21" i="29" s="1"/>
  <c r="AC50" i="29"/>
  <c r="AB50" i="29"/>
  <c r="AA50" i="29"/>
  <c r="Z50" i="29"/>
  <c r="Y50" i="29"/>
  <c r="X50" i="29"/>
  <c r="W50" i="29"/>
  <c r="C20" i="29" s="1"/>
  <c r="F20" i="29" s="1"/>
  <c r="AC49" i="29"/>
  <c r="AB49" i="29"/>
  <c r="AA49" i="29"/>
  <c r="Z49" i="29"/>
  <c r="Y49" i="29"/>
  <c r="X49" i="29"/>
  <c r="W49" i="29"/>
  <c r="C19" i="29" s="1"/>
  <c r="AC48" i="29"/>
  <c r="AB48" i="29"/>
  <c r="AA48" i="29"/>
  <c r="Z48" i="29"/>
  <c r="Y48" i="29"/>
  <c r="X48" i="29"/>
  <c r="W48" i="29"/>
  <c r="C18" i="29" s="1"/>
  <c r="F18" i="29" s="1"/>
  <c r="AC47" i="29"/>
  <c r="AB47" i="29"/>
  <c r="AA47" i="29"/>
  <c r="Z47" i="29"/>
  <c r="Y47" i="29"/>
  <c r="X47" i="29"/>
  <c r="W47" i="29"/>
  <c r="C17" i="29" s="1"/>
  <c r="F17" i="29" s="1"/>
  <c r="AC46" i="29"/>
  <c r="AB46" i="29"/>
  <c r="AA46" i="29"/>
  <c r="Z46" i="29"/>
  <c r="Y46" i="29"/>
  <c r="X46" i="29"/>
  <c r="W46" i="29"/>
  <c r="C16" i="29" s="1"/>
  <c r="F16" i="29" s="1"/>
  <c r="AC45" i="29"/>
  <c r="AB45" i="29"/>
  <c r="AA45" i="29"/>
  <c r="Z45" i="29"/>
  <c r="Y45" i="29"/>
  <c r="X45" i="29"/>
  <c r="W45" i="29"/>
  <c r="C15" i="29" s="1"/>
  <c r="F15" i="29" s="1"/>
  <c r="AC44" i="29"/>
  <c r="AB44" i="29"/>
  <c r="AA44" i="29"/>
  <c r="Z44" i="29"/>
  <c r="Y44" i="29"/>
  <c r="X44" i="29"/>
  <c r="W44" i="29"/>
  <c r="C14" i="29" s="1"/>
  <c r="F14" i="29" s="1"/>
  <c r="AC43" i="29"/>
  <c r="AB43" i="29"/>
  <c r="AA43" i="29"/>
  <c r="Z43" i="29"/>
  <c r="Y43" i="29"/>
  <c r="X43" i="29"/>
  <c r="W43" i="29"/>
  <c r="C13" i="29" s="1"/>
  <c r="F13" i="29" s="1"/>
  <c r="AC42" i="29"/>
  <c r="AB42" i="29"/>
  <c r="AA42" i="29"/>
  <c r="Z42" i="29"/>
  <c r="Y42" i="29"/>
  <c r="X42" i="29"/>
  <c r="W42" i="29"/>
  <c r="C12" i="29" s="1"/>
  <c r="F12" i="29" s="1"/>
  <c r="AC41" i="29"/>
  <c r="AB41" i="29"/>
  <c r="AA41" i="29"/>
  <c r="Z41" i="29"/>
  <c r="Y41" i="29"/>
  <c r="X41" i="29"/>
  <c r="W41" i="29"/>
  <c r="C11" i="29" s="1"/>
  <c r="F11" i="29" s="1"/>
  <c r="AC40" i="29"/>
  <c r="AB40" i="29"/>
  <c r="AA40" i="29"/>
  <c r="Z40" i="29"/>
  <c r="Y40" i="29"/>
  <c r="X40" i="29"/>
  <c r="W40" i="29"/>
  <c r="C10" i="29" s="1"/>
  <c r="F10" i="29" s="1"/>
  <c r="AC39" i="29"/>
  <c r="AB39" i="29"/>
  <c r="AA39" i="29"/>
  <c r="Z39" i="29"/>
  <c r="Y39" i="29"/>
  <c r="X39" i="29"/>
  <c r="W39" i="29"/>
  <c r="F27" i="29"/>
  <c r="F23" i="29"/>
  <c r="F19" i="29"/>
  <c r="V299" i="19" l="1"/>
  <c r="U299" i="19"/>
  <c r="T299" i="19"/>
  <c r="S299" i="19"/>
  <c r="R299" i="19"/>
  <c r="Q299" i="19"/>
  <c r="P299" i="19"/>
  <c r="O299" i="19"/>
</calcChain>
</file>

<file path=xl/sharedStrings.xml><?xml version="1.0" encoding="utf-8"?>
<sst xmlns="http://schemas.openxmlformats.org/spreadsheetml/2006/main" count="6022" uniqueCount="1086">
  <si>
    <t>Kalkylblad</t>
  </si>
  <si>
    <t>Tabell (T) / Diagram (D)</t>
  </si>
  <si>
    <t>Table (T) / Figure (F)</t>
  </si>
  <si>
    <t>2008</t>
  </si>
  <si>
    <t>2009</t>
  </si>
  <si>
    <t>2010</t>
  </si>
  <si>
    <t>2011</t>
  </si>
  <si>
    <t>2012</t>
  </si>
  <si>
    <t>2013</t>
  </si>
  <si>
    <t>2014</t>
  </si>
  <si>
    <t>01</t>
  </si>
  <si>
    <t>A01-F43</t>
  </si>
  <si>
    <t>G45-T98</t>
  </si>
  <si>
    <t>OFMHIO</t>
  </si>
  <si>
    <t>PK</t>
  </si>
  <si>
    <t>03</t>
  </si>
  <si>
    <t>04</t>
  </si>
  <si>
    <t>05</t>
  </si>
  <si>
    <t>06</t>
  </si>
  <si>
    <t>07</t>
  </si>
  <si>
    <t>08</t>
  </si>
  <si>
    <t>09</t>
  </si>
  <si>
    <t>10</t>
  </si>
  <si>
    <t>12</t>
  </si>
  <si>
    <t>13</t>
  </si>
  <si>
    <t>14</t>
  </si>
  <si>
    <t>17</t>
  </si>
  <si>
    <t>18</t>
  </si>
  <si>
    <t>19</t>
  </si>
  <si>
    <t>20</t>
  </si>
  <si>
    <t>21</t>
  </si>
  <si>
    <t>22</t>
  </si>
  <si>
    <t>23</t>
  </si>
  <si>
    <t>24</t>
  </si>
  <si>
    <t>25</t>
  </si>
  <si>
    <t>Stockholm</t>
  </si>
  <si>
    <t>Kod</t>
  </si>
  <si>
    <t>Län</t>
  </si>
  <si>
    <t>Bransch (SNI 2007)</t>
  </si>
  <si>
    <t>Code</t>
  </si>
  <si>
    <t>County</t>
  </si>
  <si>
    <t>Economic activity (SNI 2007)</t>
  </si>
  <si>
    <t>Uppsala</t>
  </si>
  <si>
    <t>Södermanland</t>
  </si>
  <si>
    <t>Östergötland</t>
  </si>
  <si>
    <t>Marknadsproduktion, varor (SNI A01-F43)</t>
  </si>
  <si>
    <t>Market production of goods (SNI A01-F43)</t>
  </si>
  <si>
    <t>Marknadsproduktion, tjänster (SNI G45-T98)</t>
  </si>
  <si>
    <t>Market production of services (SNI G45-T98)</t>
  </si>
  <si>
    <t>Offentl. myndigh. samt hushållens icke-vinstdrivande org.</t>
  </si>
  <si>
    <t>Non-market production</t>
  </si>
  <si>
    <t>Privat konsumtion</t>
  </si>
  <si>
    <t>Private consumption</t>
  </si>
  <si>
    <r>
      <t xml:space="preserve">* </t>
    </r>
    <r>
      <rPr>
        <sz val="8"/>
        <rFont val="Arial"/>
        <family val="2"/>
      </rPr>
      <t xml:space="preserve">Offentliga myndigheter samt hushållens icke-vinstdrivande organisationer redovisas som en egen post och ingår ej i Marknadsproduktion, tjänster (SNI G45-T98).  </t>
    </r>
  </si>
  <si>
    <t xml:space="preserve">Non-market production is not accounted for in Market production of services (SNI G45-T98). </t>
  </si>
  <si>
    <t>1) Ej branschfördelade poster omfattar produktskatter netto.</t>
  </si>
  <si>
    <t xml:space="preserve">Taxes on products net. </t>
  </si>
  <si>
    <t>Ej branschfördelade poster 1)</t>
  </si>
  <si>
    <t>Not allocated by activity 1)</t>
  </si>
  <si>
    <t>Ej allokerat</t>
  </si>
  <si>
    <t>Jönköping</t>
  </si>
  <si>
    <t>Kronoberg</t>
  </si>
  <si>
    <t>Kalmar</t>
  </si>
  <si>
    <t>Gotland</t>
  </si>
  <si>
    <t>Blekinge</t>
  </si>
  <si>
    <t>Skåne</t>
  </si>
  <si>
    <t>Halland</t>
  </si>
  <si>
    <t>Västra Götaland</t>
  </si>
  <si>
    <t>Värmland</t>
  </si>
  <si>
    <t>Örebro</t>
  </si>
  <si>
    <t>Västmanland</t>
  </si>
  <si>
    <t>Dalarna</t>
  </si>
  <si>
    <t>Gävleborg</t>
  </si>
  <si>
    <t>Västernorrland</t>
  </si>
  <si>
    <t>Jämtland</t>
  </si>
  <si>
    <t>Västerbotten</t>
  </si>
  <si>
    <t>Norrbotten</t>
  </si>
  <si>
    <t>99</t>
  </si>
  <si>
    <t>Extra-region</t>
  </si>
  <si>
    <t xml:space="preserve">Riket </t>
  </si>
  <si>
    <t>NACE code</t>
  </si>
  <si>
    <t>SNI kod</t>
  </si>
  <si>
    <t>Total</t>
  </si>
  <si>
    <t>Greenhouse gases by region (NUTS3) and activity, Kilotonnes</t>
  </si>
  <si>
    <t>0114</t>
  </si>
  <si>
    <t>0115</t>
  </si>
  <si>
    <t>0117</t>
  </si>
  <si>
    <t>0120</t>
  </si>
  <si>
    <t>0123</t>
  </si>
  <si>
    <t>0125</t>
  </si>
  <si>
    <t>0126</t>
  </si>
  <si>
    <t>0127</t>
  </si>
  <si>
    <t>0128</t>
  </si>
  <si>
    <t>0136</t>
  </si>
  <si>
    <t>0138</t>
  </si>
  <si>
    <t>0139</t>
  </si>
  <si>
    <t>0140</t>
  </si>
  <si>
    <t>0160</t>
  </si>
  <si>
    <t>0162</t>
  </si>
  <si>
    <t>0163</t>
  </si>
  <si>
    <t>0180</t>
  </si>
  <si>
    <t>0181</t>
  </si>
  <si>
    <t>0182</t>
  </si>
  <si>
    <t>0183</t>
  </si>
  <si>
    <t>0184</t>
  </si>
  <si>
    <t>0186</t>
  </si>
  <si>
    <t>0187</t>
  </si>
  <si>
    <t>0188</t>
  </si>
  <si>
    <t>0191</t>
  </si>
  <si>
    <t>0192</t>
  </si>
  <si>
    <t>0305</t>
  </si>
  <si>
    <t>0319</t>
  </si>
  <si>
    <t>0330</t>
  </si>
  <si>
    <t>0331</t>
  </si>
  <si>
    <t>0360</t>
  </si>
  <si>
    <t>0380</t>
  </si>
  <si>
    <t>0381</t>
  </si>
  <si>
    <t>0382</t>
  </si>
  <si>
    <t>0428</t>
  </si>
  <si>
    <t>0461</t>
  </si>
  <si>
    <t>0480</t>
  </si>
  <si>
    <t>0481</t>
  </si>
  <si>
    <t>0482</t>
  </si>
  <si>
    <t>0483</t>
  </si>
  <si>
    <t>0484</t>
  </si>
  <si>
    <t>0486</t>
  </si>
  <si>
    <t>0488</t>
  </si>
  <si>
    <t>0509</t>
  </si>
  <si>
    <t>0512</t>
  </si>
  <si>
    <t>0513</t>
  </si>
  <si>
    <t>0560</t>
  </si>
  <si>
    <t>0561</t>
  </si>
  <si>
    <t>0562</t>
  </si>
  <si>
    <t>0563</t>
  </si>
  <si>
    <t>0580</t>
  </si>
  <si>
    <t>0581</t>
  </si>
  <si>
    <t>0582</t>
  </si>
  <si>
    <t>0583</t>
  </si>
  <si>
    <t>0584</t>
  </si>
  <si>
    <t>0586</t>
  </si>
  <si>
    <t>0604</t>
  </si>
  <si>
    <t>0617</t>
  </si>
  <si>
    <t>0642</t>
  </si>
  <si>
    <t>0643</t>
  </si>
  <si>
    <t>0662</t>
  </si>
  <si>
    <t>0665</t>
  </si>
  <si>
    <t>0680</t>
  </si>
  <si>
    <t>0682</t>
  </si>
  <si>
    <t>0683</t>
  </si>
  <si>
    <t>0684</t>
  </si>
  <si>
    <t>0685</t>
  </si>
  <si>
    <t>0686</t>
  </si>
  <si>
    <t>0687</t>
  </si>
  <si>
    <t>0760</t>
  </si>
  <si>
    <t>0761</t>
  </si>
  <si>
    <t>0763</t>
  </si>
  <si>
    <t>0764</t>
  </si>
  <si>
    <t>0765</t>
  </si>
  <si>
    <t>0767</t>
  </si>
  <si>
    <t>0780</t>
  </si>
  <si>
    <t>0781</t>
  </si>
  <si>
    <t>0821</t>
  </si>
  <si>
    <t>0834</t>
  </si>
  <si>
    <t>0840</t>
  </si>
  <si>
    <t>0860</t>
  </si>
  <si>
    <t>0861</t>
  </si>
  <si>
    <t>0862</t>
  </si>
  <si>
    <t>0880</t>
  </si>
  <si>
    <t>0881</t>
  </si>
  <si>
    <t>0882</t>
  </si>
  <si>
    <t>0883</t>
  </si>
  <si>
    <t>0884</t>
  </si>
  <si>
    <t>0885</t>
  </si>
  <si>
    <t>0980</t>
  </si>
  <si>
    <t>1060</t>
  </si>
  <si>
    <t>1080</t>
  </si>
  <si>
    <t>1081</t>
  </si>
  <si>
    <t>1082</t>
  </si>
  <si>
    <t>1083</t>
  </si>
  <si>
    <t>1214</t>
  </si>
  <si>
    <t>1230</t>
  </si>
  <si>
    <t>1231</t>
  </si>
  <si>
    <t>1233</t>
  </si>
  <si>
    <t>1256</t>
  </si>
  <si>
    <t>1257</t>
  </si>
  <si>
    <t>1260</t>
  </si>
  <si>
    <t>1261</t>
  </si>
  <si>
    <t>1262</t>
  </si>
  <si>
    <t>1263</t>
  </si>
  <si>
    <t>1264</t>
  </si>
  <si>
    <t>1265</t>
  </si>
  <si>
    <t>1266</t>
  </si>
  <si>
    <t>1267</t>
  </si>
  <si>
    <t>1270</t>
  </si>
  <si>
    <t>1272</t>
  </si>
  <si>
    <t>1273</t>
  </si>
  <si>
    <t>1275</t>
  </si>
  <si>
    <t>1276</t>
  </si>
  <si>
    <t>1277</t>
  </si>
  <si>
    <t>1278</t>
  </si>
  <si>
    <t>1280</t>
  </si>
  <si>
    <t>1281</t>
  </si>
  <si>
    <t>1282</t>
  </si>
  <si>
    <t>1283</t>
  </si>
  <si>
    <t>1284</t>
  </si>
  <si>
    <t>1285</t>
  </si>
  <si>
    <t>1286</t>
  </si>
  <si>
    <t>1287</t>
  </si>
  <si>
    <t>1290</t>
  </si>
  <si>
    <t>1291</t>
  </si>
  <si>
    <t>1292</t>
  </si>
  <si>
    <t>1293</t>
  </si>
  <si>
    <t>1315</t>
  </si>
  <si>
    <t>1380</t>
  </si>
  <si>
    <t>1381</t>
  </si>
  <si>
    <t>1382</t>
  </si>
  <si>
    <t>1383</t>
  </si>
  <si>
    <t>1384</t>
  </si>
  <si>
    <t>1401</t>
  </si>
  <si>
    <t>1402</t>
  </si>
  <si>
    <t>1407</t>
  </si>
  <si>
    <t>1415</t>
  </si>
  <si>
    <t>1419</t>
  </si>
  <si>
    <t>1421</t>
  </si>
  <si>
    <t>1427</t>
  </si>
  <si>
    <t>1430</t>
  </si>
  <si>
    <t>1435</t>
  </si>
  <si>
    <t>1438</t>
  </si>
  <si>
    <t>1439</t>
  </si>
  <si>
    <t>1440</t>
  </si>
  <si>
    <t>1441</t>
  </si>
  <si>
    <t>1442</t>
  </si>
  <si>
    <t>1443</t>
  </si>
  <si>
    <t>1444</t>
  </si>
  <si>
    <t>1445</t>
  </si>
  <si>
    <t>1446</t>
  </si>
  <si>
    <t>1447</t>
  </si>
  <si>
    <t>1452</t>
  </si>
  <si>
    <t>1460</t>
  </si>
  <si>
    <t>1461</t>
  </si>
  <si>
    <t>1462</t>
  </si>
  <si>
    <t>1463</t>
  </si>
  <si>
    <t>1465</t>
  </si>
  <si>
    <t>1466</t>
  </si>
  <si>
    <t>1470</t>
  </si>
  <si>
    <t>1471</t>
  </si>
  <si>
    <t>1472</t>
  </si>
  <si>
    <t>1473</t>
  </si>
  <si>
    <t>1480</t>
  </si>
  <si>
    <t>1481</t>
  </si>
  <si>
    <t>1482</t>
  </si>
  <si>
    <t>1484</t>
  </si>
  <si>
    <t>1485</t>
  </si>
  <si>
    <t>1486</t>
  </si>
  <si>
    <t>1487</t>
  </si>
  <si>
    <t>1488</t>
  </si>
  <si>
    <t>1489</t>
  </si>
  <si>
    <t>1490</t>
  </si>
  <si>
    <t>1491</t>
  </si>
  <si>
    <t>1492</t>
  </si>
  <si>
    <t>1493</t>
  </si>
  <si>
    <t>1494</t>
  </si>
  <si>
    <t>1495</t>
  </si>
  <si>
    <t>1496</t>
  </si>
  <si>
    <t>1497</t>
  </si>
  <si>
    <t>1498</t>
  </si>
  <si>
    <t>1499</t>
  </si>
  <si>
    <t>1715</t>
  </si>
  <si>
    <t>1730</t>
  </si>
  <si>
    <t>1737</t>
  </si>
  <si>
    <t>1760</t>
  </si>
  <si>
    <t>1761</t>
  </si>
  <si>
    <t>1762</t>
  </si>
  <si>
    <t>1763</t>
  </si>
  <si>
    <t>1764</t>
  </si>
  <si>
    <t>1765</t>
  </si>
  <si>
    <t>1766</t>
  </si>
  <si>
    <t>1780</t>
  </si>
  <si>
    <t>1781</t>
  </si>
  <si>
    <t>1782</t>
  </si>
  <si>
    <t>1783</t>
  </si>
  <si>
    <t>1784</t>
  </si>
  <si>
    <t>1785</t>
  </si>
  <si>
    <t>1814</t>
  </si>
  <si>
    <t>1860</t>
  </si>
  <si>
    <t>1861</t>
  </si>
  <si>
    <t>1862</t>
  </si>
  <si>
    <t>1863</t>
  </si>
  <si>
    <t>1864</t>
  </si>
  <si>
    <t>1880</t>
  </si>
  <si>
    <t>1881</t>
  </si>
  <si>
    <t>1882</t>
  </si>
  <si>
    <t>1883</t>
  </si>
  <si>
    <t>1884</t>
  </si>
  <si>
    <t>1885</t>
  </si>
  <si>
    <t>1904</t>
  </si>
  <si>
    <t>1907</t>
  </si>
  <si>
    <t>1960</t>
  </si>
  <si>
    <t>1961</t>
  </si>
  <si>
    <t>1962</t>
  </si>
  <si>
    <t>1980</t>
  </si>
  <si>
    <t>1981</t>
  </si>
  <si>
    <t>1982</t>
  </si>
  <si>
    <t>1983</t>
  </si>
  <si>
    <t>1984</t>
  </si>
  <si>
    <t>2021</t>
  </si>
  <si>
    <t>2023</t>
  </si>
  <si>
    <t>2026</t>
  </si>
  <si>
    <t>2029</t>
  </si>
  <si>
    <t>2031</t>
  </si>
  <si>
    <t>2034</t>
  </si>
  <si>
    <t>2039</t>
  </si>
  <si>
    <t>2061</t>
  </si>
  <si>
    <t>2062</t>
  </si>
  <si>
    <t>2080</t>
  </si>
  <si>
    <t>2081</t>
  </si>
  <si>
    <t>2082</t>
  </si>
  <si>
    <t>2083</t>
  </si>
  <si>
    <t>2084</t>
  </si>
  <si>
    <t>2085</t>
  </si>
  <si>
    <t>2101</t>
  </si>
  <si>
    <t>2104</t>
  </si>
  <si>
    <t>2121</t>
  </si>
  <si>
    <t>2132</t>
  </si>
  <si>
    <t>2161</t>
  </si>
  <si>
    <t>2180</t>
  </si>
  <si>
    <t>2181</t>
  </si>
  <si>
    <t>2182</t>
  </si>
  <si>
    <t>2183</t>
  </si>
  <si>
    <t>2184</t>
  </si>
  <si>
    <t>2260</t>
  </si>
  <si>
    <t>2262</t>
  </si>
  <si>
    <t>2280</t>
  </si>
  <si>
    <t>2281</t>
  </si>
  <si>
    <t>2282</t>
  </si>
  <si>
    <t>2283</t>
  </si>
  <si>
    <t>2284</t>
  </si>
  <si>
    <t>2303</t>
  </si>
  <si>
    <t>2305</t>
  </si>
  <si>
    <t>2309</t>
  </si>
  <si>
    <t>2313</t>
  </si>
  <si>
    <t>2321</t>
  </si>
  <si>
    <t>2326</t>
  </si>
  <si>
    <t>2361</t>
  </si>
  <si>
    <t>2380</t>
  </si>
  <si>
    <t>2401</t>
  </si>
  <si>
    <t>2403</t>
  </si>
  <si>
    <t>2404</t>
  </si>
  <si>
    <t>2409</t>
  </si>
  <si>
    <t>2417</t>
  </si>
  <si>
    <t>2418</t>
  </si>
  <si>
    <t>2421</t>
  </si>
  <si>
    <t>2422</t>
  </si>
  <si>
    <t>2425</t>
  </si>
  <si>
    <t>2460</t>
  </si>
  <si>
    <t>2462</t>
  </si>
  <si>
    <t>2463</t>
  </si>
  <si>
    <t>2480</t>
  </si>
  <si>
    <t>2481</t>
  </si>
  <si>
    <t>2482</t>
  </si>
  <si>
    <t>2505</t>
  </si>
  <si>
    <t>2506</t>
  </si>
  <si>
    <t>2510</t>
  </si>
  <si>
    <t>2513</t>
  </si>
  <si>
    <t>2514</t>
  </si>
  <si>
    <t>2518</t>
  </si>
  <si>
    <t>2521</t>
  </si>
  <si>
    <t>2523</t>
  </si>
  <si>
    <t>2560</t>
  </si>
  <si>
    <t>2580</t>
  </si>
  <si>
    <t>2581</t>
  </si>
  <si>
    <t>2582</t>
  </si>
  <si>
    <t>2583</t>
  </si>
  <si>
    <t>2584</t>
  </si>
  <si>
    <t>Totalsumma</t>
  </si>
  <si>
    <t>Kommunkod</t>
  </si>
  <si>
    <t xml:space="preserve"> Upplands Väsby</t>
  </si>
  <si>
    <t xml:space="preserve"> Vallentuna</t>
  </si>
  <si>
    <t xml:space="preserve"> Österåker</t>
  </si>
  <si>
    <t xml:space="preserve"> Värmdö</t>
  </si>
  <si>
    <t xml:space="preserve"> Järfälla</t>
  </si>
  <si>
    <t xml:space="preserve"> Ekerö</t>
  </si>
  <si>
    <t xml:space="preserve"> Huddinge</t>
  </si>
  <si>
    <t xml:space="preserve"> Botkyrka</t>
  </si>
  <si>
    <t xml:space="preserve"> Salem</t>
  </si>
  <si>
    <t xml:space="preserve"> Haninge</t>
  </si>
  <si>
    <t xml:space="preserve"> Tyresö</t>
  </si>
  <si>
    <t xml:space="preserve"> Upplands-Bro</t>
  </si>
  <si>
    <t xml:space="preserve"> Nykvarn</t>
  </si>
  <si>
    <t xml:space="preserve"> Täby</t>
  </si>
  <si>
    <t xml:space="preserve"> Danderyd</t>
  </si>
  <si>
    <t xml:space="preserve"> Sollentuna</t>
  </si>
  <si>
    <t xml:space="preserve"> Stockholm</t>
  </si>
  <si>
    <t xml:space="preserve"> Södertälje</t>
  </si>
  <si>
    <t xml:space="preserve"> Nacka</t>
  </si>
  <si>
    <t xml:space="preserve"> Sundbyberg</t>
  </si>
  <si>
    <t xml:space="preserve"> Solna</t>
  </si>
  <si>
    <t xml:space="preserve"> Lidingö</t>
  </si>
  <si>
    <t xml:space="preserve"> Vaxholm</t>
  </si>
  <si>
    <t xml:space="preserve"> Norrtälje</t>
  </si>
  <si>
    <t xml:space="preserve"> Sigtuna</t>
  </si>
  <si>
    <t xml:space="preserve"> Nynäshamn</t>
  </si>
  <si>
    <t xml:space="preserve"> Håbo</t>
  </si>
  <si>
    <t xml:space="preserve"> Älvkarleby</t>
  </si>
  <si>
    <t xml:space="preserve"> Knivsta</t>
  </si>
  <si>
    <t xml:space="preserve"> Heby</t>
  </si>
  <si>
    <t xml:space="preserve"> Tierp</t>
  </si>
  <si>
    <t xml:space="preserve"> Uppsala</t>
  </si>
  <si>
    <t xml:space="preserve"> Enköping</t>
  </si>
  <si>
    <t xml:space="preserve"> Östhammar</t>
  </si>
  <si>
    <t xml:space="preserve"> Vingåker</t>
  </si>
  <si>
    <t xml:space="preserve"> Gnesta</t>
  </si>
  <si>
    <t xml:space="preserve"> Nyköping</t>
  </si>
  <si>
    <t xml:space="preserve"> Oxelösund</t>
  </si>
  <si>
    <t xml:space="preserve"> Flen</t>
  </si>
  <si>
    <t xml:space="preserve"> Katrineholm</t>
  </si>
  <si>
    <t xml:space="preserve"> Eskilstuna</t>
  </si>
  <si>
    <t xml:space="preserve"> Strängnäs</t>
  </si>
  <si>
    <t xml:space="preserve"> Trosa</t>
  </si>
  <si>
    <t xml:space="preserve"> Ödeshög</t>
  </si>
  <si>
    <t xml:space="preserve"> Ydre</t>
  </si>
  <si>
    <t xml:space="preserve"> Kinda</t>
  </si>
  <si>
    <t xml:space="preserve"> Boxholm</t>
  </si>
  <si>
    <t xml:space="preserve"> Åtvidaberg</t>
  </si>
  <si>
    <t xml:space="preserve"> Finspång</t>
  </si>
  <si>
    <t xml:space="preserve"> Valdemarsvik</t>
  </si>
  <si>
    <t xml:space="preserve"> Linköping</t>
  </si>
  <si>
    <t xml:space="preserve"> Norrköping</t>
  </si>
  <si>
    <t xml:space="preserve"> Söderköping</t>
  </si>
  <si>
    <t xml:space="preserve"> Motala</t>
  </si>
  <si>
    <t xml:space="preserve"> Vadstena</t>
  </si>
  <si>
    <t xml:space="preserve"> Mjölby</t>
  </si>
  <si>
    <t xml:space="preserve"> Aneby</t>
  </si>
  <si>
    <t xml:space="preserve"> Gnosjö</t>
  </si>
  <si>
    <t xml:space="preserve"> Mullsjö</t>
  </si>
  <si>
    <t xml:space="preserve"> Habo</t>
  </si>
  <si>
    <t xml:space="preserve"> Gislaved</t>
  </si>
  <si>
    <t xml:space="preserve"> Vaggeryd</t>
  </si>
  <si>
    <t xml:space="preserve"> Jönköping</t>
  </si>
  <si>
    <t xml:space="preserve"> Nässjö</t>
  </si>
  <si>
    <t xml:space="preserve"> Värnamo</t>
  </si>
  <si>
    <t xml:space="preserve"> Sävsjö</t>
  </si>
  <si>
    <t xml:space="preserve"> Vetlanda</t>
  </si>
  <si>
    <t xml:space="preserve"> Eksjö</t>
  </si>
  <si>
    <t xml:space="preserve"> Tranås</t>
  </si>
  <si>
    <t xml:space="preserve"> Uppvidinge</t>
  </si>
  <si>
    <t xml:space="preserve"> Lessebo</t>
  </si>
  <si>
    <t xml:space="preserve"> Tingsryd</t>
  </si>
  <si>
    <t xml:space="preserve"> Alvesta</t>
  </si>
  <si>
    <t xml:space="preserve"> Älmhult</t>
  </si>
  <si>
    <t xml:space="preserve"> Markaryd</t>
  </si>
  <si>
    <t xml:space="preserve"> Växjö</t>
  </si>
  <si>
    <t xml:space="preserve"> Ljungby</t>
  </si>
  <si>
    <t xml:space="preserve"> Högsby</t>
  </si>
  <si>
    <t xml:space="preserve"> Torsås</t>
  </si>
  <si>
    <t xml:space="preserve"> Mörbylånga</t>
  </si>
  <si>
    <t xml:space="preserve"> Hultsfred</t>
  </si>
  <si>
    <t xml:space="preserve"> Mönsterås</t>
  </si>
  <si>
    <t xml:space="preserve"> Emmaboda</t>
  </si>
  <si>
    <t xml:space="preserve"> Kalmar</t>
  </si>
  <si>
    <t xml:space="preserve"> Nybro</t>
  </si>
  <si>
    <t xml:space="preserve"> Oskarshamn</t>
  </si>
  <si>
    <t xml:space="preserve"> Västervik</t>
  </si>
  <si>
    <t xml:space="preserve"> Vimmerby</t>
  </si>
  <si>
    <t xml:space="preserve"> Borgholm</t>
  </si>
  <si>
    <t xml:space="preserve"> Gotland</t>
  </si>
  <si>
    <t xml:space="preserve"> Olofström</t>
  </si>
  <si>
    <t xml:space="preserve"> Karlskrona</t>
  </si>
  <si>
    <t xml:space="preserve"> Ronneby</t>
  </si>
  <si>
    <t xml:space="preserve"> Karlshamn</t>
  </si>
  <si>
    <t xml:space="preserve"> Sölvesborg</t>
  </si>
  <si>
    <t xml:space="preserve"> Svalöv</t>
  </si>
  <si>
    <t xml:space="preserve"> Staffanstorp</t>
  </si>
  <si>
    <t xml:space="preserve"> Burlöv</t>
  </si>
  <si>
    <t xml:space="preserve"> Vellinge</t>
  </si>
  <si>
    <t xml:space="preserve"> Östra Göinge</t>
  </si>
  <si>
    <t xml:space="preserve"> Örkelljunga</t>
  </si>
  <si>
    <t xml:space="preserve"> Bjuv</t>
  </si>
  <si>
    <t xml:space="preserve"> Kävlinge</t>
  </si>
  <si>
    <t xml:space="preserve"> Lomma</t>
  </si>
  <si>
    <t xml:space="preserve"> Svedala</t>
  </si>
  <si>
    <t xml:space="preserve"> Skurup</t>
  </si>
  <si>
    <t xml:space="preserve"> Sjöbo</t>
  </si>
  <si>
    <t xml:space="preserve"> Hörby</t>
  </si>
  <si>
    <t xml:space="preserve"> Höör</t>
  </si>
  <si>
    <t xml:space="preserve"> Tomelilla</t>
  </si>
  <si>
    <t xml:space="preserve"> Bromölla</t>
  </si>
  <si>
    <t xml:space="preserve"> Osby</t>
  </si>
  <si>
    <t xml:space="preserve"> Perstorp</t>
  </si>
  <si>
    <t xml:space="preserve"> Klippan</t>
  </si>
  <si>
    <t xml:space="preserve"> Åstorp</t>
  </si>
  <si>
    <t xml:space="preserve"> Båstad</t>
  </si>
  <si>
    <t xml:space="preserve"> Malmö</t>
  </si>
  <si>
    <t xml:space="preserve"> Lund</t>
  </si>
  <si>
    <t xml:space="preserve"> Landskrona</t>
  </si>
  <si>
    <t xml:space="preserve"> Helsingborg</t>
  </si>
  <si>
    <t xml:space="preserve"> Höganäs</t>
  </si>
  <si>
    <t xml:space="preserve"> Eslöv</t>
  </si>
  <si>
    <t xml:space="preserve"> Ystad</t>
  </si>
  <si>
    <t xml:space="preserve"> Trelleborg</t>
  </si>
  <si>
    <t xml:space="preserve"> Kristianstad</t>
  </si>
  <si>
    <t xml:space="preserve"> Simrishamn</t>
  </si>
  <si>
    <t xml:space="preserve"> Ängelholm</t>
  </si>
  <si>
    <t xml:space="preserve"> Hässleholm</t>
  </si>
  <si>
    <t xml:space="preserve"> Hylte</t>
  </si>
  <si>
    <t xml:space="preserve"> Halmstad</t>
  </si>
  <si>
    <t xml:space="preserve"> Laholm</t>
  </si>
  <si>
    <t xml:space="preserve"> Falkenberg</t>
  </si>
  <si>
    <t xml:space="preserve"> Varberg</t>
  </si>
  <si>
    <t xml:space="preserve"> Kungsbacka</t>
  </si>
  <si>
    <t xml:space="preserve"> Härryda</t>
  </si>
  <si>
    <t xml:space="preserve"> Partille</t>
  </si>
  <si>
    <t xml:space="preserve"> Öckerö</t>
  </si>
  <si>
    <t xml:space="preserve"> Stenungsund</t>
  </si>
  <si>
    <t xml:space="preserve"> Tjörn</t>
  </si>
  <si>
    <t xml:space="preserve"> Orust</t>
  </si>
  <si>
    <t xml:space="preserve"> Sotenäs</t>
  </si>
  <si>
    <t xml:space="preserve"> Munkedal</t>
  </si>
  <si>
    <t xml:space="preserve"> Tanum</t>
  </si>
  <si>
    <t xml:space="preserve"> Dals-Ed</t>
  </si>
  <si>
    <t xml:space="preserve"> Färgelanda</t>
  </si>
  <si>
    <t xml:space="preserve"> Ale</t>
  </si>
  <si>
    <t xml:space="preserve"> Lerum</t>
  </si>
  <si>
    <t xml:space="preserve"> Vårgårda</t>
  </si>
  <si>
    <t xml:space="preserve"> Bollebygd</t>
  </si>
  <si>
    <t xml:space="preserve"> Grästorp</t>
  </si>
  <si>
    <t xml:space="preserve"> Essunga</t>
  </si>
  <si>
    <t xml:space="preserve"> Karlsborg</t>
  </si>
  <si>
    <t xml:space="preserve"> Gullspång</t>
  </si>
  <si>
    <t xml:space="preserve"> Tranemo</t>
  </si>
  <si>
    <t xml:space="preserve"> Bengtsfors</t>
  </si>
  <si>
    <t xml:space="preserve"> Mellerud</t>
  </si>
  <si>
    <t xml:space="preserve"> Lilla Edet</t>
  </si>
  <si>
    <t xml:space="preserve"> Mark</t>
  </si>
  <si>
    <t xml:space="preserve"> Svenljunga</t>
  </si>
  <si>
    <t xml:space="preserve"> Herrljunga</t>
  </si>
  <si>
    <t xml:space="preserve"> Vara</t>
  </si>
  <si>
    <t xml:space="preserve"> Götene</t>
  </si>
  <si>
    <t xml:space="preserve"> Tibro</t>
  </si>
  <si>
    <t xml:space="preserve"> Töreboda</t>
  </si>
  <si>
    <t xml:space="preserve"> Göteborg</t>
  </si>
  <si>
    <t xml:space="preserve"> Mölndal</t>
  </si>
  <si>
    <t xml:space="preserve"> Kungälv</t>
  </si>
  <si>
    <t xml:space="preserve"> Lysekil</t>
  </si>
  <si>
    <t xml:space="preserve"> Uddevalla</t>
  </si>
  <si>
    <t xml:space="preserve"> Strömstad</t>
  </si>
  <si>
    <t xml:space="preserve"> Vänersborg</t>
  </si>
  <si>
    <t xml:space="preserve"> Trollhättan</t>
  </si>
  <si>
    <t xml:space="preserve"> Alingsås</t>
  </si>
  <si>
    <t xml:space="preserve"> Borås</t>
  </si>
  <si>
    <t xml:space="preserve"> Ulricehamn</t>
  </si>
  <si>
    <t xml:space="preserve"> Åmål</t>
  </si>
  <si>
    <t xml:space="preserve"> Mariestad</t>
  </si>
  <si>
    <t xml:space="preserve"> Lidköping</t>
  </si>
  <si>
    <t xml:space="preserve"> Skara</t>
  </si>
  <si>
    <t xml:space="preserve"> Skövde</t>
  </si>
  <si>
    <t xml:space="preserve"> Hjo</t>
  </si>
  <si>
    <t xml:space="preserve"> Tidaholm</t>
  </si>
  <si>
    <t xml:space="preserve"> Falköping</t>
  </si>
  <si>
    <t xml:space="preserve"> Kil</t>
  </si>
  <si>
    <t xml:space="preserve"> Eda</t>
  </si>
  <si>
    <t xml:space="preserve"> Torsby</t>
  </si>
  <si>
    <t xml:space="preserve"> Storfors</t>
  </si>
  <si>
    <t xml:space="preserve"> Hammarö</t>
  </si>
  <si>
    <t xml:space="preserve"> Munkfors</t>
  </si>
  <si>
    <t xml:space="preserve"> Forshaga</t>
  </si>
  <si>
    <t xml:space="preserve"> Grums</t>
  </si>
  <si>
    <t xml:space="preserve"> Årjäng</t>
  </si>
  <si>
    <t xml:space="preserve"> Sunne</t>
  </si>
  <si>
    <t xml:space="preserve"> Karlstad</t>
  </si>
  <si>
    <t xml:space="preserve"> Kristinehamn</t>
  </si>
  <si>
    <t xml:space="preserve"> Filipstad</t>
  </si>
  <si>
    <t xml:space="preserve"> Hagfors</t>
  </si>
  <si>
    <t xml:space="preserve"> Arvika</t>
  </si>
  <si>
    <t xml:space="preserve"> Säffle</t>
  </si>
  <si>
    <t xml:space="preserve"> Lekeberg</t>
  </si>
  <si>
    <t xml:space="preserve"> Laxå</t>
  </si>
  <si>
    <t xml:space="preserve"> Hallsberg</t>
  </si>
  <si>
    <t xml:space="preserve"> Degerfors</t>
  </si>
  <si>
    <t xml:space="preserve"> Hällefors</t>
  </si>
  <si>
    <t xml:space="preserve"> Ljusnarsberg</t>
  </si>
  <si>
    <t xml:space="preserve"> Örebro</t>
  </si>
  <si>
    <t xml:space="preserve"> Kumla</t>
  </si>
  <si>
    <t xml:space="preserve"> Askersund</t>
  </si>
  <si>
    <t xml:space="preserve"> Karlskoga</t>
  </si>
  <si>
    <t xml:space="preserve"> Nora</t>
  </si>
  <si>
    <t xml:space="preserve"> Lindesberg</t>
  </si>
  <si>
    <t xml:space="preserve"> Skinnskatteberg</t>
  </si>
  <si>
    <t xml:space="preserve"> Surahammar</t>
  </si>
  <si>
    <t xml:space="preserve"> Kungsör</t>
  </si>
  <si>
    <t xml:space="preserve"> Hallstahammar</t>
  </si>
  <si>
    <t xml:space="preserve"> Norberg</t>
  </si>
  <si>
    <t xml:space="preserve"> Västerås</t>
  </si>
  <si>
    <t xml:space="preserve"> Sala</t>
  </si>
  <si>
    <t xml:space="preserve"> Fagersta</t>
  </si>
  <si>
    <t xml:space="preserve"> Köping</t>
  </si>
  <si>
    <t xml:space="preserve"> Arboga</t>
  </si>
  <si>
    <t xml:space="preserve"> Vansbro</t>
  </si>
  <si>
    <t xml:space="preserve"> Malung-Sälen</t>
  </si>
  <si>
    <t xml:space="preserve"> Gagnef</t>
  </si>
  <si>
    <t xml:space="preserve"> Leksand</t>
  </si>
  <si>
    <t xml:space="preserve"> Rättvik</t>
  </si>
  <si>
    <t xml:space="preserve"> Orsa</t>
  </si>
  <si>
    <t xml:space="preserve"> Älvdalen</t>
  </si>
  <si>
    <t xml:space="preserve"> Smedjebacken</t>
  </si>
  <si>
    <t xml:space="preserve"> Mora</t>
  </si>
  <si>
    <t xml:space="preserve"> Falun</t>
  </si>
  <si>
    <t xml:space="preserve"> Borlänge</t>
  </si>
  <si>
    <t xml:space="preserve"> Säter</t>
  </si>
  <si>
    <t xml:space="preserve"> Hedemora</t>
  </si>
  <si>
    <t xml:space="preserve"> Avesta</t>
  </si>
  <si>
    <t xml:space="preserve"> Ludvika</t>
  </si>
  <si>
    <t xml:space="preserve"> Ockelbo</t>
  </si>
  <si>
    <t xml:space="preserve"> Hofors</t>
  </si>
  <si>
    <t xml:space="preserve"> Ovanåker</t>
  </si>
  <si>
    <t xml:space="preserve"> Nordanstig</t>
  </si>
  <si>
    <t xml:space="preserve"> Ljusdal</t>
  </si>
  <si>
    <t xml:space="preserve"> Gävle</t>
  </si>
  <si>
    <t xml:space="preserve"> Sandviken</t>
  </si>
  <si>
    <t xml:space="preserve"> Söderhamn</t>
  </si>
  <si>
    <t xml:space="preserve"> Bollnäs</t>
  </si>
  <si>
    <t xml:space="preserve"> Hudiksvall</t>
  </si>
  <si>
    <t xml:space="preserve"> Ånge</t>
  </si>
  <si>
    <t xml:space="preserve"> Timrå</t>
  </si>
  <si>
    <t xml:space="preserve"> Härnösand</t>
  </si>
  <si>
    <t xml:space="preserve"> Sundsvall</t>
  </si>
  <si>
    <t xml:space="preserve"> Kramfors</t>
  </si>
  <si>
    <t xml:space="preserve"> Sollefteå</t>
  </si>
  <si>
    <t xml:space="preserve"> Örnsköldsvik</t>
  </si>
  <si>
    <t xml:space="preserve"> Ragunda</t>
  </si>
  <si>
    <t xml:space="preserve"> Bräcke</t>
  </si>
  <si>
    <t xml:space="preserve"> Krokom</t>
  </si>
  <si>
    <t xml:space="preserve"> Strömsund</t>
  </si>
  <si>
    <t xml:space="preserve"> Åre</t>
  </si>
  <si>
    <t xml:space="preserve"> Berg</t>
  </si>
  <si>
    <t xml:space="preserve"> Härjedalen</t>
  </si>
  <si>
    <t xml:space="preserve"> Östersund</t>
  </si>
  <si>
    <t xml:space="preserve"> Nordmaling</t>
  </si>
  <si>
    <t xml:space="preserve"> Bjurholm</t>
  </si>
  <si>
    <t xml:space="preserve"> Vindeln</t>
  </si>
  <si>
    <t xml:space="preserve"> Robertsfors</t>
  </si>
  <si>
    <t xml:space="preserve"> Norsjö</t>
  </si>
  <si>
    <t xml:space="preserve"> Malå</t>
  </si>
  <si>
    <t xml:space="preserve"> Storuman</t>
  </si>
  <si>
    <t xml:space="preserve"> Sorsele</t>
  </si>
  <si>
    <t xml:space="preserve"> Dorotea</t>
  </si>
  <si>
    <t xml:space="preserve"> Vännäs</t>
  </si>
  <si>
    <t xml:space="preserve"> Vilhelmina</t>
  </si>
  <si>
    <t xml:space="preserve"> Åsele</t>
  </si>
  <si>
    <t xml:space="preserve"> Umeå</t>
  </si>
  <si>
    <t xml:space="preserve"> Lycksele</t>
  </si>
  <si>
    <t xml:space="preserve"> Skellefteå</t>
  </si>
  <si>
    <t xml:space="preserve"> Arvidsjaur</t>
  </si>
  <si>
    <t xml:space="preserve"> Arjeplog</t>
  </si>
  <si>
    <t xml:space="preserve"> Jokkmokk</t>
  </si>
  <si>
    <t xml:space="preserve"> Överkalix</t>
  </si>
  <si>
    <t xml:space="preserve"> Kalix</t>
  </si>
  <si>
    <t xml:space="preserve"> Övertorneå</t>
  </si>
  <si>
    <t xml:space="preserve"> Pajala</t>
  </si>
  <si>
    <t xml:space="preserve"> Gällivare</t>
  </si>
  <si>
    <t xml:space="preserve"> Älvsbyn</t>
  </si>
  <si>
    <t xml:space="preserve"> Luleå</t>
  </si>
  <si>
    <t xml:space="preserve"> Piteå</t>
  </si>
  <si>
    <t xml:space="preserve"> Boden</t>
  </si>
  <si>
    <t xml:space="preserve"> Haparanda</t>
  </si>
  <si>
    <t xml:space="preserve"> Kiruna</t>
  </si>
  <si>
    <t>Kommunnamn</t>
  </si>
  <si>
    <t>Municipality</t>
  </si>
  <si>
    <t>SE11</t>
  </si>
  <si>
    <t>SE12</t>
  </si>
  <si>
    <t>SE21</t>
  </si>
  <si>
    <t>SE22</t>
  </si>
  <si>
    <t>SE23</t>
  </si>
  <si>
    <t>SE31</t>
  </si>
  <si>
    <t>SE32</t>
  </si>
  <si>
    <t>SE33</t>
  </si>
  <si>
    <t>9900 Extra region</t>
  </si>
  <si>
    <t>9900</t>
  </si>
  <si>
    <t>Riket</t>
  </si>
  <si>
    <t>..</t>
  </si>
  <si>
    <t>Genomsnitt alla branscher</t>
  </si>
  <si>
    <t>Bruttoregionprodukt per län och bransch, löpande priser, 
miljoner kr *</t>
  </si>
  <si>
    <t>Regional Gross Domestic Product by region (NUTS 3) and activity, 
current prices, SEK millions</t>
  </si>
  <si>
    <t>Antal sysselsatta per län och bransch, 
tusen personer *</t>
  </si>
  <si>
    <t>Average number of employed by region (NUTS 3) and activity, 
thousand persons</t>
  </si>
  <si>
    <t>Greenhouse gases by region (NUTS3) and activity, 
Kilotonnes carbon dioxide equivalents</t>
  </si>
  <si>
    <t>Greenhouse gases by municipality, Kilotonnes carbon dioxide equivalents</t>
  </si>
  <si>
    <t>Genomsnitt för riket</t>
  </si>
  <si>
    <t>Folkmängden i Sveriges kommuner</t>
  </si>
  <si>
    <t>Greenhouse gases by municipality, 
Kilotonnes carbon dioxide equivalents</t>
  </si>
  <si>
    <t>Källa:</t>
  </si>
  <si>
    <t>Miljöräkenskaperna, Statistiska centralbyrån (SCB)</t>
  </si>
  <si>
    <t>Maria Lidén, Statistiska centralbyrån (SCB)</t>
  </si>
  <si>
    <t>e-post: Maria.Liden@scb.se</t>
  </si>
  <si>
    <t>Telefon: 010-479 46 06</t>
  </si>
  <si>
    <t>Andel sysselsatta*</t>
  </si>
  <si>
    <t>Kontakt:</t>
  </si>
  <si>
    <t>Worksheet</t>
  </si>
  <si>
    <t>Emissions of Greenhouse gases, Gross Regional Product and employment, by industry (NACE rev 2) and county (T)</t>
  </si>
  <si>
    <t>Senaste 
uppdatering:</t>
  </si>
  <si>
    <t>Tillbaka till innehåll - Back to content</t>
  </si>
  <si>
    <t>Utsläpp av växthusgaser, bruttoregionprodukt och sysselsättning, per bransch (SNI 2007) och län (T)</t>
  </si>
  <si>
    <t>Utsläpp av växthusgaser per bruttoregionprodukt, per bransch (SNI2007) och län (T)(D)</t>
  </si>
  <si>
    <t>Emissions of Greenhouse gases per Gross Regional Product, by industry (NACE rev 2) and county (T)(F)</t>
  </si>
  <si>
    <t>Emission intensity: greenhouse gas emissions per regional gross domestic product, by industry (NACE rev 2) and county. Tonne carbon dioxide equivalents per million SEK.</t>
  </si>
  <si>
    <t>Utsläppsintensitet: utsläpp av växthusgaser per bruttoregionprodukt, per bransch (SNI2007) och län. Ton koldioxidekvivalenter per miljoner kronor.</t>
  </si>
  <si>
    <t>Utsläpp av växthusgaser per sysselsatt, per bransch (SNI 2007) och län (T)(D)</t>
  </si>
  <si>
    <t>Utsläppsintensitet: utsläpp av växthusgaser per sysselsatt, per bransch (SNI2007) och län. Ton koldioxidekvivalenter per sysselsatt.</t>
  </si>
  <si>
    <t>Emission intensity: greenhouse gas emissions per employee, by industry (NACE rev 2) and county (NUTS3). Tonne carbon dioxide equivalents per employee.</t>
  </si>
  <si>
    <t>Emissions of Greenhouse gases per employment, by industry (NACE rev 2) and county (NUTS 3) (T)(F)</t>
  </si>
  <si>
    <t>Växthusgaser per kommun, tusen ton koldioxidekvivalenter</t>
  </si>
  <si>
    <t>Växthusgaser per kommun, 
tusen ton koldioxidekvivalenter</t>
  </si>
  <si>
    <t>Bruttoregionprodukt per län, löpande priser, miljoner kr *</t>
  </si>
  <si>
    <t>Regional Gross Domestic Product by county (NUTS 3), current prices, million SEK</t>
  </si>
  <si>
    <t>Utsläpp av växthusgaser per län, tusen ton koldioxidekvivalenter</t>
  </si>
  <si>
    <t>Emissions of greenhouse gases by county (NUTS3), Kilotonnes carbon dioxide equivalents</t>
  </si>
  <si>
    <t>Emission intensity: greenhouse gas emissions by GRP by county (NUTS3). Tonnes carbon dioxide equivalents per million SEK</t>
  </si>
  <si>
    <t>Ton koldioxidekvivalenter per miljoner kronor</t>
  </si>
  <si>
    <t>Tonnes carbon dioxide equivalents per million SEK</t>
  </si>
  <si>
    <t>Utsläpp av växthusgaser per bruttoregionprodukt, per län (T)(D)</t>
  </si>
  <si>
    <t>Emissions of Greenhouse gases per Gross Regional Product, by county (NUTS3) (T)(F)</t>
  </si>
  <si>
    <t>Utsläppsintensitet: Utsläpp av växthusgaser per BRP, per län. Ton koldioxidekvivalenter per miljoner kronor</t>
  </si>
  <si>
    <t>Miljöekonomisk profil per län (T)(D)</t>
  </si>
  <si>
    <t>Environmental economic profiles by county (NUTS3) (T)(D)</t>
  </si>
  <si>
    <t>Utsläpp av växthusgaser per län, tusen ton</t>
  </si>
  <si>
    <t>Regional Gross Domestic Product by region (NUTS 3), current prices, SEK millions</t>
  </si>
  <si>
    <t>Average number of employed by region (NUTS 3), thousand persons</t>
  </si>
  <si>
    <t>Andel utsläpp av växthusgaser</t>
  </si>
  <si>
    <t>Share of greenhouse gas emissions</t>
  </si>
  <si>
    <t>Andel av BNP*</t>
  </si>
  <si>
    <t>Share of GDP*</t>
  </si>
  <si>
    <t>Share of employees*</t>
  </si>
  <si>
    <t>Växthusgaser per län och bransch, 
Tusen ton koldioxidekvivalenter*</t>
  </si>
  <si>
    <t>Bruttoregionprodukt per kommun,
löpande priser miljoner kronor</t>
  </si>
  <si>
    <t>Gross regional produkt by municipality, 
current prices, million SEK</t>
  </si>
  <si>
    <t>Not: Tidsserien börjar 2012 då ny serie har beräknats för kommuners bruttoregionprodukt</t>
  </si>
  <si>
    <t>Hushåll</t>
  </si>
  <si>
    <t>Näringsliv</t>
  </si>
  <si>
    <t>Offentliga myndigheter och HIO</t>
  </si>
  <si>
    <t>Name</t>
  </si>
  <si>
    <t>Riksområde</t>
  </si>
  <si>
    <t>Östra Mellansverige</t>
  </si>
  <si>
    <t>Småland med öarna</t>
  </si>
  <si>
    <t>Sydsverige</t>
  </si>
  <si>
    <t>Västsverige</t>
  </si>
  <si>
    <t>Norra Mellansverige</t>
  </si>
  <si>
    <t>Mellersta Norrland</t>
  </si>
  <si>
    <t>Övre Norrland</t>
  </si>
  <si>
    <t>NACE aggregates</t>
  </si>
  <si>
    <t>Economic activities</t>
  </si>
  <si>
    <t>Greenhouse gas emissions from road transport, 
kilotonnes carbon dioxide equivalent</t>
  </si>
  <si>
    <t>Intensity: Greenhouse gas emissions from road transport, kilogram carbon dioxide equivalent per 10 Km driven</t>
  </si>
  <si>
    <t>Utsläpp av växthusgaser från vägtrafik, 
tusen ton koldioxidekvivalenter</t>
  </si>
  <si>
    <t>Total/Average NUTS2 region</t>
  </si>
  <si>
    <t>Utsläpp av växthusgaser från vägtrafik per körda mil, per bransch (SNI 2007) och riksområde (NUTS 2), 
kilo koldioxidekvivalenter per körda mil</t>
  </si>
  <si>
    <t>Greenhouse gas emissions from road transport per 10 km driven, by industry (NACE rev 2) and region (NUTS 2). 
Kilogram carbon dioxide equivalent per 10 Km driven</t>
  </si>
  <si>
    <t>Notering:</t>
  </si>
  <si>
    <t xml:space="preserve">Körsträckor redovisar hur mycket de svenskregistrerade fordonen kör oavsett var, med andra ord både i Sverige och utomlands. Körsträckan är registrerad på en specifik bil med en given ägare. Det innebär inte att bilen nödvändigtvis körs i det område som bilen är registrerad. Det är samma avgränsning som görs för national-och miljöräkenskaperna. T.ex. avspeglar utsläppen av växthusgaserna per riksområde vem som äger utsläppen, inte att utsläppen specifikt har genomförts i regionen. </t>
  </si>
  <si>
    <t>Utsläpp av växthusgaser från vägtrafik per körd Km, per bransch (SNI 2007) och riksområde (NUTS 2) (T)(D)</t>
  </si>
  <si>
    <t>Greenhouse gas emissions from road transport per Km driven, by industry (NACE rev 2) and region (NUTS 2) (T)(D)</t>
  </si>
  <si>
    <t>Intensitet: Utsläpp av växthusgaser från vägtrafik, Kilo koldioxidekvivalenter per körda mil</t>
  </si>
  <si>
    <t>Utsläppsintensitet: växthusgaser per BRP
ton koldioxidekvivalenter per miljoner kronor</t>
  </si>
  <si>
    <t>Emission intensity: greenhouse gas emissions by GRP
tonnes carbon dioxide equivalents per million SEK</t>
  </si>
  <si>
    <t>Utsläppsintensitet: Växthusgaser per capita, ton koldioxidekvivalenter, per kommun</t>
  </si>
  <si>
    <t>Emission intensity: Greenhouse gas emissions per capita, tonnes carbon dioxide equivalents</t>
  </si>
  <si>
    <t>Utsläpp av växthusgaser per capita, per kommun (T)</t>
  </si>
  <si>
    <t>Emissions of Greenhouse gases per capita, by municipality (T)</t>
  </si>
  <si>
    <t>Utsläpp av växthusgaser per bruttoregionprodukt, per kommun (T)</t>
  </si>
  <si>
    <t>Emissions of Greenhouse gases per Gross Regional Product, by municipality (T)</t>
  </si>
  <si>
    <t>Körsträcka vägtrafik, mil</t>
  </si>
  <si>
    <t>10 Kilometers driven, road transport</t>
  </si>
  <si>
    <t>Upplands-Väsby</t>
  </si>
  <si>
    <t>Vallentuna</t>
  </si>
  <si>
    <t>Österåker</t>
  </si>
  <si>
    <t>Värmdö</t>
  </si>
  <si>
    <t>Järfälla</t>
  </si>
  <si>
    <t>Ekerö</t>
  </si>
  <si>
    <t>Huddinge</t>
  </si>
  <si>
    <t>Botkyrka</t>
  </si>
  <si>
    <t>Salem</t>
  </si>
  <si>
    <t>Haninge</t>
  </si>
  <si>
    <t>Tyresö</t>
  </si>
  <si>
    <t>Upplands-Bro</t>
  </si>
  <si>
    <t>Nykvarn</t>
  </si>
  <si>
    <t>Täby</t>
  </si>
  <si>
    <t>Danderyd</t>
  </si>
  <si>
    <t>Sollentuna</t>
  </si>
  <si>
    <t>Södertälje</t>
  </si>
  <si>
    <t>Nacka</t>
  </si>
  <si>
    <t>Sundbyberg</t>
  </si>
  <si>
    <t>Solna</t>
  </si>
  <si>
    <t>Lidingö</t>
  </si>
  <si>
    <t>Vaxholm</t>
  </si>
  <si>
    <t>Norrtälje</t>
  </si>
  <si>
    <t>Sigtuna</t>
  </si>
  <si>
    <t>Nynäshamn</t>
  </si>
  <si>
    <t>Håbo</t>
  </si>
  <si>
    <t>Älvkarleby</t>
  </si>
  <si>
    <t>Knivsta</t>
  </si>
  <si>
    <t>Heby</t>
  </si>
  <si>
    <t>Tierp</t>
  </si>
  <si>
    <t>Enköping</t>
  </si>
  <si>
    <t>Östhammar</t>
  </si>
  <si>
    <t>Vingåker</t>
  </si>
  <si>
    <t>Gnesta</t>
  </si>
  <si>
    <t>Nyköping</t>
  </si>
  <si>
    <t>Oxelösund</t>
  </si>
  <si>
    <t>Flen</t>
  </si>
  <si>
    <t>Katrineholm</t>
  </si>
  <si>
    <t>Eskilstuna</t>
  </si>
  <si>
    <t>Strängnäs</t>
  </si>
  <si>
    <t>Trosa</t>
  </si>
  <si>
    <t>Ödeshög</t>
  </si>
  <si>
    <t>Ydre</t>
  </si>
  <si>
    <t>Kinda</t>
  </si>
  <si>
    <t>Boxholm</t>
  </si>
  <si>
    <t>Åtvidaberg</t>
  </si>
  <si>
    <t>Finspång</t>
  </si>
  <si>
    <t>Valdemarsvik</t>
  </si>
  <si>
    <t>Linköping</t>
  </si>
  <si>
    <t>Norrköping</t>
  </si>
  <si>
    <t>Söderköping</t>
  </si>
  <si>
    <t>Motala</t>
  </si>
  <si>
    <t>Vadstena</t>
  </si>
  <si>
    <t>Mjölby</t>
  </si>
  <si>
    <t>Aneby</t>
  </si>
  <si>
    <t>Gnosjö</t>
  </si>
  <si>
    <t>Mullsjö</t>
  </si>
  <si>
    <t>Habo</t>
  </si>
  <si>
    <t>Gislaved</t>
  </si>
  <si>
    <t>Vaggeryd</t>
  </si>
  <si>
    <t>Nässjö</t>
  </si>
  <si>
    <t>Värnamo</t>
  </si>
  <si>
    <t>Sävsjö</t>
  </si>
  <si>
    <t>Vetlanda</t>
  </si>
  <si>
    <t>Eksjö</t>
  </si>
  <si>
    <t>Tranås</t>
  </si>
  <si>
    <t>Uppvidinge</t>
  </si>
  <si>
    <t>Lessebo</t>
  </si>
  <si>
    <t>Tingsryd</t>
  </si>
  <si>
    <t>Alvesta</t>
  </si>
  <si>
    <t>Älmhult</t>
  </si>
  <si>
    <t>Markaryd</t>
  </si>
  <si>
    <t>Växjö</t>
  </si>
  <si>
    <t>Ljungby</t>
  </si>
  <si>
    <t>Högsby</t>
  </si>
  <si>
    <t>Torsås</t>
  </si>
  <si>
    <t>Mörbylånga</t>
  </si>
  <si>
    <t>Hultsfred</t>
  </si>
  <si>
    <t>Mönsterås</t>
  </si>
  <si>
    <t>Emmaboda</t>
  </si>
  <si>
    <t>Nybro</t>
  </si>
  <si>
    <t>Oskarshamn</t>
  </si>
  <si>
    <t>Västervik</t>
  </si>
  <si>
    <t>Vimmerby</t>
  </si>
  <si>
    <t>Borgholm</t>
  </si>
  <si>
    <t>Olofström</t>
  </si>
  <si>
    <t>Karlskrona</t>
  </si>
  <si>
    <t>Ronneby</t>
  </si>
  <si>
    <t>Karlshamn</t>
  </si>
  <si>
    <t>Sölvesborg</t>
  </si>
  <si>
    <t>Svalöv</t>
  </si>
  <si>
    <t>Staffanstorp</t>
  </si>
  <si>
    <t>Burlöv</t>
  </si>
  <si>
    <t>Vellinge</t>
  </si>
  <si>
    <t>Östra Göinge</t>
  </si>
  <si>
    <t>Örkelljunga</t>
  </si>
  <si>
    <t>Bjuv</t>
  </si>
  <si>
    <t>Kävlinge</t>
  </si>
  <si>
    <t>Lomma</t>
  </si>
  <si>
    <t>Svedala</t>
  </si>
  <si>
    <t>Skurup</t>
  </si>
  <si>
    <t>Sjöbo</t>
  </si>
  <si>
    <t>Hörby</t>
  </si>
  <si>
    <t>Höör</t>
  </si>
  <si>
    <t>Tomelilla</t>
  </si>
  <si>
    <t>Bromölla</t>
  </si>
  <si>
    <t>Osby</t>
  </si>
  <si>
    <t>Perstorp</t>
  </si>
  <si>
    <t>Klippan</t>
  </si>
  <si>
    <t>Åstorp</t>
  </si>
  <si>
    <t>Båstad</t>
  </si>
  <si>
    <t>Malmö</t>
  </si>
  <si>
    <t>Lund</t>
  </si>
  <si>
    <t>Landskrona</t>
  </si>
  <si>
    <t>Helsingborg</t>
  </si>
  <si>
    <t>Höganäs</t>
  </si>
  <si>
    <t>Eslöv</t>
  </si>
  <si>
    <t>Ystad</t>
  </si>
  <si>
    <t>Trelleborg</t>
  </si>
  <si>
    <t>Kristianstad</t>
  </si>
  <si>
    <t>Simrishamn</t>
  </si>
  <si>
    <t>Ängelholm</t>
  </si>
  <si>
    <t>Hässleholm</t>
  </si>
  <si>
    <t>Hylte</t>
  </si>
  <si>
    <t>Halmstad</t>
  </si>
  <si>
    <t>Laholm</t>
  </si>
  <si>
    <t>Falkenberg</t>
  </si>
  <si>
    <t>Varberg</t>
  </si>
  <si>
    <t>Kungsbacka</t>
  </si>
  <si>
    <t>Härryda</t>
  </si>
  <si>
    <t>Partille</t>
  </si>
  <si>
    <t>Öckerö</t>
  </si>
  <si>
    <t>Stenungsund</t>
  </si>
  <si>
    <t>Tjörn</t>
  </si>
  <si>
    <t>Orust</t>
  </si>
  <si>
    <t>Sotenäs</t>
  </si>
  <si>
    <t>Munkedal</t>
  </si>
  <si>
    <t>Tanum</t>
  </si>
  <si>
    <t>Dals-Ed</t>
  </si>
  <si>
    <t>Färgelanda</t>
  </si>
  <si>
    <t>Ale</t>
  </si>
  <si>
    <t>Lerum</t>
  </si>
  <si>
    <t>Vårgårda</t>
  </si>
  <si>
    <t>Bollebygd</t>
  </si>
  <si>
    <t>Grästorp</t>
  </si>
  <si>
    <t>Essunga</t>
  </si>
  <si>
    <t>Karlsborg</t>
  </si>
  <si>
    <t>Gullspång</t>
  </si>
  <si>
    <t>Tranemo</t>
  </si>
  <si>
    <t>Bengtsfors</t>
  </si>
  <si>
    <t>Mellerud</t>
  </si>
  <si>
    <t>Lilla Edet</t>
  </si>
  <si>
    <t>Mark</t>
  </si>
  <si>
    <t>Svenljunga</t>
  </si>
  <si>
    <t>Herrljunga</t>
  </si>
  <si>
    <t>Vara</t>
  </si>
  <si>
    <t>Götene</t>
  </si>
  <si>
    <t>Tibro</t>
  </si>
  <si>
    <t>Töreboda</t>
  </si>
  <si>
    <t>Göteborg</t>
  </si>
  <si>
    <t>Mölndal</t>
  </si>
  <si>
    <t>Kungälv</t>
  </si>
  <si>
    <t>Lysekil</t>
  </si>
  <si>
    <t>Uddevalla</t>
  </si>
  <si>
    <t>Strömstad</t>
  </si>
  <si>
    <t>Vänersborg</t>
  </si>
  <si>
    <t>Trollhättan</t>
  </si>
  <si>
    <t>Alingsås</t>
  </si>
  <si>
    <t>Borås</t>
  </si>
  <si>
    <t>Ulricehamn</t>
  </si>
  <si>
    <t>Åmål</t>
  </si>
  <si>
    <t>Mariestad</t>
  </si>
  <si>
    <t>Lidköping</t>
  </si>
  <si>
    <t>Skara</t>
  </si>
  <si>
    <t>Skövde</t>
  </si>
  <si>
    <t>Hjo</t>
  </si>
  <si>
    <t>Tidaholm</t>
  </si>
  <si>
    <t>Falköping</t>
  </si>
  <si>
    <t>Kil</t>
  </si>
  <si>
    <t>Eda</t>
  </si>
  <si>
    <t>Torsby</t>
  </si>
  <si>
    <t>Storfors</t>
  </si>
  <si>
    <t>Hammarö</t>
  </si>
  <si>
    <t>Munkfors</t>
  </si>
  <si>
    <t>Forshaga</t>
  </si>
  <si>
    <t>Grums</t>
  </si>
  <si>
    <t>Årjäng</t>
  </si>
  <si>
    <t>Sunne</t>
  </si>
  <si>
    <t>Karlstad</t>
  </si>
  <si>
    <t>Kristinehamn</t>
  </si>
  <si>
    <t>Filipstad</t>
  </si>
  <si>
    <t>Hagfors</t>
  </si>
  <si>
    <t>Arvika</t>
  </si>
  <si>
    <t>Säffle</t>
  </si>
  <si>
    <t>Lekeberg</t>
  </si>
  <si>
    <t>Laxå</t>
  </si>
  <si>
    <t>Hallsberg</t>
  </si>
  <si>
    <t>Degerfors</t>
  </si>
  <si>
    <t>Hällefors</t>
  </si>
  <si>
    <t>Ljusnarsberg</t>
  </si>
  <si>
    <t>Kumla</t>
  </si>
  <si>
    <t>Askersund</t>
  </si>
  <si>
    <t>Karlskoga</t>
  </si>
  <si>
    <t>Nora</t>
  </si>
  <si>
    <t>Lindesberg</t>
  </si>
  <si>
    <t>Skinnskatteberg</t>
  </si>
  <si>
    <t>Surahammar</t>
  </si>
  <si>
    <t>Kungsör</t>
  </si>
  <si>
    <t>Hallstahammar</t>
  </si>
  <si>
    <t>Norberg</t>
  </si>
  <si>
    <t>Västerås</t>
  </si>
  <si>
    <t>Sala</t>
  </si>
  <si>
    <t>Fagersta</t>
  </si>
  <si>
    <t>Köping</t>
  </si>
  <si>
    <t>Arboga</t>
  </si>
  <si>
    <t>Vansbro</t>
  </si>
  <si>
    <t>Malung-Sälen</t>
  </si>
  <si>
    <t>Gagnef</t>
  </si>
  <si>
    <t>Leksand</t>
  </si>
  <si>
    <t>Rättvik</t>
  </si>
  <si>
    <t>Orsa</t>
  </si>
  <si>
    <t>Älvdalen</t>
  </si>
  <si>
    <t>Smedjebacken</t>
  </si>
  <si>
    <t>Mora</t>
  </si>
  <si>
    <t>Falun</t>
  </si>
  <si>
    <t>Borlänge</t>
  </si>
  <si>
    <t>Säter</t>
  </si>
  <si>
    <t>Hedemora</t>
  </si>
  <si>
    <t>Avesta</t>
  </si>
  <si>
    <t>Ludvika</t>
  </si>
  <si>
    <t>Ockelbo</t>
  </si>
  <si>
    <t>Hofors</t>
  </si>
  <si>
    <t>Ovanåker</t>
  </si>
  <si>
    <t>Nordanstig</t>
  </si>
  <si>
    <t>Ljusdal</t>
  </si>
  <si>
    <t>Gävle</t>
  </si>
  <si>
    <t>Sandviken</t>
  </si>
  <si>
    <t>Söderhamn</t>
  </si>
  <si>
    <t>Bollnäs</t>
  </si>
  <si>
    <t>Hudiksvall</t>
  </si>
  <si>
    <t>Ånge</t>
  </si>
  <si>
    <t>Timrå</t>
  </si>
  <si>
    <t>Härnösand</t>
  </si>
  <si>
    <t>Sundsvall</t>
  </si>
  <si>
    <t>Kramfors</t>
  </si>
  <si>
    <t>Sollefteå</t>
  </si>
  <si>
    <t>Örnsköldsvik</t>
  </si>
  <si>
    <t>Ragunda</t>
  </si>
  <si>
    <t>Bräcke</t>
  </si>
  <si>
    <t>Krokom</t>
  </si>
  <si>
    <t>Strömsund</t>
  </si>
  <si>
    <t>Åre</t>
  </si>
  <si>
    <t>Berg</t>
  </si>
  <si>
    <t>Härjedalen</t>
  </si>
  <si>
    <t>Östersund</t>
  </si>
  <si>
    <t>Nordmaling</t>
  </si>
  <si>
    <t>Bjurholm</t>
  </si>
  <si>
    <t>Vindeln</t>
  </si>
  <si>
    <t>Robertsfors</t>
  </si>
  <si>
    <t>Norsjö</t>
  </si>
  <si>
    <t>Malå</t>
  </si>
  <si>
    <t>Storuman</t>
  </si>
  <si>
    <t>Sorsele</t>
  </si>
  <si>
    <t>Dorotea</t>
  </si>
  <si>
    <t>Vännäs</t>
  </si>
  <si>
    <t>Vilhelmina</t>
  </si>
  <si>
    <t>Åsele</t>
  </si>
  <si>
    <t>Umeå</t>
  </si>
  <si>
    <t>Lycksele</t>
  </si>
  <si>
    <t>Skellefteå</t>
  </si>
  <si>
    <t>Arvidsjaur</t>
  </si>
  <si>
    <t>Arjeplog</t>
  </si>
  <si>
    <t>Jokkmokk</t>
  </si>
  <si>
    <t>Överkalix</t>
  </si>
  <si>
    <t>Kalix</t>
  </si>
  <si>
    <t>Övertorneå</t>
  </si>
  <si>
    <t>Pajala</t>
  </si>
  <si>
    <t>Gällivare</t>
  </si>
  <si>
    <t>Älvsbyn</t>
  </si>
  <si>
    <t>Luleå</t>
  </si>
  <si>
    <t>Piteå</t>
  </si>
  <si>
    <t>Boden</t>
  </si>
  <si>
    <t>Haparanda</t>
  </si>
  <si>
    <t>Kiruna</t>
  </si>
  <si>
    <t>SE</t>
  </si>
  <si>
    <t>Enligt indelningen 1 januari 2017</t>
  </si>
  <si>
    <t>Population in Sweden's municipalities in accordance with distribution 1 January 2017</t>
  </si>
  <si>
    <t>Extra-region 1)</t>
  </si>
  <si>
    <t xml:space="preserve">1) Delar av det ekonomiska territoriet vilka inte direkt kan knytas till en enskild region, t.ex. ambassader och konsulat.  </t>
  </si>
  <si>
    <t xml:space="preserve"> Extra territorial organisations and bodies</t>
  </si>
  <si>
    <t>Medelantal sysselsatta per län, tusen personer *</t>
  </si>
  <si>
    <t xml:space="preserve">Observera även att för t.ex. tunga lastbilar är jämförelsen körsträckor med utsläpp inte helt korrekt då utsläppen för tunga lastbilar beror på hur tungt lastade fordonen är. Metodförbättringar är planerade inför 2018. </t>
  </si>
  <si>
    <t>Riket totalt</t>
  </si>
  <si>
    <t>Genomsnitt alla branscher för riksområdet</t>
  </si>
  <si>
    <t>Utsläppsintensitet: Utsläpp av växthusgaser per BRP, per län</t>
  </si>
  <si>
    <t xml:space="preserve">Emission intensity: greenhouse gas emissions by GRP by county (NUTS3) </t>
  </si>
  <si>
    <t>2016**</t>
  </si>
  <si>
    <r>
      <t>*</t>
    </r>
    <r>
      <rPr>
        <sz val="8"/>
        <rFont val="Arial"/>
        <family val="2"/>
      </rPr>
      <t xml:space="preserve">Offentliga myndigheter samt hushållens icke-vinstdrivande organisationer redovisas som en egen post och ingår ej i Marknadsproduktion, tjänster (SNI G45-T98).  </t>
    </r>
  </si>
  <si>
    <t>**Uppgifterna avseende 2016 är preliminära.</t>
  </si>
  <si>
    <t>The figures for 2016 are preliminary.</t>
  </si>
  <si>
    <t>2016*</t>
  </si>
  <si>
    <t>*Uppgifterna avseende 2016 är preliminära.</t>
  </si>
  <si>
    <t>*Uppgifterna avseende BRP 2016 är preliminära.</t>
  </si>
  <si>
    <t>The figures for GRP 2016 are preliminary.</t>
  </si>
  <si>
    <t>Förändring 2016-2008</t>
  </si>
  <si>
    <t xml:space="preserve">* 2016 BRP är preliminär </t>
  </si>
  <si>
    <t>Andel av riket 2016</t>
  </si>
  <si>
    <t>2018-11-15</t>
  </si>
  <si>
    <t>* 2016 är preliminära</t>
  </si>
  <si>
    <t>Miljöekonomisk profil per län 2016</t>
  </si>
  <si>
    <t>Environmental economic profiles by county (NUTS3) 2016 (T)(D)</t>
  </si>
  <si>
    <t>*Uppgifterna avseende 2016 är preliminära för bruttoregionprodukten</t>
  </si>
  <si>
    <t>*Uppgifterna avseende 2016 är preliminära för sysselsatta</t>
  </si>
  <si>
    <t>Förändring 2016-2015</t>
  </si>
  <si>
    <t>County/Län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</si>
</sst>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73" x14ac:knownFonts="1">
    <font>
      <sz val="10"/>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0"/>
      <color theme="1"/>
      <name val="Arial"/>
      <family val="2"/>
      <scheme val="minor"/>
    </font>
    <font>
      <b/>
      <sz val="18"/>
      <color theme="3"/>
      <name val="Arial"/>
      <family val="2"/>
      <scheme val="major"/>
    </font>
    <font>
      <b/>
      <sz val="15"/>
      <color theme="3"/>
      <name val="Arial"/>
      <family val="2"/>
      <scheme val="minor"/>
    </font>
    <font>
      <b/>
      <sz val="13"/>
      <color theme="3"/>
      <name val="Arial"/>
      <family val="2"/>
      <scheme val="minor"/>
    </font>
    <font>
      <b/>
      <sz val="11"/>
      <color theme="3"/>
      <name val="Arial"/>
      <family val="2"/>
      <scheme val="minor"/>
    </font>
    <font>
      <sz val="11"/>
      <color rgb="FF006100"/>
      <name val="Arial"/>
      <family val="2"/>
      <scheme val="minor"/>
    </font>
    <font>
      <sz val="11"/>
      <color rgb="FF9C0006"/>
      <name val="Arial"/>
      <family val="2"/>
      <scheme val="minor"/>
    </font>
    <font>
      <sz val="11"/>
      <color rgb="FF9C65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i/>
      <sz val="11"/>
      <color rgb="FF7F7F7F"/>
      <name val="Arial"/>
      <family val="2"/>
      <scheme val="minor"/>
    </font>
    <font>
      <b/>
      <sz val="11"/>
      <color theme="1"/>
      <name val="Arial"/>
      <family val="2"/>
      <scheme val="minor"/>
    </font>
    <font>
      <sz val="11"/>
      <color theme="0"/>
      <name val="Arial"/>
      <family val="2"/>
      <scheme val="minor"/>
    </font>
    <font>
      <sz val="10"/>
      <name val="MS Sans Serif"/>
      <family val="2"/>
    </font>
    <font>
      <sz val="11"/>
      <color rgb="FF000000"/>
      <name val="Calibri"/>
      <family val="2"/>
    </font>
    <font>
      <sz val="11"/>
      <name val="Calibri"/>
      <family val="2"/>
    </font>
    <font>
      <b/>
      <sz val="11"/>
      <name val="Arial"/>
      <family val="2"/>
      <scheme val="minor"/>
    </font>
    <font>
      <b/>
      <sz val="10"/>
      <name val="Arial"/>
      <family val="2"/>
    </font>
    <font>
      <i/>
      <sz val="10"/>
      <name val="Arial"/>
      <family val="2"/>
    </font>
    <font>
      <u/>
      <sz val="10"/>
      <color indexed="12"/>
      <name val="Arial"/>
      <family val="2"/>
    </font>
    <font>
      <b/>
      <i/>
      <u/>
      <sz val="10"/>
      <color indexed="12"/>
      <name val="Arial"/>
      <family val="2"/>
    </font>
    <font>
      <sz val="10"/>
      <name val="Arial"/>
      <family val="2"/>
    </font>
    <font>
      <sz val="8"/>
      <name val="Arial"/>
      <family val="2"/>
    </font>
    <font>
      <b/>
      <i/>
      <sz val="10"/>
      <name val="Arial"/>
      <family val="2"/>
    </font>
    <font>
      <u/>
      <sz val="10"/>
      <color theme="10"/>
      <name val="MS Sans Serif"/>
      <family val="2"/>
    </font>
    <font>
      <b/>
      <sz val="11"/>
      <name val="Arial"/>
      <family val="2"/>
    </font>
    <font>
      <b/>
      <u/>
      <sz val="12"/>
      <color theme="10"/>
      <name val="Arial"/>
      <family val="2"/>
      <scheme val="minor"/>
    </font>
    <font>
      <i/>
      <u/>
      <sz val="12"/>
      <color theme="10"/>
      <name val="Arial"/>
      <family val="2"/>
      <scheme val="minor"/>
    </font>
    <font>
      <i/>
      <sz val="11"/>
      <name val="Arial"/>
      <family val="2"/>
      <scheme val="minor"/>
    </font>
    <font>
      <sz val="12"/>
      <color theme="1"/>
      <name val="Arial"/>
      <family val="2"/>
      <scheme val="minor"/>
    </font>
    <font>
      <b/>
      <sz val="10"/>
      <color theme="1"/>
      <name val="Arial"/>
      <family val="2"/>
      <scheme val="minor"/>
    </font>
    <font>
      <i/>
      <sz val="11"/>
      <name val="Arial"/>
      <family val="2"/>
    </font>
    <font>
      <i/>
      <sz val="8"/>
      <name val="Arial"/>
      <family val="2"/>
    </font>
    <font>
      <sz val="8"/>
      <color indexed="8"/>
      <name val="Arial"/>
      <family val="2"/>
    </font>
    <font>
      <i/>
      <sz val="8"/>
      <color indexed="8"/>
      <name val="Arial"/>
      <family val="2"/>
    </font>
    <font>
      <b/>
      <sz val="8"/>
      <name val="Arial"/>
      <family val="2"/>
    </font>
    <font>
      <sz val="10"/>
      <name val="Arial"/>
      <family val="2"/>
    </font>
    <font>
      <sz val="10"/>
      <color theme="0"/>
      <name val="Arial"/>
      <family val="2"/>
      <scheme val="minor"/>
    </font>
    <font>
      <sz val="8"/>
      <color theme="0"/>
      <name val="Arial"/>
      <family val="2"/>
    </font>
    <font>
      <i/>
      <sz val="8"/>
      <color theme="0"/>
      <name val="Arial"/>
      <family val="2"/>
    </font>
    <font>
      <b/>
      <sz val="8"/>
      <color theme="0"/>
      <name val="Arial"/>
      <family val="2"/>
    </font>
    <font>
      <b/>
      <sz val="10"/>
      <color theme="0"/>
      <name val="Arial"/>
      <family val="2"/>
      <scheme val="minor"/>
    </font>
    <font>
      <sz val="10"/>
      <name val="Arial"/>
      <family val="2"/>
      <scheme val="minor"/>
    </font>
    <font>
      <b/>
      <u/>
      <sz val="12"/>
      <name val="Arial"/>
      <family val="2"/>
      <scheme val="minor"/>
    </font>
    <font>
      <i/>
      <u/>
      <sz val="12"/>
      <name val="Arial"/>
      <family val="2"/>
      <scheme val="minor"/>
    </font>
    <font>
      <b/>
      <sz val="10"/>
      <name val="Arial"/>
      <family val="2"/>
      <scheme val="minor"/>
    </font>
    <font>
      <sz val="8"/>
      <color theme="1"/>
      <name val="Arial"/>
      <family val="2"/>
      <scheme val="minor"/>
    </font>
    <font>
      <sz val="11"/>
      <color rgb="FF333333"/>
      <name val="Arial"/>
      <family val="2"/>
      <scheme val="minor"/>
    </font>
    <font>
      <i/>
      <sz val="10"/>
      <color theme="1"/>
      <name val="Arial"/>
      <family val="2"/>
      <scheme val="minor"/>
    </font>
    <font>
      <i/>
      <sz val="10"/>
      <color theme="0"/>
      <name val="Arial"/>
      <family val="2"/>
      <scheme val="minor"/>
    </font>
    <font>
      <sz val="10"/>
      <color rgb="FFFF0000"/>
      <name val="Arial"/>
      <family val="2"/>
      <scheme val="minor"/>
    </font>
    <font>
      <i/>
      <sz val="8"/>
      <color rgb="FFFF0000"/>
      <name val="Arial"/>
      <family val="2"/>
    </font>
    <font>
      <sz val="8"/>
      <color rgb="FFFF0000"/>
      <name val="Arial"/>
      <family val="2"/>
    </font>
    <font>
      <b/>
      <sz val="10"/>
      <color rgb="FFFF0000"/>
      <name val="Arial"/>
      <family val="2"/>
      <scheme val="minor"/>
    </font>
    <font>
      <sz val="9.5"/>
      <color theme="1"/>
      <name val="Arial"/>
      <family val="2"/>
    </font>
    <font>
      <sz val="9.5"/>
      <name val="Arial"/>
      <family val="2"/>
    </font>
    <font>
      <b/>
      <sz val="9.5"/>
      <color theme="1"/>
      <name val="Arial"/>
      <family val="2"/>
    </font>
    <font>
      <b/>
      <sz val="8"/>
      <color theme="1"/>
      <name val="Arial"/>
      <family val="2"/>
    </font>
    <font>
      <sz val="8"/>
      <color theme="1"/>
      <name val="Arial"/>
      <family val="2"/>
    </font>
    <font>
      <b/>
      <sz val="8"/>
      <color theme="1"/>
      <name val="Arial"/>
      <family val="2"/>
      <scheme val="minor"/>
    </font>
    <font>
      <u/>
      <sz val="8"/>
      <color theme="10"/>
      <name val="Arial"/>
      <family val="2"/>
      <scheme val="minor"/>
    </font>
    <font>
      <b/>
      <sz val="8"/>
      <name val="Arial"/>
      <family val="2"/>
      <scheme val="minor"/>
    </font>
    <font>
      <i/>
      <sz val="8"/>
      <name val="Arial"/>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0"/>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right/>
      <top/>
      <bottom style="medium">
        <color indexed="64"/>
      </bottom>
      <diagonal/>
    </border>
    <border>
      <left/>
      <right/>
      <top/>
      <bottom style="thin">
        <color indexed="64"/>
      </bottom>
      <diagonal/>
    </border>
    <border>
      <left/>
      <right/>
      <top style="medium">
        <color indexed="64"/>
      </top>
      <bottom/>
      <diagonal/>
    </border>
  </borders>
  <cellStyleXfs count="465">
    <xf numFmtId="0" fontId="0" fillId="0" borderId="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0" fillId="0" borderId="0" applyNumberFormat="0" applyFill="0" applyBorder="0" applyAlignment="0" applyProtection="0"/>
    <xf numFmtId="0" fontId="11" fillId="2" borderId="0" applyNumberFormat="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4" applyNumberFormat="0" applyAlignment="0" applyProtection="0"/>
    <xf numFmtId="0" fontId="15" fillId="6" borderId="5" applyNumberFormat="0" applyAlignment="0" applyProtection="0"/>
    <xf numFmtId="0" fontId="16" fillId="6" borderId="4" applyNumberFormat="0" applyAlignment="0" applyProtection="0"/>
    <xf numFmtId="0" fontId="17" fillId="0" borderId="6" applyNumberFormat="0" applyFill="0" applyAlignment="0" applyProtection="0"/>
    <xf numFmtId="0" fontId="18" fillId="7" borderId="7"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22" fillId="32" borderId="0" applyNumberFormat="0" applyBorder="0" applyAlignment="0" applyProtection="0"/>
    <xf numFmtId="0" fontId="23" fillId="0" borderId="0"/>
    <xf numFmtId="0" fontId="24" fillId="0" borderId="0" applyNumberFormat="0" applyBorder="0" applyAlignment="0"/>
    <xf numFmtId="0" fontId="25" fillId="0" borderId="0"/>
    <xf numFmtId="0" fontId="5" fillId="0" borderId="0"/>
    <xf numFmtId="0" fontId="5" fillId="0" borderId="0"/>
    <xf numFmtId="0" fontId="5" fillId="0" borderId="0"/>
    <xf numFmtId="0" fontId="29" fillId="0" borderId="0" applyNumberFormat="0" applyFill="0" applyBorder="0" applyAlignment="0" applyProtection="0">
      <alignment vertical="top"/>
      <protection locked="0"/>
    </xf>
    <xf numFmtId="0" fontId="34" fillId="0" borderId="0" applyNumberFormat="0" applyFill="0" applyBorder="0" applyAlignment="0" applyProtection="0"/>
    <xf numFmtId="0" fontId="39" fillId="0" borderId="0"/>
    <xf numFmtId="0" fontId="23" fillId="0" borderId="0"/>
    <xf numFmtId="0" fontId="25" fillId="0" borderId="0"/>
    <xf numFmtId="0" fontId="5" fillId="0" borderId="0"/>
    <xf numFmtId="0" fontId="5" fillId="0" borderId="0"/>
    <xf numFmtId="0" fontId="5" fillId="0" borderId="0"/>
    <xf numFmtId="0" fontId="31" fillId="0" borderId="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0" borderId="0"/>
    <xf numFmtId="0" fontId="6" fillId="0" borderId="0"/>
    <xf numFmtId="0" fontId="31" fillId="0" borderId="0"/>
    <xf numFmtId="0" fontId="3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46" fillId="0" borderId="0"/>
    <xf numFmtId="0" fontId="4" fillId="10"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11"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1" fillId="0" borderId="0"/>
    <xf numFmtId="0" fontId="3" fillId="10"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57">
    <xf numFmtId="0" fontId="0" fillId="0" borderId="0" xfId="0"/>
    <xf numFmtId="0" fontId="40" fillId="0" borderId="0" xfId="0" applyFont="1"/>
    <xf numFmtId="0" fontId="26" fillId="34" borderId="13" xfId="47" applyFont="1" applyFill="1" applyBorder="1" applyAlignment="1" applyProtection="1">
      <alignment horizontal="center"/>
    </xf>
    <xf numFmtId="0" fontId="36" fillId="34" borderId="15" xfId="48" applyFont="1" applyFill="1" applyBorder="1" applyAlignment="1" applyProtection="1"/>
    <xf numFmtId="0" fontId="38" fillId="34" borderId="13" xfId="47" applyFont="1" applyFill="1" applyBorder="1" applyAlignment="1" applyProtection="1">
      <alignment horizontal="center"/>
    </xf>
    <xf numFmtId="0" fontId="37" fillId="34" borderId="15" xfId="48" applyFont="1" applyFill="1" applyBorder="1" applyAlignment="1" applyProtection="1"/>
    <xf numFmtId="0" fontId="21" fillId="34" borderId="13" xfId="46" applyFont="1" applyFill="1" applyBorder="1" applyAlignment="1">
      <alignment horizontal="center"/>
    </xf>
    <xf numFmtId="49" fontId="32" fillId="34" borderId="15" xfId="46" applyNumberFormat="1" applyFont="1" applyFill="1" applyBorder="1" applyAlignment="1">
      <alignment horizontal="left"/>
    </xf>
    <xf numFmtId="0" fontId="33" fillId="34" borderId="13" xfId="47" applyFont="1" applyFill="1" applyBorder="1" applyAlignment="1" applyProtection="1">
      <alignment horizontal="center"/>
    </xf>
    <xf numFmtId="0" fontId="30" fillId="34" borderId="15" xfId="47" applyFont="1" applyFill="1" applyBorder="1" applyAlignment="1" applyProtection="1"/>
    <xf numFmtId="0" fontId="27" fillId="33" borderId="12" xfId="46" applyFont="1" applyFill="1" applyBorder="1" applyAlignment="1">
      <alignment horizontal="center"/>
    </xf>
    <xf numFmtId="0" fontId="27" fillId="33" borderId="10" xfId="46" applyFont="1" applyFill="1" applyBorder="1"/>
    <xf numFmtId="0" fontId="28" fillId="33" borderId="14" xfId="46" applyFont="1" applyFill="1" applyBorder="1" applyAlignment="1">
      <alignment horizontal="center"/>
    </xf>
    <xf numFmtId="0" fontId="28" fillId="33" borderId="11" xfId="46" applyFont="1" applyFill="1" applyBorder="1"/>
    <xf numFmtId="3" fontId="45" fillId="0" borderId="0" xfId="55" applyNumberFormat="1" applyFont="1" applyBorder="1"/>
    <xf numFmtId="3" fontId="45" fillId="0" borderId="0" xfId="85" applyNumberFormat="1" applyFont="1" applyBorder="1"/>
    <xf numFmtId="49" fontId="45" fillId="0" borderId="0" xfId="85" applyNumberFormat="1" applyFont="1" applyAlignment="1">
      <alignment horizontal="right"/>
    </xf>
    <xf numFmtId="3" fontId="45" fillId="0" borderId="0" xfId="85" applyNumberFormat="1" applyFont="1" applyBorder="1"/>
    <xf numFmtId="49" fontId="45" fillId="0" borderId="0" xfId="85" applyNumberFormat="1" applyFont="1" applyAlignment="1">
      <alignment horizontal="right"/>
    </xf>
    <xf numFmtId="3" fontId="45" fillId="0" borderId="0" xfId="85" applyNumberFormat="1" applyFont="1" applyBorder="1"/>
    <xf numFmtId="49" fontId="45" fillId="0" borderId="0" xfId="85" applyNumberFormat="1" applyFont="1" applyAlignment="1">
      <alignment horizontal="right"/>
    </xf>
    <xf numFmtId="0" fontId="32" fillId="0" borderId="0" xfId="85" applyFont="1"/>
    <xf numFmtId="0" fontId="42" fillId="0" borderId="0" xfId="85" applyFont="1"/>
    <xf numFmtId="0" fontId="32" fillId="0" borderId="0" xfId="85" applyFont="1"/>
    <xf numFmtId="0" fontId="42" fillId="0" borderId="0" xfId="85" applyFont="1"/>
    <xf numFmtId="0" fontId="32" fillId="0" borderId="0" xfId="85" applyFont="1"/>
    <xf numFmtId="0" fontId="32" fillId="0" borderId="0" xfId="85" applyFont="1"/>
    <xf numFmtId="0" fontId="42" fillId="0" borderId="0" xfId="85" applyFont="1"/>
    <xf numFmtId="0" fontId="32" fillId="0" borderId="0" xfId="85" applyFont="1" applyFill="1"/>
    <xf numFmtId="3" fontId="45" fillId="0" borderId="0" xfId="85" applyNumberFormat="1" applyFont="1" applyBorder="1"/>
    <xf numFmtId="0" fontId="42" fillId="0" borderId="0" xfId="85" applyFont="1" applyFill="1"/>
    <xf numFmtId="0" fontId="32" fillId="0" borderId="0" xfId="85" applyFont="1"/>
    <xf numFmtId="0" fontId="42" fillId="0" borderId="0" xfId="85" applyFont="1"/>
    <xf numFmtId="0" fontId="32" fillId="0" borderId="0" xfId="95" applyFont="1"/>
    <xf numFmtId="0" fontId="42" fillId="0" borderId="0" xfId="95" applyFont="1"/>
    <xf numFmtId="49" fontId="45" fillId="0" borderId="0" xfId="99" applyNumberFormat="1" applyFont="1" applyAlignment="1">
      <alignment horizontal="right"/>
    </xf>
    <xf numFmtId="3" fontId="45" fillId="0" borderId="0" xfId="99" applyNumberFormat="1" applyFont="1" applyBorder="1"/>
    <xf numFmtId="3" fontId="0" fillId="0" borderId="0" xfId="0" applyNumberFormat="1"/>
    <xf numFmtId="0" fontId="42" fillId="0" borderId="16" xfId="95" applyFont="1" applyBorder="1"/>
    <xf numFmtId="0" fontId="0" fillId="0" borderId="0" xfId="0" applyFont="1"/>
    <xf numFmtId="3" fontId="32" fillId="0" borderId="0" xfId="99" applyNumberFormat="1" applyFont="1" applyBorder="1"/>
    <xf numFmtId="0" fontId="41" fillId="0" borderId="16" xfId="104" applyFont="1" applyBorder="1"/>
    <xf numFmtId="0" fontId="41" fillId="0" borderId="16" xfId="85" applyFont="1" applyBorder="1"/>
    <xf numFmtId="0" fontId="43" fillId="0" borderId="16" xfId="85" applyFont="1" applyBorder="1" applyAlignment="1">
      <alignment horizontal="left" wrapText="1"/>
    </xf>
    <xf numFmtId="0" fontId="0" fillId="0" borderId="16" xfId="0" applyBorder="1"/>
    <xf numFmtId="0" fontId="0" fillId="0" borderId="0" xfId="0" applyBorder="1"/>
    <xf numFmtId="3" fontId="45" fillId="0" borderId="0" xfId="85" applyNumberFormat="1" applyFont="1" applyBorder="1"/>
    <xf numFmtId="49" fontId="45" fillId="0" borderId="0" xfId="98" applyNumberFormat="1" applyFont="1" applyAlignment="1">
      <alignment horizontal="right"/>
    </xf>
    <xf numFmtId="0" fontId="32" fillId="0" borderId="0" xfId="85" applyFont="1"/>
    <xf numFmtId="0" fontId="45" fillId="0" borderId="0" xfId="85" applyFont="1"/>
    <xf numFmtId="0" fontId="35" fillId="0" borderId="0" xfId="85" applyFont="1"/>
    <xf numFmtId="0" fontId="41" fillId="0" borderId="0" xfId="85" applyFont="1"/>
    <xf numFmtId="0" fontId="32" fillId="0" borderId="0" xfId="85" applyFont="1"/>
    <xf numFmtId="0" fontId="42" fillId="0" borderId="0" xfId="85" applyFont="1"/>
    <xf numFmtId="0" fontId="44" fillId="0" borderId="16" xfId="85" applyFont="1" applyBorder="1" applyAlignment="1">
      <alignment horizontal="left" wrapText="1"/>
    </xf>
    <xf numFmtId="0" fontId="32" fillId="0" borderId="0" xfId="85" applyFont="1" applyFill="1"/>
    <xf numFmtId="0" fontId="45" fillId="0" borderId="0" xfId="85" applyFont="1"/>
    <xf numFmtId="3" fontId="45" fillId="0" borderId="0" xfId="85" applyNumberFormat="1" applyFont="1" applyBorder="1"/>
    <xf numFmtId="0" fontId="42" fillId="0" borderId="0" xfId="85" applyFont="1" applyFill="1"/>
    <xf numFmtId="0" fontId="44" fillId="0" borderId="16" xfId="85" applyFont="1" applyFill="1" applyBorder="1" applyAlignment="1">
      <alignment horizontal="left" wrapText="1"/>
    </xf>
    <xf numFmtId="0" fontId="32" fillId="0" borderId="0" xfId="95" applyFont="1"/>
    <xf numFmtId="0" fontId="42" fillId="0" borderId="0" xfId="95" applyFont="1"/>
    <xf numFmtId="3" fontId="45" fillId="0" borderId="0" xfId="99" applyNumberFormat="1" applyFont="1" applyBorder="1"/>
    <xf numFmtId="0" fontId="42" fillId="0" borderId="0" xfId="95" applyFont="1" applyBorder="1"/>
    <xf numFmtId="0" fontId="43" fillId="0" borderId="0" xfId="85" applyFont="1" applyBorder="1" applyAlignment="1">
      <alignment horizontal="left" wrapText="1"/>
    </xf>
    <xf numFmtId="0" fontId="45" fillId="0" borderId="0" xfId="95" applyFont="1" applyBorder="1"/>
    <xf numFmtId="3" fontId="32" fillId="0" borderId="0" xfId="85" applyNumberFormat="1" applyFont="1"/>
    <xf numFmtId="3" fontId="45" fillId="0" borderId="0" xfId="85" applyNumberFormat="1" applyFont="1"/>
    <xf numFmtId="0" fontId="32" fillId="0" borderId="0" xfId="85" applyFont="1"/>
    <xf numFmtId="0" fontId="32" fillId="0" borderId="0" xfId="85" applyFont="1" applyFill="1"/>
    <xf numFmtId="0" fontId="45" fillId="0" borderId="0" xfId="85" applyFont="1"/>
    <xf numFmtId="0" fontId="32" fillId="0" borderId="0" xfId="85" applyFont="1"/>
    <xf numFmtId="3" fontId="32" fillId="0" borderId="16" xfId="85" applyNumberFormat="1" applyFont="1" applyBorder="1"/>
    <xf numFmtId="0" fontId="32" fillId="0" borderId="16" xfId="85" applyFont="1" applyBorder="1"/>
    <xf numFmtId="0" fontId="32" fillId="0" borderId="0" xfId="95" applyFont="1"/>
    <xf numFmtId="3" fontId="32" fillId="0" borderId="0" xfId="95" applyNumberFormat="1" applyFont="1" applyFill="1"/>
    <xf numFmtId="0" fontId="42" fillId="0" borderId="0" xfId="95" applyFont="1"/>
    <xf numFmtId="0" fontId="32" fillId="0" borderId="16" xfId="95" applyFont="1" applyBorder="1"/>
    <xf numFmtId="3" fontId="32" fillId="0" borderId="0" xfId="85" applyNumberFormat="1" applyFont="1"/>
    <xf numFmtId="3" fontId="45" fillId="0" borderId="0" xfId="85" applyNumberFormat="1" applyFont="1"/>
    <xf numFmtId="0" fontId="47" fillId="0" borderId="0" xfId="0" applyFont="1"/>
    <xf numFmtId="0" fontId="48" fillId="0" borderId="0" xfId="85" applyFont="1" applyBorder="1" applyAlignment="1">
      <alignment horizontal="left" wrapText="1"/>
    </xf>
    <xf numFmtId="0" fontId="47" fillId="0" borderId="0" xfId="0" applyFont="1" applyBorder="1"/>
    <xf numFmtId="0" fontId="49" fillId="0" borderId="16" xfId="85" applyFont="1" applyBorder="1" applyAlignment="1">
      <alignment horizontal="left" wrapText="1"/>
    </xf>
    <xf numFmtId="0" fontId="49" fillId="0" borderId="16" xfId="85" applyFont="1" applyFill="1" applyBorder="1" applyAlignment="1">
      <alignment horizontal="left" wrapText="1"/>
    </xf>
    <xf numFmtId="0" fontId="31" fillId="0" borderId="0" xfId="0" applyFont="1"/>
    <xf numFmtId="0" fontId="32" fillId="0" borderId="0" xfId="85" applyFont="1" applyBorder="1"/>
    <xf numFmtId="0" fontId="32" fillId="0" borderId="16" xfId="85" applyFont="1" applyBorder="1" applyAlignment="1">
      <alignment horizontal="center"/>
    </xf>
    <xf numFmtId="0" fontId="32" fillId="0" borderId="16" xfId="85" applyFont="1" applyBorder="1" applyAlignment="1">
      <alignment horizontal="left"/>
    </xf>
    <xf numFmtId="0" fontId="32" fillId="0" borderId="0" xfId="85" applyFont="1" applyBorder="1" applyAlignment="1">
      <alignment horizontal="center"/>
    </xf>
    <xf numFmtId="3" fontId="32" fillId="0" borderId="0" xfId="85" applyNumberFormat="1" applyFont="1" applyBorder="1"/>
    <xf numFmtId="3" fontId="51" fillId="0" borderId="0" xfId="0" applyNumberFormat="1" applyFont="1" applyBorder="1"/>
    <xf numFmtId="3" fontId="47" fillId="0" borderId="0" xfId="0" applyNumberFormat="1" applyFont="1" applyBorder="1"/>
    <xf numFmtId="0" fontId="0" fillId="0" borderId="0" xfId="0" applyFill="1" applyProtection="1"/>
    <xf numFmtId="0" fontId="32" fillId="0" borderId="0" xfId="85" applyFont="1" applyFill="1" applyBorder="1"/>
    <xf numFmtId="0" fontId="52" fillId="0" borderId="0" xfId="0" applyFont="1"/>
    <xf numFmtId="0" fontId="52" fillId="0" borderId="0" xfId="0" applyFont="1" applyBorder="1"/>
    <xf numFmtId="0" fontId="41" fillId="0" borderId="0" xfId="104" applyFont="1" applyBorder="1"/>
    <xf numFmtId="0" fontId="32" fillId="0" borderId="0" xfId="85" applyFont="1" applyBorder="1" applyAlignment="1">
      <alignment horizontal="left" wrapText="1"/>
    </xf>
    <xf numFmtId="0" fontId="42" fillId="0" borderId="0" xfId="85" applyFont="1" applyBorder="1" applyAlignment="1">
      <alignment horizontal="left" wrapText="1"/>
    </xf>
    <xf numFmtId="0" fontId="42" fillId="0" borderId="0" xfId="85" applyFont="1" applyFill="1" applyBorder="1" applyAlignment="1">
      <alignment horizontal="left" wrapText="1"/>
    </xf>
    <xf numFmtId="0" fontId="45" fillId="0" borderId="0" xfId="85" applyFont="1" applyBorder="1"/>
    <xf numFmtId="0" fontId="55" fillId="0" borderId="0" xfId="0" applyFont="1"/>
    <xf numFmtId="4" fontId="45" fillId="0" borderId="0" xfId="85" applyNumberFormat="1" applyFont="1"/>
    <xf numFmtId="0" fontId="52" fillId="0" borderId="16" xfId="0" applyFont="1" applyBorder="1"/>
    <xf numFmtId="4" fontId="45" fillId="0" borderId="16" xfId="85" applyNumberFormat="1" applyFont="1" applyBorder="1"/>
    <xf numFmtId="0" fontId="5" fillId="34" borderId="12" xfId="46" applyFill="1" applyBorder="1" applyAlignment="1">
      <alignment horizontal="center"/>
    </xf>
    <xf numFmtId="0" fontId="5" fillId="34" borderId="10" xfId="46" applyFill="1" applyBorder="1"/>
    <xf numFmtId="0" fontId="0" fillId="34" borderId="11" xfId="0" applyFill="1" applyBorder="1"/>
    <xf numFmtId="0" fontId="24" fillId="0" borderId="0" xfId="42" applyFill="1" applyProtection="1"/>
    <xf numFmtId="49" fontId="24" fillId="0" borderId="0" xfId="42" applyNumberFormat="1" applyFill="1" applyAlignment="1" applyProtection="1"/>
    <xf numFmtId="0" fontId="25" fillId="0" borderId="0" xfId="0" applyFont="1" applyFill="1" applyBorder="1"/>
    <xf numFmtId="0" fontId="25" fillId="0" borderId="0" xfId="0" applyFont="1" applyFill="1" applyBorder="1" applyAlignment="1">
      <alignment wrapText="1"/>
    </xf>
    <xf numFmtId="0" fontId="52" fillId="34" borderId="0" xfId="0" applyFont="1" applyFill="1" applyBorder="1"/>
    <xf numFmtId="0" fontId="35" fillId="34" borderId="0" xfId="104" applyFont="1" applyFill="1" applyBorder="1"/>
    <xf numFmtId="0" fontId="41" fillId="34" borderId="0" xfId="104" applyFont="1" applyFill="1" applyBorder="1"/>
    <xf numFmtId="0" fontId="55" fillId="34" borderId="0" xfId="0" applyFont="1" applyFill="1" applyBorder="1"/>
    <xf numFmtId="0" fontId="32" fillId="34" borderId="0" xfId="85" applyFont="1" applyFill="1" applyBorder="1" applyAlignment="1">
      <alignment horizontal="left" wrapText="1"/>
    </xf>
    <xf numFmtId="0" fontId="42" fillId="34" borderId="0" xfId="85" applyFont="1" applyFill="1" applyBorder="1" applyAlignment="1">
      <alignment horizontal="left" wrapText="1"/>
    </xf>
    <xf numFmtId="3" fontId="45" fillId="34" borderId="0" xfId="85" applyNumberFormat="1" applyFont="1" applyFill="1" applyBorder="1"/>
    <xf numFmtId="3" fontId="45" fillId="34" borderId="0" xfId="55" applyNumberFormat="1" applyFont="1" applyFill="1" applyBorder="1"/>
    <xf numFmtId="0" fontId="45" fillId="34" borderId="0" xfId="85" applyFont="1" applyFill="1" applyBorder="1"/>
    <xf numFmtId="4" fontId="45" fillId="34" borderId="0" xfId="85" applyNumberFormat="1" applyFont="1" applyFill="1" applyBorder="1"/>
    <xf numFmtId="0" fontId="32" fillId="34" borderId="0" xfId="85" applyFont="1" applyFill="1" applyBorder="1"/>
    <xf numFmtId="0" fontId="42" fillId="34" borderId="0" xfId="85" applyFont="1" applyFill="1" applyBorder="1"/>
    <xf numFmtId="0" fontId="32" fillId="34" borderId="0" xfId="95" applyFont="1" applyFill="1" applyBorder="1"/>
    <xf numFmtId="0" fontId="42" fillId="34" borderId="0" xfId="95" applyFont="1" applyFill="1" applyBorder="1"/>
    <xf numFmtId="49" fontId="45" fillId="34" borderId="0" xfId="85" applyNumberFormat="1" applyFont="1" applyFill="1" applyBorder="1" applyAlignment="1">
      <alignment horizontal="right"/>
    </xf>
    <xf numFmtId="49" fontId="45" fillId="34" borderId="0" xfId="99" applyNumberFormat="1" applyFont="1" applyFill="1" applyBorder="1" applyAlignment="1">
      <alignment horizontal="right"/>
    </xf>
    <xf numFmtId="3" fontId="45" fillId="34" borderId="0" xfId="99" applyNumberFormat="1" applyFont="1" applyFill="1" applyBorder="1"/>
    <xf numFmtId="3" fontId="32" fillId="34" borderId="0" xfId="99" applyNumberFormat="1" applyFont="1" applyFill="1" applyBorder="1"/>
    <xf numFmtId="49" fontId="45" fillId="34" borderId="0" xfId="98" applyNumberFormat="1" applyFont="1" applyFill="1" applyBorder="1" applyAlignment="1">
      <alignment horizontal="right"/>
    </xf>
    <xf numFmtId="1" fontId="56" fillId="0" borderId="0" xfId="0" applyNumberFormat="1" applyFont="1"/>
    <xf numFmtId="0" fontId="35" fillId="0" borderId="0" xfId="154" applyFont="1"/>
    <xf numFmtId="0" fontId="41" fillId="0" borderId="0" xfId="154" applyFont="1"/>
    <xf numFmtId="0" fontId="41" fillId="0" borderId="16" xfId="154" applyFont="1" applyBorder="1"/>
    <xf numFmtId="3" fontId="45" fillId="0" borderId="0" xfId="99" applyNumberFormat="1" applyFont="1" applyFill="1" applyBorder="1"/>
    <xf numFmtId="0" fontId="45" fillId="0" borderId="0" xfId="85" applyFont="1" applyFill="1"/>
    <xf numFmtId="0" fontId="0" fillId="0" borderId="0" xfId="0" applyAlignment="1"/>
    <xf numFmtId="0" fontId="35" fillId="0" borderId="0" xfId="85" applyFont="1" applyAlignment="1"/>
    <xf numFmtId="0" fontId="41" fillId="0" borderId="0" xfId="85" applyFont="1" applyAlignment="1"/>
    <xf numFmtId="0" fontId="52" fillId="0" borderId="0" xfId="0" applyFont="1" applyFill="1"/>
    <xf numFmtId="0" fontId="26" fillId="0" borderId="0" xfId="47" applyFont="1" applyFill="1" applyBorder="1" applyAlignment="1" applyProtection="1">
      <alignment horizontal="center"/>
    </xf>
    <xf numFmtId="0" fontId="53" fillId="0" borderId="0" xfId="48" applyFont="1" applyFill="1" applyBorder="1" applyAlignment="1" applyProtection="1"/>
    <xf numFmtId="0" fontId="52" fillId="0" borderId="0" xfId="0" applyFont="1" applyFill="1" applyBorder="1"/>
    <xf numFmtId="0" fontId="38" fillId="0" borderId="0" xfId="47" applyFont="1" applyFill="1" applyBorder="1" applyAlignment="1" applyProtection="1">
      <alignment horizontal="center"/>
    </xf>
    <xf numFmtId="0" fontId="54" fillId="0" borderId="0" xfId="48" applyFont="1" applyFill="1" applyBorder="1" applyAlignment="1" applyProtection="1"/>
    <xf numFmtId="0" fontId="32" fillId="0" borderId="0" xfId="85" applyFont="1" applyFill="1" applyBorder="1" applyAlignment="1">
      <alignment horizontal="left" wrapText="1"/>
    </xf>
    <xf numFmtId="3" fontId="45" fillId="0" borderId="0" xfId="55" applyNumberFormat="1" applyFont="1" applyFill="1" applyBorder="1"/>
    <xf numFmtId="0" fontId="42" fillId="0" borderId="0" xfId="85" applyFont="1" applyFill="1" applyBorder="1"/>
    <xf numFmtId="0" fontId="32" fillId="0" borderId="0" xfId="95" applyFont="1" applyFill="1"/>
    <xf numFmtId="0" fontId="42" fillId="0" borderId="0" xfId="95" applyFont="1" applyFill="1"/>
    <xf numFmtId="3" fontId="45" fillId="0" borderId="0" xfId="85" applyNumberFormat="1" applyFont="1" applyFill="1" applyBorder="1"/>
    <xf numFmtId="3" fontId="32" fillId="0" borderId="0" xfId="99" applyNumberFormat="1" applyFont="1" applyFill="1" applyBorder="1"/>
    <xf numFmtId="0" fontId="52" fillId="0" borderId="16" xfId="0" applyFont="1" applyFill="1" applyBorder="1"/>
    <xf numFmtId="0" fontId="32" fillId="0" borderId="16" xfId="95" applyFont="1" applyFill="1" applyBorder="1"/>
    <xf numFmtId="0" fontId="42" fillId="0" borderId="16" xfId="95" applyFont="1" applyFill="1" applyBorder="1"/>
    <xf numFmtId="0" fontId="0" fillId="34" borderId="0" xfId="0" applyFill="1" applyBorder="1" applyAlignment="1">
      <alignment horizontal="center"/>
    </xf>
    <xf numFmtId="0" fontId="0" fillId="34" borderId="17" xfId="0" applyFill="1" applyBorder="1" applyAlignment="1">
      <alignment horizontal="center"/>
    </xf>
    <xf numFmtId="0" fontId="24" fillId="0" borderId="0" xfId="42" applyFill="1" applyAlignment="1" applyProtection="1">
      <alignment wrapText="1"/>
    </xf>
    <xf numFmtId="0" fontId="34" fillId="0" borderId="0" xfId="48" applyAlignment="1" applyProtection="1">
      <alignment horizontal="left"/>
    </xf>
    <xf numFmtId="0" fontId="34" fillId="34" borderId="0" xfId="48" applyFill="1" applyAlignment="1" applyProtection="1">
      <alignment horizontal="left"/>
    </xf>
    <xf numFmtId="0" fontId="0" fillId="34" borderId="0" xfId="0" applyFill="1"/>
    <xf numFmtId="0" fontId="35" fillId="0" borderId="0" xfId="104" applyFont="1" applyFill="1" applyBorder="1"/>
    <xf numFmtId="0" fontId="41" fillId="0" borderId="0" xfId="104" applyFont="1" applyFill="1" applyBorder="1"/>
    <xf numFmtId="49" fontId="32" fillId="0" borderId="0" xfId="85" applyNumberFormat="1" applyFont="1" applyAlignment="1">
      <alignment horizontal="right"/>
    </xf>
    <xf numFmtId="3" fontId="32" fillId="0" borderId="0" xfId="55" applyNumberFormat="1" applyFont="1" applyBorder="1"/>
    <xf numFmtId="49" fontId="32" fillId="0" borderId="0" xfId="99" applyNumberFormat="1" applyFont="1" applyAlignment="1">
      <alignment horizontal="right"/>
    </xf>
    <xf numFmtId="9" fontId="56" fillId="0" borderId="0" xfId="0" applyNumberFormat="1" applyFont="1"/>
    <xf numFmtId="9" fontId="32" fillId="0" borderId="0" xfId="85" applyNumberFormat="1" applyFont="1"/>
    <xf numFmtId="0" fontId="57" fillId="0" borderId="0" xfId="0" applyFont="1"/>
    <xf numFmtId="0" fontId="58" fillId="0" borderId="0" xfId="0" applyFont="1"/>
    <xf numFmtId="0" fontId="49" fillId="0" borderId="0" xfId="85" quotePrefix="1" applyFont="1" applyFill="1" applyBorder="1" applyAlignment="1">
      <alignment horizontal="left" wrapText="1"/>
    </xf>
    <xf numFmtId="3" fontId="48" fillId="0" borderId="0" xfId="85" applyNumberFormat="1" applyFont="1" applyBorder="1"/>
    <xf numFmtId="0" fontId="42" fillId="0" borderId="0" xfId="85" applyFont="1" applyBorder="1"/>
    <xf numFmtId="0" fontId="48" fillId="0" borderId="0" xfId="85" applyFont="1" applyBorder="1"/>
    <xf numFmtId="0" fontId="49" fillId="0" borderId="0" xfId="85" applyFont="1" applyBorder="1"/>
    <xf numFmtId="0" fontId="51" fillId="0" borderId="0" xfId="0" applyFont="1" applyBorder="1"/>
    <xf numFmtId="0" fontId="50" fillId="0" borderId="0" xfId="85" applyFont="1" applyBorder="1"/>
    <xf numFmtId="0" fontId="59" fillId="0" borderId="16" xfId="0" applyFont="1" applyBorder="1"/>
    <xf numFmtId="0" fontId="42" fillId="0" borderId="16" xfId="85" applyFont="1" applyFill="1" applyBorder="1" applyAlignment="1">
      <alignment horizontal="left" wrapText="1"/>
    </xf>
    <xf numFmtId="3" fontId="42" fillId="0" borderId="0" xfId="99" applyNumberFormat="1" applyFont="1" applyBorder="1"/>
    <xf numFmtId="164" fontId="32" fillId="0" borderId="0" xfId="85" applyNumberFormat="1" applyFont="1"/>
    <xf numFmtId="0" fontId="60" fillId="0" borderId="0" xfId="0" applyFont="1" applyBorder="1"/>
    <xf numFmtId="0" fontId="60" fillId="0" borderId="0" xfId="0" applyFont="1"/>
    <xf numFmtId="0" fontId="61" fillId="0" borderId="0" xfId="85" quotePrefix="1" applyFont="1" applyFill="1" applyBorder="1" applyAlignment="1">
      <alignment horizontal="left" wrapText="1"/>
    </xf>
    <xf numFmtId="3" fontId="63" fillId="0" borderId="0" xfId="0" applyNumberFormat="1" applyFont="1" applyBorder="1"/>
    <xf numFmtId="3" fontId="62" fillId="0" borderId="0" xfId="85" applyNumberFormat="1" applyFont="1" applyBorder="1"/>
    <xf numFmtId="3" fontId="60" fillId="0" borderId="0" xfId="0" applyNumberFormat="1" applyFont="1" applyBorder="1"/>
    <xf numFmtId="0" fontId="32" fillId="0" borderId="16" xfId="85" applyFont="1" applyBorder="1" applyAlignment="1">
      <alignment horizontal="left" wrapText="1"/>
    </xf>
    <xf numFmtId="3" fontId="55" fillId="0" borderId="0" xfId="0" applyNumberFormat="1" applyFont="1" applyBorder="1"/>
    <xf numFmtId="3" fontId="52" fillId="0" borderId="0" xfId="0" applyNumberFormat="1" applyFont="1"/>
    <xf numFmtId="0" fontId="2" fillId="0" borderId="0" xfId="258"/>
    <xf numFmtId="0" fontId="66" fillId="0" borderId="0" xfId="0" applyFont="1" applyAlignment="1">
      <alignment vertical="center"/>
    </xf>
    <xf numFmtId="0" fontId="34" fillId="34" borderId="15" xfId="48" applyFill="1" applyBorder="1" applyAlignment="1" applyProtection="1"/>
    <xf numFmtId="3" fontId="32" fillId="0" borderId="0" xfId="85" applyNumberFormat="1" applyFont="1" applyFill="1"/>
    <xf numFmtId="0" fontId="47" fillId="0" borderId="0" xfId="0" applyFont="1" applyFill="1"/>
    <xf numFmtId="3" fontId="32" fillId="0" borderId="0" xfId="85" applyNumberFormat="1" applyFont="1" applyFill="1" applyBorder="1"/>
    <xf numFmtId="0" fontId="2" fillId="0" borderId="0" xfId="258" applyFill="1"/>
    <xf numFmtId="0" fontId="0" fillId="0" borderId="0" xfId="0" applyAlignment="1">
      <alignment wrapText="1"/>
    </xf>
    <xf numFmtId="0" fontId="0" fillId="0" borderId="16" xfId="0" applyBorder="1" applyAlignment="1"/>
    <xf numFmtId="0" fontId="52" fillId="0" borderId="0" xfId="0" applyFont="1" applyAlignment="1">
      <alignment wrapText="1"/>
    </xf>
    <xf numFmtId="0" fontId="32" fillId="0" borderId="18" xfId="0" quotePrefix="1" applyFont="1" applyBorder="1" applyAlignment="1">
      <alignment horizontal="left"/>
    </xf>
    <xf numFmtId="0" fontId="32" fillId="0" borderId="18" xfId="0" applyFont="1" applyBorder="1"/>
    <xf numFmtId="3" fontId="32" fillId="0" borderId="0" xfId="0" applyNumberFormat="1" applyFont="1"/>
    <xf numFmtId="0" fontId="32" fillId="0" borderId="0" xfId="0" quotePrefix="1" applyFont="1" applyBorder="1" applyAlignment="1">
      <alignment horizontal="left"/>
    </xf>
    <xf numFmtId="0" fontId="32" fillId="0" borderId="0" xfId="0" applyFont="1" applyBorder="1"/>
    <xf numFmtId="0" fontId="32" fillId="0" borderId="0" xfId="0" applyFont="1" applyAlignment="1">
      <alignment horizontal="left"/>
    </xf>
    <xf numFmtId="0" fontId="32" fillId="0" borderId="0" xfId="0" applyFont="1"/>
    <xf numFmtId="0" fontId="32" fillId="0" borderId="0" xfId="0" applyFont="1" applyFill="1" applyAlignment="1">
      <alignment horizontal="left"/>
    </xf>
    <xf numFmtId="0" fontId="32" fillId="0" borderId="0" xfId="0" applyFont="1" applyFill="1"/>
    <xf numFmtId="3" fontId="32" fillId="0" borderId="0" xfId="0" applyNumberFormat="1" applyFont="1" applyFill="1"/>
    <xf numFmtId="0" fontId="45" fillId="0" borderId="0" xfId="0" applyFont="1" applyAlignment="1">
      <alignment horizontal="left"/>
    </xf>
    <xf numFmtId="0" fontId="45" fillId="0" borderId="0" xfId="0" applyFont="1"/>
    <xf numFmtId="3" fontId="45" fillId="0" borderId="0" xfId="0" applyNumberFormat="1" applyFont="1"/>
    <xf numFmtId="3" fontId="45" fillId="0" borderId="16" xfId="0" applyNumberFormat="1" applyFont="1" applyBorder="1"/>
    <xf numFmtId="0" fontId="45" fillId="0" borderId="16" xfId="0" applyFont="1" applyBorder="1"/>
    <xf numFmtId="0" fontId="32" fillId="0" borderId="0" xfId="0" applyFont="1" applyBorder="1" applyAlignment="1">
      <alignment horizontal="left"/>
    </xf>
    <xf numFmtId="3" fontId="45" fillId="0" borderId="0" xfId="85" applyNumberFormat="1" applyFont="1" applyBorder="1" applyAlignment="1">
      <alignment horizontal="right"/>
    </xf>
    <xf numFmtId="0" fontId="42" fillId="0" borderId="0" xfId="0" applyFont="1"/>
    <xf numFmtId="3" fontId="67" fillId="0" borderId="16" xfId="94" applyNumberFormat="1" applyFont="1" applyBorder="1"/>
    <xf numFmtId="0" fontId="0" fillId="0" borderId="0" xfId="0" applyAlignment="1"/>
    <xf numFmtId="0" fontId="52" fillId="0" borderId="0" xfId="0" applyFont="1" applyAlignment="1"/>
    <xf numFmtId="1" fontId="0" fillId="0" borderId="0" xfId="0" applyNumberFormat="1"/>
    <xf numFmtId="3" fontId="32" fillId="34" borderId="0" xfId="85" applyNumberFormat="1" applyFont="1" applyFill="1" applyBorder="1"/>
    <xf numFmtId="1" fontId="40" fillId="0" borderId="0" xfId="0" applyNumberFormat="1" applyFont="1"/>
    <xf numFmtId="0" fontId="0" fillId="0" borderId="0" xfId="0" applyAlignment="1">
      <alignment wrapText="1"/>
    </xf>
    <xf numFmtId="0" fontId="0" fillId="0" borderId="0" xfId="0" applyAlignment="1"/>
    <xf numFmtId="0" fontId="0" fillId="0" borderId="16" xfId="0" applyBorder="1" applyAlignment="1"/>
    <xf numFmtId="0" fontId="52" fillId="0" borderId="0" xfId="0" applyFont="1" applyAlignment="1">
      <alignment wrapText="1"/>
    </xf>
    <xf numFmtId="3" fontId="68" fillId="0" borderId="0" xfId="83" applyNumberFormat="1" applyFont="1"/>
    <xf numFmtId="0" fontId="32" fillId="0" borderId="0" xfId="95" applyFont="1" applyBorder="1" applyAlignment="1">
      <alignment horizontal="right"/>
    </xf>
    <xf numFmtId="3" fontId="32" fillId="0" borderId="0" xfId="0" applyNumberFormat="1" applyFont="1" applyBorder="1"/>
    <xf numFmtId="1" fontId="32" fillId="0" borderId="0" xfId="0" applyNumberFormat="1" applyFont="1"/>
    <xf numFmtId="1" fontId="69" fillId="0" borderId="0" xfId="0" applyNumberFormat="1" applyFont="1"/>
    <xf numFmtId="0" fontId="64" fillId="0" borderId="0" xfId="0" applyFont="1" applyAlignment="1">
      <alignment vertical="center" wrapText="1"/>
    </xf>
    <xf numFmtId="0" fontId="48" fillId="0" borderId="0" xfId="85" applyFont="1" applyBorder="1" applyAlignment="1">
      <alignment wrapText="1"/>
    </xf>
    <xf numFmtId="3" fontId="32" fillId="0" borderId="0" xfId="85" applyNumberFormat="1" applyFont="1" applyBorder="1" applyAlignment="1">
      <alignment wrapText="1"/>
    </xf>
    <xf numFmtId="0" fontId="70" fillId="0" borderId="0" xfId="48" applyFont="1" applyAlignment="1" applyProtection="1">
      <alignment horizontal="left"/>
    </xf>
    <xf numFmtId="0" fontId="56" fillId="0" borderId="0" xfId="0" applyFont="1" applyAlignment="1"/>
    <xf numFmtId="0" fontId="71" fillId="0" borderId="0" xfId="85" applyFont="1" applyAlignment="1"/>
    <xf numFmtId="0" fontId="72" fillId="0" borderId="0" xfId="85" applyFont="1" applyAlignment="1"/>
    <xf numFmtId="0" fontId="56" fillId="0" borderId="0" xfId="0" applyFont="1" applyBorder="1" applyAlignment="1"/>
    <xf numFmtId="0" fontId="56" fillId="0" borderId="0" xfId="0" applyFont="1" applyAlignment="1">
      <alignment wrapText="1"/>
    </xf>
    <xf numFmtId="0" fontId="56" fillId="0" borderId="0" xfId="0" applyFont="1"/>
    <xf numFmtId="0" fontId="71" fillId="0" borderId="0" xfId="85" applyFont="1" applyAlignment="1">
      <alignment wrapText="1"/>
    </xf>
    <xf numFmtId="0" fontId="56" fillId="0" borderId="0" xfId="0" applyFont="1" applyAlignment="1">
      <alignment wrapText="1"/>
    </xf>
    <xf numFmtId="0" fontId="72" fillId="0" borderId="0" xfId="85" applyFont="1" applyAlignment="1">
      <alignment wrapText="1"/>
    </xf>
    <xf numFmtId="0" fontId="56" fillId="0" borderId="0" xfId="0" applyFont="1" applyAlignment="1"/>
    <xf numFmtId="0" fontId="35" fillId="0" borderId="0" xfId="85" applyFont="1" applyAlignment="1">
      <alignment wrapText="1"/>
    </xf>
    <xf numFmtId="0" fontId="0" fillId="0" borderId="0" xfId="0" applyAlignment="1"/>
    <xf numFmtId="0" fontId="41" fillId="0" borderId="16" xfId="85" applyFont="1" applyBorder="1" applyAlignment="1">
      <alignment wrapText="1"/>
    </xf>
    <xf numFmtId="0" fontId="0" fillId="0" borderId="16" xfId="0" applyBorder="1" applyAlignment="1"/>
    <xf numFmtId="0" fontId="52" fillId="0" borderId="0" xfId="0" applyFont="1" applyAlignment="1">
      <alignment wrapText="1"/>
    </xf>
    <xf numFmtId="0" fontId="65" fillId="0" borderId="0" xfId="0" applyFont="1" applyAlignment="1">
      <alignment vertical="center" wrapText="1"/>
    </xf>
    <xf numFmtId="0" fontId="0" fillId="0" borderId="0" xfId="0" applyAlignment="1">
      <alignment wrapText="1"/>
    </xf>
    <xf numFmtId="0" fontId="64" fillId="0" borderId="0" xfId="0" applyFont="1" applyAlignment="1">
      <alignment vertical="center" wrapText="1"/>
    </xf>
  </cellXfs>
  <cellStyles count="465">
    <cellStyle name="20 % - Dekorfärg1" xfId="18" builtinId="30" customBuiltin="1"/>
    <cellStyle name="20 % - Dekorfärg2" xfId="22" builtinId="34" customBuiltin="1"/>
    <cellStyle name="20 % - Dekorfärg3" xfId="26" builtinId="38" customBuiltin="1"/>
    <cellStyle name="20 % - Dekorfärg4" xfId="30" builtinId="42" customBuiltin="1"/>
    <cellStyle name="20 % - Dekorfärg5" xfId="34" builtinId="46" customBuiltin="1"/>
    <cellStyle name="20 % - Dekorfärg6" xfId="38" builtinId="50" customBuiltin="1"/>
    <cellStyle name="20% - Dekorfärg1 2" xfId="105"/>
    <cellStyle name="20% - Dekorfärg1 2 2" xfId="155"/>
    <cellStyle name="20% - Dekorfärg1 2 2 2" xfId="362"/>
    <cellStyle name="20% - Dekorfärg1 2 3" xfId="313"/>
    <cellStyle name="20% - Dekorfärg1 3" xfId="156"/>
    <cellStyle name="20% - Dekorfärg1 3 2" xfId="363"/>
    <cellStyle name="20% - Dekorfärg1 4" xfId="259"/>
    <cellStyle name="20% - Dekorfärg2 2" xfId="106"/>
    <cellStyle name="20% - Dekorfärg2 2 2" xfId="157"/>
    <cellStyle name="20% - Dekorfärg2 2 2 2" xfId="364"/>
    <cellStyle name="20% - Dekorfärg2 2 3" xfId="314"/>
    <cellStyle name="20% - Dekorfärg2 3" xfId="158"/>
    <cellStyle name="20% - Dekorfärg2 3 2" xfId="365"/>
    <cellStyle name="20% - Dekorfärg2 4" xfId="261"/>
    <cellStyle name="20% - Dekorfärg3 2" xfId="107"/>
    <cellStyle name="20% - Dekorfärg3 2 2" xfId="159"/>
    <cellStyle name="20% - Dekorfärg3 2 2 2" xfId="366"/>
    <cellStyle name="20% - Dekorfärg3 2 3" xfId="315"/>
    <cellStyle name="20% - Dekorfärg3 3" xfId="160"/>
    <cellStyle name="20% - Dekorfärg3 3 2" xfId="367"/>
    <cellStyle name="20% - Dekorfärg3 4" xfId="263"/>
    <cellStyle name="20% - Dekorfärg4 2" xfId="108"/>
    <cellStyle name="20% - Dekorfärg4 2 2" xfId="161"/>
    <cellStyle name="20% - Dekorfärg4 2 2 2" xfId="368"/>
    <cellStyle name="20% - Dekorfärg4 2 3" xfId="316"/>
    <cellStyle name="20% - Dekorfärg4 3" xfId="162"/>
    <cellStyle name="20% - Dekorfärg4 3 2" xfId="369"/>
    <cellStyle name="20% - Dekorfärg4 4" xfId="265"/>
    <cellStyle name="20% - Dekorfärg5 2" xfId="109"/>
    <cellStyle name="20% - Dekorfärg5 2 2" xfId="163"/>
    <cellStyle name="20% - Dekorfärg5 2 2 2" xfId="370"/>
    <cellStyle name="20% - Dekorfärg5 2 3" xfId="317"/>
    <cellStyle name="20% - Dekorfärg5 3" xfId="164"/>
    <cellStyle name="20% - Dekorfärg5 3 2" xfId="371"/>
    <cellStyle name="20% - Dekorfärg5 4" xfId="267"/>
    <cellStyle name="20% - Dekorfärg6 2" xfId="110"/>
    <cellStyle name="20% - Dekorfärg6 2 2" xfId="165"/>
    <cellStyle name="20% - Dekorfärg6 2 2 2" xfId="372"/>
    <cellStyle name="20% - Dekorfärg6 2 3" xfId="318"/>
    <cellStyle name="20% - Dekorfärg6 3" xfId="166"/>
    <cellStyle name="20% - Dekorfärg6 3 2" xfId="373"/>
    <cellStyle name="20% - Dekorfärg6 4" xfId="269"/>
    <cellStyle name="40 % - Dekorfärg1" xfId="19" builtinId="31" customBuiltin="1"/>
    <cellStyle name="40 % - Dekorfärg2" xfId="23" builtinId="35" customBuiltin="1"/>
    <cellStyle name="40 % - Dekorfärg3" xfId="27" builtinId="39" customBuiltin="1"/>
    <cellStyle name="40 % - Dekorfärg4" xfId="31" builtinId="43" customBuiltin="1"/>
    <cellStyle name="40 % - Dekorfärg5" xfId="35" builtinId="47" customBuiltin="1"/>
    <cellStyle name="40 % - Dekorfärg6" xfId="39" builtinId="51" customBuiltin="1"/>
    <cellStyle name="40% - Dekorfärg1 2" xfId="111"/>
    <cellStyle name="40% - Dekorfärg1 2 2" xfId="167"/>
    <cellStyle name="40% - Dekorfärg1 2 2 2" xfId="374"/>
    <cellStyle name="40% - Dekorfärg1 2 3" xfId="319"/>
    <cellStyle name="40% - Dekorfärg1 3" xfId="168"/>
    <cellStyle name="40% - Dekorfärg1 3 2" xfId="375"/>
    <cellStyle name="40% - Dekorfärg1 4" xfId="260"/>
    <cellStyle name="40% - Dekorfärg2 2" xfId="112"/>
    <cellStyle name="40% - Dekorfärg2 2 2" xfId="169"/>
    <cellStyle name="40% - Dekorfärg2 2 2 2" xfId="376"/>
    <cellStyle name="40% - Dekorfärg2 2 3" xfId="320"/>
    <cellStyle name="40% - Dekorfärg2 3" xfId="170"/>
    <cellStyle name="40% - Dekorfärg2 3 2" xfId="377"/>
    <cellStyle name="40% - Dekorfärg2 4" xfId="262"/>
    <cellStyle name="40% - Dekorfärg3 2" xfId="113"/>
    <cellStyle name="40% - Dekorfärg3 2 2" xfId="171"/>
    <cellStyle name="40% - Dekorfärg3 2 2 2" xfId="378"/>
    <cellStyle name="40% - Dekorfärg3 2 3" xfId="321"/>
    <cellStyle name="40% - Dekorfärg3 3" xfId="172"/>
    <cellStyle name="40% - Dekorfärg3 3 2" xfId="379"/>
    <cellStyle name="40% - Dekorfärg3 4" xfId="264"/>
    <cellStyle name="40% - Dekorfärg4 2" xfId="114"/>
    <cellStyle name="40% - Dekorfärg4 2 2" xfId="173"/>
    <cellStyle name="40% - Dekorfärg4 2 2 2" xfId="380"/>
    <cellStyle name="40% - Dekorfärg4 2 3" xfId="322"/>
    <cellStyle name="40% - Dekorfärg4 3" xfId="174"/>
    <cellStyle name="40% - Dekorfärg4 3 2" xfId="381"/>
    <cellStyle name="40% - Dekorfärg4 4" xfId="266"/>
    <cellStyle name="40% - Dekorfärg5 2" xfId="115"/>
    <cellStyle name="40% - Dekorfärg5 2 2" xfId="175"/>
    <cellStyle name="40% - Dekorfärg5 2 2 2" xfId="382"/>
    <cellStyle name="40% - Dekorfärg5 2 3" xfId="323"/>
    <cellStyle name="40% - Dekorfärg5 3" xfId="176"/>
    <cellStyle name="40% - Dekorfärg5 3 2" xfId="383"/>
    <cellStyle name="40% - Dekorfärg5 4" xfId="268"/>
    <cellStyle name="40% - Dekorfärg6 2" xfId="116"/>
    <cellStyle name="40% - Dekorfärg6 2 2" xfId="177"/>
    <cellStyle name="40% - Dekorfärg6 2 2 2" xfId="384"/>
    <cellStyle name="40% - Dekorfärg6 2 3" xfId="324"/>
    <cellStyle name="40% - Dekorfärg6 3" xfId="178"/>
    <cellStyle name="40% - Dekorfärg6 3 2" xfId="385"/>
    <cellStyle name="40% - Dekorfärg6 4" xfId="270"/>
    <cellStyle name="60 % - Dekorfärg1" xfId="20" builtinId="32" customBuiltin="1"/>
    <cellStyle name="60 % - Dekorfärg2" xfId="24" builtinId="36" customBuiltin="1"/>
    <cellStyle name="60 % - Dekorfärg3" xfId="28" builtinId="40" customBuiltin="1"/>
    <cellStyle name="60 % - Dekorfärg4" xfId="32" builtinId="44" customBuiltin="1"/>
    <cellStyle name="60 % - Dekorfärg5" xfId="36" builtinId="48" customBuiltin="1"/>
    <cellStyle name="60 % - Dekorfärg6" xfId="40" builtinId="52" customBuiltin="1"/>
    <cellStyle name="Anteckning 10" xfId="56"/>
    <cellStyle name="Anteckning 10 2" xfId="117"/>
    <cellStyle name="Anteckning 10 2 2" xfId="179"/>
    <cellStyle name="Anteckning 10 2 2 2" xfId="386"/>
    <cellStyle name="Anteckning 10 2 3" xfId="325"/>
    <cellStyle name="Anteckning 10 3" xfId="180"/>
    <cellStyle name="Anteckning 10 3 2" xfId="387"/>
    <cellStyle name="Anteckning 10 4" xfId="277"/>
    <cellStyle name="Anteckning 11" xfId="57"/>
    <cellStyle name="Anteckning 11 2" xfId="118"/>
    <cellStyle name="Anteckning 11 2 2" xfId="181"/>
    <cellStyle name="Anteckning 11 2 2 2" xfId="388"/>
    <cellStyle name="Anteckning 11 2 3" xfId="326"/>
    <cellStyle name="Anteckning 11 3" xfId="182"/>
    <cellStyle name="Anteckning 11 3 2" xfId="389"/>
    <cellStyle name="Anteckning 11 4" xfId="278"/>
    <cellStyle name="Anteckning 12" xfId="58"/>
    <cellStyle name="Anteckning 12 2" xfId="119"/>
    <cellStyle name="Anteckning 12 2 2" xfId="183"/>
    <cellStyle name="Anteckning 12 2 2 2" xfId="390"/>
    <cellStyle name="Anteckning 12 2 3" xfId="327"/>
    <cellStyle name="Anteckning 12 3" xfId="184"/>
    <cellStyle name="Anteckning 12 3 2" xfId="391"/>
    <cellStyle name="Anteckning 12 4" xfId="279"/>
    <cellStyle name="Anteckning 13" xfId="59"/>
    <cellStyle name="Anteckning 13 2" xfId="120"/>
    <cellStyle name="Anteckning 13 2 2" xfId="185"/>
    <cellStyle name="Anteckning 13 2 2 2" xfId="392"/>
    <cellStyle name="Anteckning 13 2 3" xfId="328"/>
    <cellStyle name="Anteckning 13 3" xfId="186"/>
    <cellStyle name="Anteckning 13 3 2" xfId="393"/>
    <cellStyle name="Anteckning 13 4" xfId="280"/>
    <cellStyle name="Anteckning 14" xfId="60"/>
    <cellStyle name="Anteckning 14 2" xfId="121"/>
    <cellStyle name="Anteckning 14 2 2" xfId="187"/>
    <cellStyle name="Anteckning 14 2 2 2" xfId="394"/>
    <cellStyle name="Anteckning 14 2 3" xfId="329"/>
    <cellStyle name="Anteckning 14 3" xfId="188"/>
    <cellStyle name="Anteckning 14 3 2" xfId="395"/>
    <cellStyle name="Anteckning 14 4" xfId="281"/>
    <cellStyle name="Anteckning 15" xfId="61"/>
    <cellStyle name="Anteckning 15 2" xfId="122"/>
    <cellStyle name="Anteckning 15 2 2" xfId="189"/>
    <cellStyle name="Anteckning 15 2 2 2" xfId="396"/>
    <cellStyle name="Anteckning 15 2 3" xfId="330"/>
    <cellStyle name="Anteckning 15 3" xfId="190"/>
    <cellStyle name="Anteckning 15 3 2" xfId="397"/>
    <cellStyle name="Anteckning 15 4" xfId="282"/>
    <cellStyle name="Anteckning 16" xfId="62"/>
    <cellStyle name="Anteckning 16 2" xfId="123"/>
    <cellStyle name="Anteckning 16 2 2" xfId="191"/>
    <cellStyle name="Anteckning 16 2 2 2" xfId="398"/>
    <cellStyle name="Anteckning 16 2 3" xfId="331"/>
    <cellStyle name="Anteckning 16 3" xfId="192"/>
    <cellStyle name="Anteckning 16 3 2" xfId="399"/>
    <cellStyle name="Anteckning 16 4" xfId="283"/>
    <cellStyle name="Anteckning 17" xfId="63"/>
    <cellStyle name="Anteckning 17 2" xfId="124"/>
    <cellStyle name="Anteckning 17 2 2" xfId="193"/>
    <cellStyle name="Anteckning 17 2 2 2" xfId="400"/>
    <cellStyle name="Anteckning 17 2 3" xfId="332"/>
    <cellStyle name="Anteckning 17 3" xfId="194"/>
    <cellStyle name="Anteckning 17 3 2" xfId="401"/>
    <cellStyle name="Anteckning 17 4" xfId="284"/>
    <cellStyle name="Anteckning 18" xfId="64"/>
    <cellStyle name="Anteckning 18 2" xfId="125"/>
    <cellStyle name="Anteckning 18 2 2" xfId="195"/>
    <cellStyle name="Anteckning 18 2 2 2" xfId="402"/>
    <cellStyle name="Anteckning 18 2 3" xfId="333"/>
    <cellStyle name="Anteckning 18 3" xfId="196"/>
    <cellStyle name="Anteckning 18 3 2" xfId="403"/>
    <cellStyle name="Anteckning 18 4" xfId="285"/>
    <cellStyle name="Anteckning 19" xfId="65"/>
    <cellStyle name="Anteckning 19 2" xfId="126"/>
    <cellStyle name="Anteckning 19 2 2" xfId="197"/>
    <cellStyle name="Anteckning 19 2 2 2" xfId="404"/>
    <cellStyle name="Anteckning 19 2 3" xfId="334"/>
    <cellStyle name="Anteckning 19 3" xfId="198"/>
    <cellStyle name="Anteckning 19 3 2" xfId="405"/>
    <cellStyle name="Anteckning 19 4" xfId="286"/>
    <cellStyle name="Anteckning 2" xfId="66"/>
    <cellStyle name="Anteckning 2 2" xfId="127"/>
    <cellStyle name="Anteckning 2 2 2" xfId="199"/>
    <cellStyle name="Anteckning 2 2 2 2" xfId="406"/>
    <cellStyle name="Anteckning 2 2 3" xfId="335"/>
    <cellStyle name="Anteckning 2 3" xfId="200"/>
    <cellStyle name="Anteckning 2 3 2" xfId="407"/>
    <cellStyle name="Anteckning 2 4" xfId="287"/>
    <cellStyle name="Anteckning 20" xfId="67"/>
    <cellStyle name="Anteckning 20 2" xfId="128"/>
    <cellStyle name="Anteckning 20 2 2" xfId="201"/>
    <cellStyle name="Anteckning 20 2 2 2" xfId="408"/>
    <cellStyle name="Anteckning 20 2 3" xfId="336"/>
    <cellStyle name="Anteckning 20 3" xfId="202"/>
    <cellStyle name="Anteckning 20 3 2" xfId="409"/>
    <cellStyle name="Anteckning 20 4" xfId="288"/>
    <cellStyle name="Anteckning 21" xfId="68"/>
    <cellStyle name="Anteckning 21 2" xfId="129"/>
    <cellStyle name="Anteckning 21 2 2" xfId="203"/>
    <cellStyle name="Anteckning 21 2 2 2" xfId="410"/>
    <cellStyle name="Anteckning 21 2 3" xfId="337"/>
    <cellStyle name="Anteckning 21 3" xfId="204"/>
    <cellStyle name="Anteckning 21 3 2" xfId="411"/>
    <cellStyle name="Anteckning 21 4" xfId="289"/>
    <cellStyle name="Anteckning 22" xfId="69"/>
    <cellStyle name="Anteckning 22 2" xfId="130"/>
    <cellStyle name="Anteckning 22 2 2" xfId="205"/>
    <cellStyle name="Anteckning 22 2 2 2" xfId="412"/>
    <cellStyle name="Anteckning 22 2 3" xfId="338"/>
    <cellStyle name="Anteckning 22 3" xfId="206"/>
    <cellStyle name="Anteckning 22 3 2" xfId="413"/>
    <cellStyle name="Anteckning 22 4" xfId="290"/>
    <cellStyle name="Anteckning 23" xfId="70"/>
    <cellStyle name="Anteckning 23 2" xfId="131"/>
    <cellStyle name="Anteckning 23 2 2" xfId="207"/>
    <cellStyle name="Anteckning 23 2 2 2" xfId="414"/>
    <cellStyle name="Anteckning 23 2 3" xfId="339"/>
    <cellStyle name="Anteckning 23 3" xfId="208"/>
    <cellStyle name="Anteckning 23 3 2" xfId="415"/>
    <cellStyle name="Anteckning 23 4" xfId="291"/>
    <cellStyle name="Anteckning 24" xfId="71"/>
    <cellStyle name="Anteckning 24 2" xfId="132"/>
    <cellStyle name="Anteckning 24 2 2" xfId="209"/>
    <cellStyle name="Anteckning 24 2 2 2" xfId="416"/>
    <cellStyle name="Anteckning 24 2 3" xfId="340"/>
    <cellStyle name="Anteckning 24 3" xfId="210"/>
    <cellStyle name="Anteckning 24 3 2" xfId="417"/>
    <cellStyle name="Anteckning 24 4" xfId="292"/>
    <cellStyle name="Anteckning 25" xfId="72"/>
    <cellStyle name="Anteckning 25 2" xfId="133"/>
    <cellStyle name="Anteckning 25 2 2" xfId="211"/>
    <cellStyle name="Anteckning 25 2 2 2" xfId="418"/>
    <cellStyle name="Anteckning 25 2 3" xfId="341"/>
    <cellStyle name="Anteckning 25 3" xfId="212"/>
    <cellStyle name="Anteckning 25 3 2" xfId="419"/>
    <cellStyle name="Anteckning 25 4" xfId="293"/>
    <cellStyle name="Anteckning 26" xfId="73"/>
    <cellStyle name="Anteckning 26 2" xfId="134"/>
    <cellStyle name="Anteckning 26 2 2" xfId="213"/>
    <cellStyle name="Anteckning 26 2 2 2" xfId="420"/>
    <cellStyle name="Anteckning 26 2 3" xfId="342"/>
    <cellStyle name="Anteckning 26 3" xfId="214"/>
    <cellStyle name="Anteckning 26 3 2" xfId="421"/>
    <cellStyle name="Anteckning 26 4" xfId="294"/>
    <cellStyle name="Anteckning 27" xfId="74"/>
    <cellStyle name="Anteckning 27 2" xfId="135"/>
    <cellStyle name="Anteckning 27 2 2" xfId="215"/>
    <cellStyle name="Anteckning 27 2 2 2" xfId="422"/>
    <cellStyle name="Anteckning 27 2 3" xfId="343"/>
    <cellStyle name="Anteckning 27 3" xfId="216"/>
    <cellStyle name="Anteckning 27 3 2" xfId="423"/>
    <cellStyle name="Anteckning 27 4" xfId="295"/>
    <cellStyle name="Anteckning 28" xfId="75"/>
    <cellStyle name="Anteckning 28 2" xfId="136"/>
    <cellStyle name="Anteckning 28 2 2" xfId="217"/>
    <cellStyle name="Anteckning 28 2 2 2" xfId="424"/>
    <cellStyle name="Anteckning 28 2 3" xfId="344"/>
    <cellStyle name="Anteckning 28 3" xfId="218"/>
    <cellStyle name="Anteckning 28 3 2" xfId="425"/>
    <cellStyle name="Anteckning 28 4" xfId="296"/>
    <cellStyle name="Anteckning 3" xfId="76"/>
    <cellStyle name="Anteckning 3 2" xfId="137"/>
    <cellStyle name="Anteckning 3 2 2" xfId="219"/>
    <cellStyle name="Anteckning 3 2 2 2" xfId="426"/>
    <cellStyle name="Anteckning 3 2 3" xfId="345"/>
    <cellStyle name="Anteckning 3 3" xfId="220"/>
    <cellStyle name="Anteckning 3 3 2" xfId="427"/>
    <cellStyle name="Anteckning 3 4" xfId="297"/>
    <cellStyle name="Anteckning 4" xfId="77"/>
    <cellStyle name="Anteckning 4 2" xfId="138"/>
    <cellStyle name="Anteckning 4 2 2" xfId="221"/>
    <cellStyle name="Anteckning 4 2 2 2" xfId="428"/>
    <cellStyle name="Anteckning 4 2 3" xfId="346"/>
    <cellStyle name="Anteckning 4 3" xfId="222"/>
    <cellStyle name="Anteckning 4 3 2" xfId="429"/>
    <cellStyle name="Anteckning 4 4" xfId="298"/>
    <cellStyle name="Anteckning 5" xfId="78"/>
    <cellStyle name="Anteckning 5 2" xfId="139"/>
    <cellStyle name="Anteckning 5 2 2" xfId="223"/>
    <cellStyle name="Anteckning 5 2 2 2" xfId="430"/>
    <cellStyle name="Anteckning 5 2 3" xfId="347"/>
    <cellStyle name="Anteckning 5 3" xfId="224"/>
    <cellStyle name="Anteckning 5 3 2" xfId="431"/>
    <cellStyle name="Anteckning 5 4" xfId="299"/>
    <cellStyle name="Anteckning 6" xfId="79"/>
    <cellStyle name="Anteckning 6 2" xfId="140"/>
    <cellStyle name="Anteckning 6 2 2" xfId="225"/>
    <cellStyle name="Anteckning 6 2 2 2" xfId="432"/>
    <cellStyle name="Anteckning 6 2 3" xfId="348"/>
    <cellStyle name="Anteckning 6 3" xfId="226"/>
    <cellStyle name="Anteckning 6 3 2" xfId="433"/>
    <cellStyle name="Anteckning 6 4" xfId="300"/>
    <cellStyle name="Anteckning 7" xfId="80"/>
    <cellStyle name="Anteckning 7 2" xfId="141"/>
    <cellStyle name="Anteckning 7 2 2" xfId="227"/>
    <cellStyle name="Anteckning 7 2 2 2" xfId="434"/>
    <cellStyle name="Anteckning 7 2 3" xfId="349"/>
    <cellStyle name="Anteckning 7 3" xfId="228"/>
    <cellStyle name="Anteckning 7 3 2" xfId="435"/>
    <cellStyle name="Anteckning 7 4" xfId="301"/>
    <cellStyle name="Anteckning 8" xfId="81"/>
    <cellStyle name="Anteckning 8 2" xfId="142"/>
    <cellStyle name="Anteckning 8 2 2" xfId="229"/>
    <cellStyle name="Anteckning 8 2 2 2" xfId="436"/>
    <cellStyle name="Anteckning 8 2 3" xfId="350"/>
    <cellStyle name="Anteckning 8 3" xfId="230"/>
    <cellStyle name="Anteckning 8 3 2" xfId="437"/>
    <cellStyle name="Anteckning 8 4" xfId="302"/>
    <cellStyle name="Anteckning 9" xfId="82"/>
    <cellStyle name="Anteckning 9 2" xfId="143"/>
    <cellStyle name="Anteckning 9 2 2" xfId="231"/>
    <cellStyle name="Anteckning 9 2 2 2" xfId="438"/>
    <cellStyle name="Anteckning 9 2 3" xfId="351"/>
    <cellStyle name="Anteckning 9 3" xfId="232"/>
    <cellStyle name="Anteckning 9 3 2" xfId="439"/>
    <cellStyle name="Anteckning 9 4" xfId="303"/>
    <cellStyle name="Beräkning" xfId="11" builtinId="22" customBuiltin="1"/>
    <cellStyle name="Bra" xfId="6" builtinId="26" customBuiltin="1"/>
    <cellStyle name="Dekorfärg1" xfId="17" builtinId="29" customBuiltin="1"/>
    <cellStyle name="Dekorfärg2" xfId="21" builtinId="33" customBuiltin="1"/>
    <cellStyle name="Dekorfärg3" xfId="25" builtinId="37" customBuiltin="1"/>
    <cellStyle name="Dekorfärg4" xfId="29" builtinId="41" customBuiltin="1"/>
    <cellStyle name="Dekorfärg5" xfId="33" builtinId="45" customBuiltin="1"/>
    <cellStyle name="Dekorfärg6" xfId="37" builtinId="49" customBuiltin="1"/>
    <cellStyle name="Dålig" xfId="7" builtinId="27" customBuiltin="1"/>
    <cellStyle name="Förklarande text" xfId="15" builtinId="53" customBuiltin="1"/>
    <cellStyle name="Hyperlänk" xfId="48" builtinId="8"/>
    <cellStyle name="Hyperlänk 2" xfId="47"/>
    <cellStyle name="Indata" xfId="9" builtinId="20" customBuiltin="1"/>
    <cellStyle name="Kontrollcell" xfId="13" builtinId="23" customBuiltin="1"/>
    <cellStyle name="Länkad cell" xfId="12" builtinId="24" customBuiltin="1"/>
    <cellStyle name="Neutral" xfId="8" builtinId="28" customBuiltin="1"/>
    <cellStyle name="Normal" xfId="0" builtinId="0" customBuiltin="1"/>
    <cellStyle name="Normal 10" xfId="83"/>
    <cellStyle name="Normal 10 2" xfId="144"/>
    <cellStyle name="Normal 10 2 2" xfId="233"/>
    <cellStyle name="Normal 10 2 2 2" xfId="440"/>
    <cellStyle name="Normal 10 2 3" xfId="352"/>
    <cellStyle name="Normal 10 3" xfId="234"/>
    <cellStyle name="Normal 10 3 2" xfId="441"/>
    <cellStyle name="Normal 10 4" xfId="304"/>
    <cellStyle name="Normal 11" xfId="84"/>
    <cellStyle name="Normal 12" xfId="85"/>
    <cellStyle name="Normal 12 2" xfId="86"/>
    <cellStyle name="Normal 13" xfId="55"/>
    <cellStyle name="Normal 14" xfId="104"/>
    <cellStyle name="Normal 14 2" xfId="154"/>
    <cellStyle name="Normal 15" xfId="258"/>
    <cellStyle name="Normal 17" xfId="87"/>
    <cellStyle name="Normal 17 2" xfId="145"/>
    <cellStyle name="Normal 17 2 2" xfId="235"/>
    <cellStyle name="Normal 17 2 2 2" xfId="442"/>
    <cellStyle name="Normal 17 2 3" xfId="353"/>
    <cellStyle name="Normal 17 3" xfId="236"/>
    <cellStyle name="Normal 17 3 2" xfId="443"/>
    <cellStyle name="Normal 17 4" xfId="305"/>
    <cellStyle name="Normal 18" xfId="88"/>
    <cellStyle name="Normal 18 2" xfId="146"/>
    <cellStyle name="Normal 18 2 2" xfId="237"/>
    <cellStyle name="Normal 18 2 2 2" xfId="444"/>
    <cellStyle name="Normal 18 2 3" xfId="354"/>
    <cellStyle name="Normal 18 3" xfId="238"/>
    <cellStyle name="Normal 18 3 2" xfId="445"/>
    <cellStyle name="Normal 18 4" xfId="306"/>
    <cellStyle name="Normal 19" xfId="89"/>
    <cellStyle name="Normal 19 2" xfId="147"/>
    <cellStyle name="Normal 19 2 2" xfId="239"/>
    <cellStyle name="Normal 19 2 2 2" xfId="446"/>
    <cellStyle name="Normal 19 2 3" xfId="355"/>
    <cellStyle name="Normal 19 3" xfId="240"/>
    <cellStyle name="Normal 19 3 2" xfId="447"/>
    <cellStyle name="Normal 19 4" xfId="307"/>
    <cellStyle name="Normal 2" xfId="42"/>
    <cellStyle name="Normal 2 2" xfId="90"/>
    <cellStyle name="Normal 2 2 2" xfId="241"/>
    <cellStyle name="Normal 2 2 2 2" xfId="448"/>
    <cellStyle name="Normal 2 2 3" xfId="308"/>
    <cellStyle name="Normal 2 3" xfId="148"/>
    <cellStyle name="Normal 2 3 2" xfId="242"/>
    <cellStyle name="Normal 2 3 2 2" xfId="449"/>
    <cellStyle name="Normal 2 3 3" xfId="356"/>
    <cellStyle name="Normal 20" xfId="91"/>
    <cellStyle name="Normal 20 2" xfId="149"/>
    <cellStyle name="Normal 20 2 2" xfId="243"/>
    <cellStyle name="Normal 20 2 2 2" xfId="450"/>
    <cellStyle name="Normal 20 2 3" xfId="357"/>
    <cellStyle name="Normal 20 3" xfId="244"/>
    <cellStyle name="Normal 20 3 2" xfId="451"/>
    <cellStyle name="Normal 20 4" xfId="309"/>
    <cellStyle name="Normal 21" xfId="92"/>
    <cellStyle name="Normal 21 2" xfId="150"/>
    <cellStyle name="Normal 21 2 2" xfId="245"/>
    <cellStyle name="Normal 21 2 2 2" xfId="452"/>
    <cellStyle name="Normal 21 2 3" xfId="358"/>
    <cellStyle name="Normal 21 3" xfId="246"/>
    <cellStyle name="Normal 21 3 2" xfId="453"/>
    <cellStyle name="Normal 21 4" xfId="310"/>
    <cellStyle name="Normal 22" xfId="93"/>
    <cellStyle name="Normal 22 2" xfId="151"/>
    <cellStyle name="Normal 22 2 2" xfId="247"/>
    <cellStyle name="Normal 22 2 2 2" xfId="454"/>
    <cellStyle name="Normal 22 2 3" xfId="359"/>
    <cellStyle name="Normal 22 3" xfId="248"/>
    <cellStyle name="Normal 22 3 2" xfId="455"/>
    <cellStyle name="Normal 22 4" xfId="311"/>
    <cellStyle name="Normal 29" xfId="94"/>
    <cellStyle name="Normal 29 2" xfId="152"/>
    <cellStyle name="Normal 29 2 2" xfId="249"/>
    <cellStyle name="Normal 29 2 2 2" xfId="456"/>
    <cellStyle name="Normal 29 2 3" xfId="360"/>
    <cellStyle name="Normal 29 3" xfId="250"/>
    <cellStyle name="Normal 29 3 2" xfId="457"/>
    <cellStyle name="Normal 29 4" xfId="312"/>
    <cellStyle name="Normal 3" xfId="43"/>
    <cellStyle name="Normal 3 2" xfId="51"/>
    <cellStyle name="Normal 3 3" xfId="95"/>
    <cellStyle name="Normal 4" xfId="44"/>
    <cellStyle name="Normal 4 2" xfId="52"/>
    <cellStyle name="Normal 4 2 2" xfId="251"/>
    <cellStyle name="Normal 4 2 2 2" xfId="458"/>
    <cellStyle name="Normal 4 2 3" xfId="274"/>
    <cellStyle name="Normal 4 3" xfId="153"/>
    <cellStyle name="Normal 4 3 2" xfId="252"/>
    <cellStyle name="Normal 4 3 2 2" xfId="459"/>
    <cellStyle name="Normal 4 3 3" xfId="361"/>
    <cellStyle name="Normal 4 4" xfId="253"/>
    <cellStyle name="Normal 4 4 2" xfId="460"/>
    <cellStyle name="Normal 4 5" xfId="271"/>
    <cellStyle name="Normal 5" xfId="45"/>
    <cellStyle name="Normal 5 2" xfId="53"/>
    <cellStyle name="Normal 5 2 2" xfId="97"/>
    <cellStyle name="Normal 5 2 3" xfId="254"/>
    <cellStyle name="Normal 5 2 3 2" xfId="461"/>
    <cellStyle name="Normal 5 2 4" xfId="275"/>
    <cellStyle name="Normal 5 3" xfId="96"/>
    <cellStyle name="Normal 5 4" xfId="255"/>
    <cellStyle name="Normal 5 4 2" xfId="462"/>
    <cellStyle name="Normal 5 5" xfId="272"/>
    <cellStyle name="Normal 6" xfId="46"/>
    <cellStyle name="Normal 6 2" xfId="54"/>
    <cellStyle name="Normal 6 2 2" xfId="256"/>
    <cellStyle name="Normal 6 2 2 2" xfId="463"/>
    <cellStyle name="Normal 6 2 3" xfId="276"/>
    <cellStyle name="Normal 6 3" xfId="98"/>
    <cellStyle name="Normal 6 4" xfId="257"/>
    <cellStyle name="Normal 6 4 2" xfId="464"/>
    <cellStyle name="Normal 6 5" xfId="273"/>
    <cellStyle name="Normal 7" xfId="50"/>
    <cellStyle name="Normal 7 2" xfId="99"/>
    <cellStyle name="Normal 8" xfId="49"/>
    <cellStyle name="Normal 8 2" xfId="101"/>
    <cellStyle name="Normal 8 3" xfId="100"/>
    <cellStyle name="Normal 9" xfId="41"/>
    <cellStyle name="Normal 9 2" xfId="103"/>
    <cellStyle name="Normal 9 3" xfId="102"/>
    <cellStyle name="Rubrik" xfId="1" builtinId="15" customBuiltin="1"/>
    <cellStyle name="Rubrik 1" xfId="2" builtinId="16" customBuiltin="1"/>
    <cellStyle name="Rubrik 2" xfId="3" builtinId="17" customBuiltin="1"/>
    <cellStyle name="Rubrik 3" xfId="4" builtinId="18" customBuiltin="1"/>
    <cellStyle name="Rubrik 4" xfId="5" builtinId="19" customBuiltin="1"/>
    <cellStyle name="Summa" xfId="16" builtinId="25" customBuiltin="1"/>
    <cellStyle name="Utdata" xfId="10" builtinId="21" customBuiltin="1"/>
    <cellStyle name="Varnings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lang="en-US" sz="1800" b="1" i="0" u="none" strike="noStrike" kern="1200" baseline="0">
                <a:solidFill>
                  <a:sysClr val="windowText" lastClr="000000"/>
                </a:solidFill>
                <a:latin typeface="+mn-lt"/>
                <a:ea typeface="+mn-ea"/>
                <a:cs typeface="+mn-cs"/>
              </a:defRPr>
            </a:pPr>
            <a:r>
              <a:rPr lang="en-US" sz="1800" b="1" i="0" u="none" strike="noStrike" kern="1200" baseline="0">
                <a:solidFill>
                  <a:sysClr val="windowText" lastClr="000000"/>
                </a:solidFill>
                <a:latin typeface="+mn-lt"/>
                <a:ea typeface="+mn-ea"/>
                <a:cs typeface="+mn-cs"/>
              </a:rPr>
              <a:t>Stockholm</a:t>
            </a:r>
          </a:p>
        </c:rich>
      </c:tx>
      <c:overlay val="1"/>
    </c:title>
    <c:autoTitleDeleted val="0"/>
    <c:plotArea>
      <c:layout/>
      <c:barChart>
        <c:barDir val="col"/>
        <c:grouping val="clustered"/>
        <c:varyColors val="0"/>
        <c:ser>
          <c:idx val="0"/>
          <c:order val="0"/>
          <c:tx>
            <c:strRef>
              <c:f>'4'!$AB$8</c:f>
              <c:strCache>
                <c:ptCount val="1"/>
                <c:pt idx="0">
                  <c:v>Genomsnitt alla branscher</c:v>
                </c:pt>
              </c:strCache>
            </c:strRef>
          </c:tx>
          <c:invertIfNegative val="0"/>
          <c:cat>
            <c:strRef>
              <c:f>'4'!$AE$7:$AM$7</c:f>
              <c:strCache>
                <c:ptCount val="9"/>
                <c:pt idx="0">
                  <c:v>2008</c:v>
                </c:pt>
                <c:pt idx="1">
                  <c:v>2009</c:v>
                </c:pt>
                <c:pt idx="2">
                  <c:v>2010</c:v>
                </c:pt>
                <c:pt idx="3">
                  <c:v>2011</c:v>
                </c:pt>
                <c:pt idx="4">
                  <c:v>2012</c:v>
                </c:pt>
                <c:pt idx="5">
                  <c:v>2013</c:v>
                </c:pt>
                <c:pt idx="6">
                  <c:v>2014</c:v>
                </c:pt>
                <c:pt idx="7">
                  <c:v>2015</c:v>
                </c:pt>
                <c:pt idx="8">
                  <c:v>2016**</c:v>
                </c:pt>
              </c:strCache>
            </c:strRef>
          </c:cat>
          <c:val>
            <c:numRef>
              <c:f>'4'!$AE$8:$AM$8</c:f>
              <c:numCache>
                <c:formatCode>#,##0</c:formatCode>
                <c:ptCount val="9"/>
                <c:pt idx="0">
                  <c:v>10.933656920550213</c:v>
                </c:pt>
                <c:pt idx="1">
                  <c:v>9.9982030632665975</c:v>
                </c:pt>
                <c:pt idx="2">
                  <c:v>9.7096811942413339</c:v>
                </c:pt>
                <c:pt idx="3">
                  <c:v>8.76442470593134</c:v>
                </c:pt>
                <c:pt idx="4">
                  <c:v>8.3219768051296601</c:v>
                </c:pt>
                <c:pt idx="5">
                  <c:v>8.0120707275290819</c:v>
                </c:pt>
                <c:pt idx="6">
                  <c:v>7.6577194753157034</c:v>
                </c:pt>
                <c:pt idx="7">
                  <c:v>7.0610667353823304</c:v>
                </c:pt>
                <c:pt idx="8">
                  <c:v>7.0725045654203385</c:v>
                </c:pt>
              </c:numCache>
            </c:numRef>
          </c:val>
          <c:extLst>
            <c:ext xmlns:c16="http://schemas.microsoft.com/office/drawing/2014/chart" uri="{C3380CC4-5D6E-409C-BE32-E72D297353CC}">
              <c16:uniqueId val="{00000000-CCAA-4EDD-91BB-7FC755BB6DF5}"/>
            </c:ext>
          </c:extLst>
        </c:ser>
        <c:ser>
          <c:idx val="1"/>
          <c:order val="1"/>
          <c:tx>
            <c:strRef>
              <c:f>'4'!$AB$9</c:f>
              <c:strCache>
                <c:ptCount val="1"/>
                <c:pt idx="0">
                  <c:v>Marknadsproduktion, varor (SNI A01-F43)</c:v>
                </c:pt>
              </c:strCache>
            </c:strRef>
          </c:tx>
          <c:invertIfNegative val="0"/>
          <c:cat>
            <c:strRef>
              <c:f>'4'!$AE$7:$AM$7</c:f>
              <c:strCache>
                <c:ptCount val="9"/>
                <c:pt idx="0">
                  <c:v>2008</c:v>
                </c:pt>
                <c:pt idx="1">
                  <c:v>2009</c:v>
                </c:pt>
                <c:pt idx="2">
                  <c:v>2010</c:v>
                </c:pt>
                <c:pt idx="3">
                  <c:v>2011</c:v>
                </c:pt>
                <c:pt idx="4">
                  <c:v>2012</c:v>
                </c:pt>
                <c:pt idx="5">
                  <c:v>2013</c:v>
                </c:pt>
                <c:pt idx="6">
                  <c:v>2014</c:v>
                </c:pt>
                <c:pt idx="7">
                  <c:v>2015</c:v>
                </c:pt>
                <c:pt idx="8">
                  <c:v>2016**</c:v>
                </c:pt>
              </c:strCache>
            </c:strRef>
          </c:cat>
          <c:val>
            <c:numRef>
              <c:f>'4'!$AE$9:$AM$9</c:f>
              <c:numCache>
                <c:formatCode>#,##0</c:formatCode>
                <c:ptCount val="9"/>
                <c:pt idx="0">
                  <c:v>18.018662203669628</c:v>
                </c:pt>
                <c:pt idx="1">
                  <c:v>16.651194198296942</c:v>
                </c:pt>
                <c:pt idx="2">
                  <c:v>16.803459291757804</c:v>
                </c:pt>
                <c:pt idx="3">
                  <c:v>13.586256654580916</c:v>
                </c:pt>
                <c:pt idx="4">
                  <c:v>12.145573497415208</c:v>
                </c:pt>
                <c:pt idx="5">
                  <c:v>13.236459443770508</c:v>
                </c:pt>
                <c:pt idx="6">
                  <c:v>12.296826397797727</c:v>
                </c:pt>
                <c:pt idx="7">
                  <c:v>13.966997924578227</c:v>
                </c:pt>
                <c:pt idx="8">
                  <c:v>11.66276558046188</c:v>
                </c:pt>
              </c:numCache>
            </c:numRef>
          </c:val>
          <c:extLst>
            <c:ext xmlns:c16="http://schemas.microsoft.com/office/drawing/2014/chart" uri="{C3380CC4-5D6E-409C-BE32-E72D297353CC}">
              <c16:uniqueId val="{00000001-CCAA-4EDD-91BB-7FC755BB6DF5}"/>
            </c:ext>
          </c:extLst>
        </c:ser>
        <c:ser>
          <c:idx val="2"/>
          <c:order val="2"/>
          <c:tx>
            <c:strRef>
              <c:f>'4'!$AB$10</c:f>
              <c:strCache>
                <c:ptCount val="1"/>
                <c:pt idx="0">
                  <c:v>Marknadsproduktion, tjänster (SNI G45-T98)</c:v>
                </c:pt>
              </c:strCache>
            </c:strRef>
          </c:tx>
          <c:invertIfNegative val="0"/>
          <c:cat>
            <c:strRef>
              <c:f>'4'!$AE$7:$AM$7</c:f>
              <c:strCache>
                <c:ptCount val="9"/>
                <c:pt idx="0">
                  <c:v>2008</c:v>
                </c:pt>
                <c:pt idx="1">
                  <c:v>2009</c:v>
                </c:pt>
                <c:pt idx="2">
                  <c:v>2010</c:v>
                </c:pt>
                <c:pt idx="3">
                  <c:v>2011</c:v>
                </c:pt>
                <c:pt idx="4">
                  <c:v>2012</c:v>
                </c:pt>
                <c:pt idx="5">
                  <c:v>2013</c:v>
                </c:pt>
                <c:pt idx="6">
                  <c:v>2014</c:v>
                </c:pt>
                <c:pt idx="7">
                  <c:v>2015</c:v>
                </c:pt>
                <c:pt idx="8">
                  <c:v>2016**</c:v>
                </c:pt>
              </c:strCache>
            </c:strRef>
          </c:cat>
          <c:val>
            <c:numRef>
              <c:f>'4'!$AE$10:$AM$10</c:f>
              <c:numCache>
                <c:formatCode>#,##0</c:formatCode>
                <c:ptCount val="9"/>
                <c:pt idx="0">
                  <c:v>10.675328031082351</c:v>
                </c:pt>
                <c:pt idx="1">
                  <c:v>9.4648285542269104</c:v>
                </c:pt>
                <c:pt idx="2">
                  <c:v>9.0281655090163646</c:v>
                </c:pt>
                <c:pt idx="3">
                  <c:v>8.6497877440848576</c:v>
                </c:pt>
                <c:pt idx="4">
                  <c:v>8.4126780380234454</c:v>
                </c:pt>
                <c:pt idx="5">
                  <c:v>7.8236084975160374</c:v>
                </c:pt>
                <c:pt idx="6">
                  <c:v>7.5627737392422958</c:v>
                </c:pt>
                <c:pt idx="7">
                  <c:v>6.4935039019409277</c:v>
                </c:pt>
                <c:pt idx="8">
                  <c:v>7.1706056056002359</c:v>
                </c:pt>
              </c:numCache>
            </c:numRef>
          </c:val>
          <c:extLst>
            <c:ext xmlns:c16="http://schemas.microsoft.com/office/drawing/2014/chart" uri="{C3380CC4-5D6E-409C-BE32-E72D297353CC}">
              <c16:uniqueId val="{00000002-CCAA-4EDD-91BB-7FC755BB6DF5}"/>
            </c:ext>
          </c:extLst>
        </c:ser>
        <c:ser>
          <c:idx val="3"/>
          <c:order val="3"/>
          <c:tx>
            <c:strRef>
              <c:f>'4'!$AB$11</c:f>
              <c:strCache>
                <c:ptCount val="1"/>
                <c:pt idx="0">
                  <c:v>Offentl. myndigh. samt hushållens icke-vinstdrivande org.</c:v>
                </c:pt>
              </c:strCache>
            </c:strRef>
          </c:tx>
          <c:invertIfNegative val="0"/>
          <c:cat>
            <c:strRef>
              <c:f>'4'!$AE$7:$AM$7</c:f>
              <c:strCache>
                <c:ptCount val="9"/>
                <c:pt idx="0">
                  <c:v>2008</c:v>
                </c:pt>
                <c:pt idx="1">
                  <c:v>2009</c:v>
                </c:pt>
                <c:pt idx="2">
                  <c:v>2010</c:v>
                </c:pt>
                <c:pt idx="3">
                  <c:v>2011</c:v>
                </c:pt>
                <c:pt idx="4">
                  <c:v>2012</c:v>
                </c:pt>
                <c:pt idx="5">
                  <c:v>2013</c:v>
                </c:pt>
                <c:pt idx="6">
                  <c:v>2014</c:v>
                </c:pt>
                <c:pt idx="7">
                  <c:v>2015</c:v>
                </c:pt>
                <c:pt idx="8">
                  <c:v>2016**</c:v>
                </c:pt>
              </c:strCache>
            </c:strRef>
          </c:cat>
          <c:val>
            <c:numRef>
              <c:f>'4'!$AE$11:$AM$11</c:f>
              <c:numCache>
                <c:formatCode>#,##0</c:formatCode>
                <c:ptCount val="9"/>
                <c:pt idx="0">
                  <c:v>0.89843995678931243</c:v>
                </c:pt>
                <c:pt idx="1">
                  <c:v>0.95770240760273506</c:v>
                </c:pt>
                <c:pt idx="2">
                  <c:v>0.87828830304425776</c:v>
                </c:pt>
                <c:pt idx="3">
                  <c:v>0.80512571354963147</c:v>
                </c:pt>
                <c:pt idx="4">
                  <c:v>0.81667348543200957</c:v>
                </c:pt>
                <c:pt idx="5">
                  <c:v>0.69641715376671987</c:v>
                </c:pt>
                <c:pt idx="6">
                  <c:v>0.66246736182826738</c:v>
                </c:pt>
                <c:pt idx="7">
                  <c:v>0.64148351573027496</c:v>
                </c:pt>
                <c:pt idx="8">
                  <c:v>0.58683963183671273</c:v>
                </c:pt>
              </c:numCache>
            </c:numRef>
          </c:val>
          <c:extLst>
            <c:ext xmlns:c16="http://schemas.microsoft.com/office/drawing/2014/chart" uri="{C3380CC4-5D6E-409C-BE32-E72D297353CC}">
              <c16:uniqueId val="{00000003-CCAA-4EDD-91BB-7FC755BB6DF5}"/>
            </c:ext>
          </c:extLst>
        </c:ser>
        <c:dLbls>
          <c:showLegendKey val="0"/>
          <c:showVal val="0"/>
          <c:showCatName val="0"/>
          <c:showSerName val="0"/>
          <c:showPercent val="0"/>
          <c:showBubbleSize val="0"/>
        </c:dLbls>
        <c:gapWidth val="150"/>
        <c:axId val="146409728"/>
        <c:axId val="174790144"/>
      </c:barChart>
      <c:catAx>
        <c:axId val="146409728"/>
        <c:scaling>
          <c:orientation val="minMax"/>
        </c:scaling>
        <c:delete val="0"/>
        <c:axPos val="b"/>
        <c:numFmt formatCode="General" sourceLinked="0"/>
        <c:majorTickMark val="out"/>
        <c:minorTickMark val="none"/>
        <c:tickLblPos val="nextTo"/>
        <c:crossAx val="174790144"/>
        <c:crosses val="autoZero"/>
        <c:auto val="1"/>
        <c:lblAlgn val="ctr"/>
        <c:lblOffset val="100"/>
        <c:noMultiLvlLbl val="0"/>
      </c:catAx>
      <c:valAx>
        <c:axId val="174790144"/>
        <c:scaling>
          <c:orientation val="minMax"/>
          <c:max val="70"/>
        </c:scaling>
        <c:delete val="0"/>
        <c:axPos val="l"/>
        <c:majorGridlines/>
        <c:title>
          <c:tx>
            <c:rich>
              <a:bodyPr rot="-5400000" vert="horz"/>
              <a:lstStyle/>
              <a:p>
                <a:pPr>
                  <a:defRPr b="0"/>
                </a:pPr>
                <a:r>
                  <a:rPr lang="en-US" b="0"/>
                  <a:t>Ton koldioxidekvivalenter per miljoner kronor</a:t>
                </a:r>
              </a:p>
            </c:rich>
          </c:tx>
          <c:layout>
            <c:manualLayout>
              <c:xMode val="edge"/>
              <c:yMode val="edge"/>
              <c:x val="2.8259467629659779E-2"/>
              <c:y val="2.9702973191604934E-2"/>
            </c:manualLayout>
          </c:layout>
          <c:overlay val="0"/>
        </c:title>
        <c:numFmt formatCode="#,##0" sourceLinked="0"/>
        <c:majorTickMark val="out"/>
        <c:minorTickMark val="none"/>
        <c:tickLblPos val="nextTo"/>
        <c:crossAx val="146409728"/>
        <c:crosses val="autoZero"/>
        <c:crossBetween val="between"/>
      </c:valAx>
    </c:plotArea>
    <c:legend>
      <c:legendPos val="b"/>
      <c:overlay val="0"/>
    </c:legend>
    <c:plotVisOnly val="1"/>
    <c:dispBlanksAs val="gap"/>
    <c:showDLblsOverMax val="0"/>
  </c:chart>
  <c:txPr>
    <a:bodyPr/>
    <a:lstStyle/>
    <a:p>
      <a:pPr>
        <a:defRPr sz="900"/>
      </a:pPr>
      <a:endParaRPr lang="sv-SE"/>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lang="en-US" sz="1800" b="1" i="0" u="none" strike="noStrike" kern="1200" baseline="0">
                <a:solidFill>
                  <a:sysClr val="windowText" lastClr="000000"/>
                </a:solidFill>
                <a:latin typeface="+mn-lt"/>
                <a:ea typeface="+mn-ea"/>
                <a:cs typeface="+mn-cs"/>
              </a:defRPr>
            </a:pPr>
            <a:r>
              <a:rPr lang="en-US" sz="1800" b="1" i="0" u="none" strike="noStrike" kern="1200" baseline="0">
                <a:solidFill>
                  <a:sysClr val="windowText" lastClr="000000"/>
                </a:solidFill>
                <a:latin typeface="+mn-lt"/>
                <a:ea typeface="+mn-ea"/>
                <a:cs typeface="+mn-cs"/>
              </a:rPr>
              <a:t>Värmland</a:t>
            </a:r>
          </a:p>
        </c:rich>
      </c:tx>
      <c:overlay val="1"/>
    </c:title>
    <c:autoTitleDeleted val="0"/>
    <c:plotArea>
      <c:layout/>
      <c:barChart>
        <c:barDir val="col"/>
        <c:grouping val="clustered"/>
        <c:varyColors val="0"/>
        <c:ser>
          <c:idx val="0"/>
          <c:order val="0"/>
          <c:tx>
            <c:strRef>
              <c:f>'4'!$AB$92</c:f>
              <c:strCache>
                <c:ptCount val="1"/>
                <c:pt idx="0">
                  <c:v>Genomsnitt alla branscher</c:v>
                </c:pt>
              </c:strCache>
            </c:strRef>
          </c:tx>
          <c:invertIfNegative val="0"/>
          <c:cat>
            <c:strRef>
              <c:f>'4'!$AE$7:$AM$7</c:f>
              <c:strCache>
                <c:ptCount val="9"/>
                <c:pt idx="0">
                  <c:v>2008</c:v>
                </c:pt>
                <c:pt idx="1">
                  <c:v>2009</c:v>
                </c:pt>
                <c:pt idx="2">
                  <c:v>2010</c:v>
                </c:pt>
                <c:pt idx="3">
                  <c:v>2011</c:v>
                </c:pt>
                <c:pt idx="4">
                  <c:v>2012</c:v>
                </c:pt>
                <c:pt idx="5">
                  <c:v>2013</c:v>
                </c:pt>
                <c:pt idx="6">
                  <c:v>2014</c:v>
                </c:pt>
                <c:pt idx="7">
                  <c:v>2015</c:v>
                </c:pt>
                <c:pt idx="8">
                  <c:v>2016**</c:v>
                </c:pt>
              </c:strCache>
            </c:strRef>
          </c:cat>
          <c:val>
            <c:numRef>
              <c:f>'4'!$AE$92:$AM$92</c:f>
              <c:numCache>
                <c:formatCode>#,##0</c:formatCode>
                <c:ptCount val="9"/>
                <c:pt idx="0">
                  <c:v>20.530577082627833</c:v>
                </c:pt>
                <c:pt idx="1">
                  <c:v>22.079142036082537</c:v>
                </c:pt>
                <c:pt idx="2">
                  <c:v>20.689669890235439</c:v>
                </c:pt>
                <c:pt idx="3">
                  <c:v>18.836549542099906</c:v>
                </c:pt>
                <c:pt idx="4">
                  <c:v>17.236817198846772</c:v>
                </c:pt>
                <c:pt idx="5">
                  <c:v>15.841324755181361</c:v>
                </c:pt>
                <c:pt idx="6">
                  <c:v>15.469697558947507</c:v>
                </c:pt>
                <c:pt idx="7">
                  <c:v>14.525775309528075</c:v>
                </c:pt>
                <c:pt idx="8">
                  <c:v>13.550218287936747</c:v>
                </c:pt>
              </c:numCache>
            </c:numRef>
          </c:val>
          <c:extLst>
            <c:ext xmlns:c16="http://schemas.microsoft.com/office/drawing/2014/chart" uri="{C3380CC4-5D6E-409C-BE32-E72D297353CC}">
              <c16:uniqueId val="{00000000-B430-412A-99AA-76222C08B8EE}"/>
            </c:ext>
          </c:extLst>
        </c:ser>
        <c:ser>
          <c:idx val="1"/>
          <c:order val="1"/>
          <c:tx>
            <c:strRef>
              <c:f>'4'!$AB$93</c:f>
              <c:strCache>
                <c:ptCount val="1"/>
                <c:pt idx="0">
                  <c:v>Marknadsproduktion, varor (SNI A01-F43)</c:v>
                </c:pt>
              </c:strCache>
            </c:strRef>
          </c:tx>
          <c:invertIfNegative val="0"/>
          <c:cat>
            <c:strRef>
              <c:f>'4'!$AE$7:$AM$7</c:f>
              <c:strCache>
                <c:ptCount val="9"/>
                <c:pt idx="0">
                  <c:v>2008</c:v>
                </c:pt>
                <c:pt idx="1">
                  <c:v>2009</c:v>
                </c:pt>
                <c:pt idx="2">
                  <c:v>2010</c:v>
                </c:pt>
                <c:pt idx="3">
                  <c:v>2011</c:v>
                </c:pt>
                <c:pt idx="4">
                  <c:v>2012</c:v>
                </c:pt>
                <c:pt idx="5">
                  <c:v>2013</c:v>
                </c:pt>
                <c:pt idx="6">
                  <c:v>2014</c:v>
                </c:pt>
                <c:pt idx="7">
                  <c:v>2015</c:v>
                </c:pt>
                <c:pt idx="8">
                  <c:v>2016**</c:v>
                </c:pt>
              </c:strCache>
            </c:strRef>
          </c:cat>
          <c:val>
            <c:numRef>
              <c:f>'4'!$AE$93:$AM$93</c:f>
              <c:numCache>
                <c:formatCode>#,##0</c:formatCode>
                <c:ptCount val="9"/>
                <c:pt idx="0">
                  <c:v>33.576487352217192</c:v>
                </c:pt>
                <c:pt idx="1">
                  <c:v>42.309172575401519</c:v>
                </c:pt>
                <c:pt idx="2">
                  <c:v>34.520662305013445</c:v>
                </c:pt>
                <c:pt idx="3">
                  <c:v>32.0945861652921</c:v>
                </c:pt>
                <c:pt idx="4">
                  <c:v>29.020617192401904</c:v>
                </c:pt>
                <c:pt idx="5">
                  <c:v>27.01567228552231</c:v>
                </c:pt>
                <c:pt idx="6">
                  <c:v>27.041833707784466</c:v>
                </c:pt>
                <c:pt idx="7">
                  <c:v>25.072635704760653</c:v>
                </c:pt>
                <c:pt idx="8">
                  <c:v>23.921228128333265</c:v>
                </c:pt>
              </c:numCache>
            </c:numRef>
          </c:val>
          <c:extLst>
            <c:ext xmlns:c16="http://schemas.microsoft.com/office/drawing/2014/chart" uri="{C3380CC4-5D6E-409C-BE32-E72D297353CC}">
              <c16:uniqueId val="{00000001-B430-412A-99AA-76222C08B8EE}"/>
            </c:ext>
          </c:extLst>
        </c:ser>
        <c:ser>
          <c:idx val="2"/>
          <c:order val="2"/>
          <c:tx>
            <c:strRef>
              <c:f>'4'!$AB$94</c:f>
              <c:strCache>
                <c:ptCount val="1"/>
                <c:pt idx="0">
                  <c:v>Marknadsproduktion, tjänster (SNI G45-T98)</c:v>
                </c:pt>
              </c:strCache>
            </c:strRef>
          </c:tx>
          <c:invertIfNegative val="0"/>
          <c:cat>
            <c:strRef>
              <c:f>'4'!$AE$7:$AM$7</c:f>
              <c:strCache>
                <c:ptCount val="9"/>
                <c:pt idx="0">
                  <c:v>2008</c:v>
                </c:pt>
                <c:pt idx="1">
                  <c:v>2009</c:v>
                </c:pt>
                <c:pt idx="2">
                  <c:v>2010</c:v>
                </c:pt>
                <c:pt idx="3">
                  <c:v>2011</c:v>
                </c:pt>
                <c:pt idx="4">
                  <c:v>2012</c:v>
                </c:pt>
                <c:pt idx="5">
                  <c:v>2013</c:v>
                </c:pt>
                <c:pt idx="6">
                  <c:v>2014</c:v>
                </c:pt>
                <c:pt idx="7">
                  <c:v>2015</c:v>
                </c:pt>
                <c:pt idx="8">
                  <c:v>2016**</c:v>
                </c:pt>
              </c:strCache>
            </c:strRef>
          </c:cat>
          <c:val>
            <c:numRef>
              <c:f>'4'!$AE$94:$AM$94</c:f>
              <c:numCache>
                <c:formatCode>#,##0</c:formatCode>
                <c:ptCount val="9"/>
                <c:pt idx="0">
                  <c:v>11.991789453428963</c:v>
                </c:pt>
                <c:pt idx="1">
                  <c:v>11.388761874609163</c:v>
                </c:pt>
                <c:pt idx="2">
                  <c:v>11.252423184592571</c:v>
                </c:pt>
                <c:pt idx="3">
                  <c:v>10.275392054602122</c:v>
                </c:pt>
                <c:pt idx="4">
                  <c:v>9.1980042542709342</c:v>
                </c:pt>
                <c:pt idx="5">
                  <c:v>8.2352551895406325</c:v>
                </c:pt>
                <c:pt idx="6">
                  <c:v>8.063564495044643</c:v>
                </c:pt>
                <c:pt idx="7">
                  <c:v>7.3542945297841245</c:v>
                </c:pt>
                <c:pt idx="8">
                  <c:v>6.7270490369150835</c:v>
                </c:pt>
              </c:numCache>
            </c:numRef>
          </c:val>
          <c:extLst>
            <c:ext xmlns:c16="http://schemas.microsoft.com/office/drawing/2014/chart" uri="{C3380CC4-5D6E-409C-BE32-E72D297353CC}">
              <c16:uniqueId val="{00000002-B430-412A-99AA-76222C08B8EE}"/>
            </c:ext>
          </c:extLst>
        </c:ser>
        <c:ser>
          <c:idx val="3"/>
          <c:order val="3"/>
          <c:tx>
            <c:strRef>
              <c:f>'4'!$AB$95</c:f>
              <c:strCache>
                <c:ptCount val="1"/>
                <c:pt idx="0">
                  <c:v>Offentl. myndigh. samt hushållens icke-vinstdrivande org.</c:v>
                </c:pt>
              </c:strCache>
            </c:strRef>
          </c:tx>
          <c:invertIfNegative val="0"/>
          <c:cat>
            <c:strRef>
              <c:f>'4'!$AE$7:$AM$7</c:f>
              <c:strCache>
                <c:ptCount val="9"/>
                <c:pt idx="0">
                  <c:v>2008</c:v>
                </c:pt>
                <c:pt idx="1">
                  <c:v>2009</c:v>
                </c:pt>
                <c:pt idx="2">
                  <c:v>2010</c:v>
                </c:pt>
                <c:pt idx="3">
                  <c:v>2011</c:v>
                </c:pt>
                <c:pt idx="4">
                  <c:v>2012</c:v>
                </c:pt>
                <c:pt idx="5">
                  <c:v>2013</c:v>
                </c:pt>
                <c:pt idx="6">
                  <c:v>2014</c:v>
                </c:pt>
                <c:pt idx="7">
                  <c:v>2015</c:v>
                </c:pt>
                <c:pt idx="8">
                  <c:v>2016**</c:v>
                </c:pt>
              </c:strCache>
            </c:strRef>
          </c:cat>
          <c:val>
            <c:numRef>
              <c:f>'4'!$AE$95:$AM$95</c:f>
              <c:numCache>
                <c:formatCode>#,##0</c:formatCode>
                <c:ptCount val="9"/>
                <c:pt idx="0">
                  <c:v>1.1823364246322599</c:v>
                </c:pt>
                <c:pt idx="1">
                  <c:v>1.1528357636377971</c:v>
                </c:pt>
                <c:pt idx="2">
                  <c:v>1.1933350831927461</c:v>
                </c:pt>
                <c:pt idx="3">
                  <c:v>1.0889530595538899</c:v>
                </c:pt>
                <c:pt idx="4">
                  <c:v>1.0751482517366304</c:v>
                </c:pt>
                <c:pt idx="5">
                  <c:v>0.95603526689619012</c:v>
                </c:pt>
                <c:pt idx="6">
                  <c:v>0.89206179655800055</c:v>
                </c:pt>
                <c:pt idx="7">
                  <c:v>0.84198777645108058</c:v>
                </c:pt>
                <c:pt idx="8">
                  <c:v>0.76376857042131563</c:v>
                </c:pt>
              </c:numCache>
            </c:numRef>
          </c:val>
          <c:extLst>
            <c:ext xmlns:c16="http://schemas.microsoft.com/office/drawing/2014/chart" uri="{C3380CC4-5D6E-409C-BE32-E72D297353CC}">
              <c16:uniqueId val="{00000003-B430-412A-99AA-76222C08B8EE}"/>
            </c:ext>
          </c:extLst>
        </c:ser>
        <c:dLbls>
          <c:showLegendKey val="0"/>
          <c:showVal val="0"/>
          <c:showCatName val="0"/>
          <c:showSerName val="0"/>
          <c:showPercent val="0"/>
          <c:showBubbleSize val="0"/>
        </c:dLbls>
        <c:gapWidth val="150"/>
        <c:axId val="165294080"/>
        <c:axId val="165295616"/>
      </c:barChart>
      <c:catAx>
        <c:axId val="165294080"/>
        <c:scaling>
          <c:orientation val="minMax"/>
        </c:scaling>
        <c:delete val="0"/>
        <c:axPos val="b"/>
        <c:numFmt formatCode="General" sourceLinked="0"/>
        <c:majorTickMark val="out"/>
        <c:minorTickMark val="none"/>
        <c:tickLblPos val="nextTo"/>
        <c:crossAx val="165295616"/>
        <c:crosses val="autoZero"/>
        <c:auto val="1"/>
        <c:lblAlgn val="ctr"/>
        <c:lblOffset val="100"/>
        <c:noMultiLvlLbl val="0"/>
      </c:catAx>
      <c:valAx>
        <c:axId val="165295616"/>
        <c:scaling>
          <c:orientation val="minMax"/>
          <c:max val="70"/>
        </c:scaling>
        <c:delete val="0"/>
        <c:axPos val="l"/>
        <c:majorGridlines/>
        <c:title>
          <c:tx>
            <c:rich>
              <a:bodyPr rot="-5400000" vert="horz"/>
              <a:lstStyle/>
              <a:p>
                <a:pPr algn="ctr" rtl="0">
                  <a:defRPr lang="en-US" sz="900" b="0" i="0" u="none" strike="noStrike" kern="1200" baseline="0">
                    <a:solidFill>
                      <a:sysClr val="windowText" lastClr="000000"/>
                    </a:solidFill>
                    <a:latin typeface="+mn-lt"/>
                    <a:ea typeface="+mn-ea"/>
                    <a:cs typeface="+mn-cs"/>
                  </a:defRPr>
                </a:pPr>
                <a:r>
                  <a:rPr lang="en-US" sz="900" b="0" i="0" u="none" strike="noStrike" kern="1200" baseline="0">
                    <a:solidFill>
                      <a:sysClr val="windowText" lastClr="000000"/>
                    </a:solidFill>
                    <a:latin typeface="+mn-lt"/>
                    <a:ea typeface="+mn-ea"/>
                    <a:cs typeface="+mn-cs"/>
                  </a:rPr>
                  <a:t>Ton per miljoner kronor</a:t>
                </a:r>
              </a:p>
            </c:rich>
          </c:tx>
          <c:overlay val="0"/>
        </c:title>
        <c:numFmt formatCode="#,##0" sourceLinked="0"/>
        <c:majorTickMark val="out"/>
        <c:minorTickMark val="none"/>
        <c:tickLblPos val="nextTo"/>
        <c:crossAx val="165294080"/>
        <c:crosses val="autoZero"/>
        <c:crossBetween val="between"/>
      </c:valAx>
    </c:plotArea>
    <c:legend>
      <c:legendPos val="b"/>
      <c:overlay val="0"/>
    </c:legend>
    <c:plotVisOnly val="1"/>
    <c:dispBlanksAs val="gap"/>
    <c:showDLblsOverMax val="0"/>
  </c:chart>
  <c:txPr>
    <a:bodyPr/>
    <a:lstStyle/>
    <a:p>
      <a:pPr>
        <a:defRPr sz="900"/>
      </a:pPr>
      <a:endParaRPr lang="sv-SE"/>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lang="en-US" sz="1800" b="1" i="0" u="none" strike="noStrike" kern="1200" baseline="0">
                <a:solidFill>
                  <a:sysClr val="windowText" lastClr="000000"/>
                </a:solidFill>
                <a:latin typeface="+mn-lt"/>
                <a:ea typeface="+mn-ea"/>
                <a:cs typeface="+mn-cs"/>
              </a:defRPr>
            </a:pPr>
            <a:r>
              <a:rPr lang="en-US" sz="1800" b="1" i="0" u="none" strike="noStrike" kern="1200" baseline="0">
                <a:solidFill>
                  <a:sysClr val="windowText" lastClr="000000"/>
                </a:solidFill>
                <a:latin typeface="+mn-lt"/>
                <a:ea typeface="+mn-ea"/>
                <a:cs typeface="+mn-cs"/>
              </a:rPr>
              <a:t>Örebro</a:t>
            </a:r>
          </a:p>
        </c:rich>
      </c:tx>
      <c:overlay val="1"/>
    </c:title>
    <c:autoTitleDeleted val="0"/>
    <c:plotArea>
      <c:layout/>
      <c:barChart>
        <c:barDir val="col"/>
        <c:grouping val="clustered"/>
        <c:varyColors val="0"/>
        <c:ser>
          <c:idx val="0"/>
          <c:order val="0"/>
          <c:tx>
            <c:strRef>
              <c:f>'4'!$AB$100</c:f>
              <c:strCache>
                <c:ptCount val="1"/>
                <c:pt idx="0">
                  <c:v>Genomsnitt alla branscher</c:v>
                </c:pt>
              </c:strCache>
            </c:strRef>
          </c:tx>
          <c:invertIfNegative val="0"/>
          <c:cat>
            <c:strRef>
              <c:f>'4'!$AE$7:$AM$7</c:f>
              <c:strCache>
                <c:ptCount val="9"/>
                <c:pt idx="0">
                  <c:v>2008</c:v>
                </c:pt>
                <c:pt idx="1">
                  <c:v>2009</c:v>
                </c:pt>
                <c:pt idx="2">
                  <c:v>2010</c:v>
                </c:pt>
                <c:pt idx="3">
                  <c:v>2011</c:v>
                </c:pt>
                <c:pt idx="4">
                  <c:v>2012</c:v>
                </c:pt>
                <c:pt idx="5">
                  <c:v>2013</c:v>
                </c:pt>
                <c:pt idx="6">
                  <c:v>2014</c:v>
                </c:pt>
                <c:pt idx="7">
                  <c:v>2015</c:v>
                </c:pt>
                <c:pt idx="8">
                  <c:v>2016**</c:v>
                </c:pt>
              </c:strCache>
            </c:strRef>
          </c:cat>
          <c:val>
            <c:numRef>
              <c:f>'4'!$AE$100:$AM$100</c:f>
              <c:numCache>
                <c:formatCode>#,##0</c:formatCode>
                <c:ptCount val="9"/>
                <c:pt idx="0">
                  <c:v>21.195475773870456</c:v>
                </c:pt>
                <c:pt idx="1">
                  <c:v>22.34520913159335</c:v>
                </c:pt>
                <c:pt idx="2">
                  <c:v>21.320357337318381</c:v>
                </c:pt>
                <c:pt idx="3">
                  <c:v>18.982017145645802</c:v>
                </c:pt>
                <c:pt idx="4">
                  <c:v>18.328276728536462</c:v>
                </c:pt>
                <c:pt idx="5">
                  <c:v>17.888910442721595</c:v>
                </c:pt>
                <c:pt idx="6">
                  <c:v>16.042916236601855</c:v>
                </c:pt>
                <c:pt idx="7">
                  <c:v>14.88662902581294</c:v>
                </c:pt>
                <c:pt idx="8">
                  <c:v>15.053951336979317</c:v>
                </c:pt>
              </c:numCache>
            </c:numRef>
          </c:val>
          <c:extLst>
            <c:ext xmlns:c16="http://schemas.microsoft.com/office/drawing/2014/chart" uri="{C3380CC4-5D6E-409C-BE32-E72D297353CC}">
              <c16:uniqueId val="{00000000-4051-4CCF-8F90-32E4F8A2E6DA}"/>
            </c:ext>
          </c:extLst>
        </c:ser>
        <c:ser>
          <c:idx val="1"/>
          <c:order val="1"/>
          <c:tx>
            <c:strRef>
              <c:f>'4'!$AB$101</c:f>
              <c:strCache>
                <c:ptCount val="1"/>
                <c:pt idx="0">
                  <c:v>Marknadsproduktion, varor (SNI A01-F43)</c:v>
                </c:pt>
              </c:strCache>
            </c:strRef>
          </c:tx>
          <c:invertIfNegative val="0"/>
          <c:cat>
            <c:strRef>
              <c:f>'4'!$AE$7:$AM$7</c:f>
              <c:strCache>
                <c:ptCount val="9"/>
                <c:pt idx="0">
                  <c:v>2008</c:v>
                </c:pt>
                <c:pt idx="1">
                  <c:v>2009</c:v>
                </c:pt>
                <c:pt idx="2">
                  <c:v>2010</c:v>
                </c:pt>
                <c:pt idx="3">
                  <c:v>2011</c:v>
                </c:pt>
                <c:pt idx="4">
                  <c:v>2012</c:v>
                </c:pt>
                <c:pt idx="5">
                  <c:v>2013</c:v>
                </c:pt>
                <c:pt idx="6">
                  <c:v>2014</c:v>
                </c:pt>
                <c:pt idx="7">
                  <c:v>2015</c:v>
                </c:pt>
                <c:pt idx="8">
                  <c:v>2016**</c:v>
                </c:pt>
              </c:strCache>
            </c:strRef>
          </c:cat>
          <c:val>
            <c:numRef>
              <c:f>'4'!$AE$101:$AM$101</c:f>
              <c:numCache>
                <c:formatCode>#,##0</c:formatCode>
                <c:ptCount val="9"/>
                <c:pt idx="0">
                  <c:v>43.835417805109586</c:v>
                </c:pt>
                <c:pt idx="1">
                  <c:v>51.228018063161436</c:v>
                </c:pt>
                <c:pt idx="2">
                  <c:v>44.859424668102889</c:v>
                </c:pt>
                <c:pt idx="3">
                  <c:v>38.634619212832874</c:v>
                </c:pt>
                <c:pt idx="4">
                  <c:v>38.40269012534548</c:v>
                </c:pt>
                <c:pt idx="5">
                  <c:v>39.140707920940919</c:v>
                </c:pt>
                <c:pt idx="6">
                  <c:v>36.339220671918739</c:v>
                </c:pt>
                <c:pt idx="7">
                  <c:v>34.689292871855962</c:v>
                </c:pt>
                <c:pt idx="8">
                  <c:v>37.823921906034059</c:v>
                </c:pt>
              </c:numCache>
            </c:numRef>
          </c:val>
          <c:extLst>
            <c:ext xmlns:c16="http://schemas.microsoft.com/office/drawing/2014/chart" uri="{C3380CC4-5D6E-409C-BE32-E72D297353CC}">
              <c16:uniqueId val="{00000001-4051-4CCF-8F90-32E4F8A2E6DA}"/>
            </c:ext>
          </c:extLst>
        </c:ser>
        <c:ser>
          <c:idx val="2"/>
          <c:order val="2"/>
          <c:tx>
            <c:strRef>
              <c:f>'4'!$AB$102</c:f>
              <c:strCache>
                <c:ptCount val="1"/>
                <c:pt idx="0">
                  <c:v>Marknadsproduktion, tjänster (SNI G45-T98)</c:v>
                </c:pt>
              </c:strCache>
            </c:strRef>
          </c:tx>
          <c:invertIfNegative val="0"/>
          <c:cat>
            <c:strRef>
              <c:f>'4'!$AE$7:$AM$7</c:f>
              <c:strCache>
                <c:ptCount val="9"/>
                <c:pt idx="0">
                  <c:v>2008</c:v>
                </c:pt>
                <c:pt idx="1">
                  <c:v>2009</c:v>
                </c:pt>
                <c:pt idx="2">
                  <c:v>2010</c:v>
                </c:pt>
                <c:pt idx="3">
                  <c:v>2011</c:v>
                </c:pt>
                <c:pt idx="4">
                  <c:v>2012</c:v>
                </c:pt>
                <c:pt idx="5">
                  <c:v>2013</c:v>
                </c:pt>
                <c:pt idx="6">
                  <c:v>2014</c:v>
                </c:pt>
                <c:pt idx="7">
                  <c:v>2015</c:v>
                </c:pt>
                <c:pt idx="8">
                  <c:v>2016**</c:v>
                </c:pt>
              </c:strCache>
            </c:strRef>
          </c:cat>
          <c:val>
            <c:numRef>
              <c:f>'4'!$AE$102:$AM$102</c:f>
              <c:numCache>
                <c:formatCode>#,##0</c:formatCode>
                <c:ptCount val="9"/>
                <c:pt idx="0">
                  <c:v>8.1603188034989547</c:v>
                </c:pt>
                <c:pt idx="1">
                  <c:v>7.1988232155671588</c:v>
                </c:pt>
                <c:pt idx="2">
                  <c:v>7.6646138744498735</c:v>
                </c:pt>
                <c:pt idx="3">
                  <c:v>7.0996189861015564</c:v>
                </c:pt>
                <c:pt idx="4">
                  <c:v>6.5248261720981109</c:v>
                </c:pt>
                <c:pt idx="5">
                  <c:v>6.1309850905114889</c:v>
                </c:pt>
                <c:pt idx="6">
                  <c:v>5.3703158887234288</c:v>
                </c:pt>
                <c:pt idx="7">
                  <c:v>5.04059091393282</c:v>
                </c:pt>
                <c:pt idx="8">
                  <c:v>4.045798023304938</c:v>
                </c:pt>
              </c:numCache>
            </c:numRef>
          </c:val>
          <c:extLst>
            <c:ext xmlns:c16="http://schemas.microsoft.com/office/drawing/2014/chart" uri="{C3380CC4-5D6E-409C-BE32-E72D297353CC}">
              <c16:uniqueId val="{00000002-4051-4CCF-8F90-32E4F8A2E6DA}"/>
            </c:ext>
          </c:extLst>
        </c:ser>
        <c:ser>
          <c:idx val="3"/>
          <c:order val="3"/>
          <c:tx>
            <c:strRef>
              <c:f>'4'!$AB$103</c:f>
              <c:strCache>
                <c:ptCount val="1"/>
                <c:pt idx="0">
                  <c:v>Offentl. myndigh. samt hushållens icke-vinstdrivande org.</c:v>
                </c:pt>
              </c:strCache>
            </c:strRef>
          </c:tx>
          <c:invertIfNegative val="0"/>
          <c:cat>
            <c:strRef>
              <c:f>'4'!$AE$7:$AM$7</c:f>
              <c:strCache>
                <c:ptCount val="9"/>
                <c:pt idx="0">
                  <c:v>2008</c:v>
                </c:pt>
                <c:pt idx="1">
                  <c:v>2009</c:v>
                </c:pt>
                <c:pt idx="2">
                  <c:v>2010</c:v>
                </c:pt>
                <c:pt idx="3">
                  <c:v>2011</c:v>
                </c:pt>
                <c:pt idx="4">
                  <c:v>2012</c:v>
                </c:pt>
                <c:pt idx="5">
                  <c:v>2013</c:v>
                </c:pt>
                <c:pt idx="6">
                  <c:v>2014</c:v>
                </c:pt>
                <c:pt idx="7">
                  <c:v>2015</c:v>
                </c:pt>
                <c:pt idx="8">
                  <c:v>2016**</c:v>
                </c:pt>
              </c:strCache>
            </c:strRef>
          </c:cat>
          <c:val>
            <c:numRef>
              <c:f>'4'!$AE$103:$AM$103</c:f>
              <c:numCache>
                <c:formatCode>#,##0</c:formatCode>
                <c:ptCount val="9"/>
                <c:pt idx="0">
                  <c:v>0.98522004610105807</c:v>
                </c:pt>
                <c:pt idx="1">
                  <c:v>0.97719208263995672</c:v>
                </c:pt>
                <c:pt idx="2">
                  <c:v>0.99101284833828251</c:v>
                </c:pt>
                <c:pt idx="3">
                  <c:v>0.92313335154089193</c:v>
                </c:pt>
                <c:pt idx="4">
                  <c:v>0.88229649850224301</c:v>
                </c:pt>
                <c:pt idx="5">
                  <c:v>0.78967452827707807</c:v>
                </c:pt>
                <c:pt idx="6">
                  <c:v>0.72605264955046023</c:v>
                </c:pt>
                <c:pt idx="7">
                  <c:v>0.6670146288255937</c:v>
                </c:pt>
                <c:pt idx="8">
                  <c:v>0.59015301978320112</c:v>
                </c:pt>
              </c:numCache>
            </c:numRef>
          </c:val>
          <c:extLst>
            <c:ext xmlns:c16="http://schemas.microsoft.com/office/drawing/2014/chart" uri="{C3380CC4-5D6E-409C-BE32-E72D297353CC}">
              <c16:uniqueId val="{00000003-4051-4CCF-8F90-32E4F8A2E6DA}"/>
            </c:ext>
          </c:extLst>
        </c:ser>
        <c:dLbls>
          <c:showLegendKey val="0"/>
          <c:showVal val="0"/>
          <c:showCatName val="0"/>
          <c:showSerName val="0"/>
          <c:showPercent val="0"/>
          <c:showBubbleSize val="0"/>
        </c:dLbls>
        <c:gapWidth val="150"/>
        <c:axId val="165339520"/>
        <c:axId val="165341056"/>
      </c:barChart>
      <c:catAx>
        <c:axId val="165339520"/>
        <c:scaling>
          <c:orientation val="minMax"/>
        </c:scaling>
        <c:delete val="0"/>
        <c:axPos val="b"/>
        <c:numFmt formatCode="General" sourceLinked="0"/>
        <c:majorTickMark val="out"/>
        <c:minorTickMark val="none"/>
        <c:tickLblPos val="nextTo"/>
        <c:crossAx val="165341056"/>
        <c:crosses val="autoZero"/>
        <c:auto val="1"/>
        <c:lblAlgn val="ctr"/>
        <c:lblOffset val="100"/>
        <c:noMultiLvlLbl val="0"/>
      </c:catAx>
      <c:valAx>
        <c:axId val="165341056"/>
        <c:scaling>
          <c:orientation val="minMax"/>
          <c:max val="70"/>
        </c:scaling>
        <c:delete val="0"/>
        <c:axPos val="l"/>
        <c:majorGridlines/>
        <c:title>
          <c:tx>
            <c:rich>
              <a:bodyPr rot="-5400000" vert="horz"/>
              <a:lstStyle/>
              <a:p>
                <a:pPr>
                  <a:defRPr b="0"/>
                </a:pPr>
                <a:r>
                  <a:rPr lang="en-US" b="0"/>
                  <a:t>Ton per miljoner kronor</a:t>
                </a:r>
              </a:p>
            </c:rich>
          </c:tx>
          <c:overlay val="0"/>
        </c:title>
        <c:numFmt formatCode="#,##0" sourceLinked="0"/>
        <c:majorTickMark val="out"/>
        <c:minorTickMark val="none"/>
        <c:tickLblPos val="nextTo"/>
        <c:crossAx val="165339520"/>
        <c:crosses val="autoZero"/>
        <c:crossBetween val="between"/>
      </c:valAx>
    </c:plotArea>
    <c:legend>
      <c:legendPos val="b"/>
      <c:overlay val="0"/>
    </c:legend>
    <c:plotVisOnly val="1"/>
    <c:dispBlanksAs val="gap"/>
    <c:showDLblsOverMax val="0"/>
  </c:chart>
  <c:txPr>
    <a:bodyPr/>
    <a:lstStyle/>
    <a:p>
      <a:pPr>
        <a:defRPr sz="900"/>
      </a:pPr>
      <a:endParaRPr lang="sv-SE"/>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lang="en-US" sz="1800" b="1" i="0" u="none" strike="noStrike" kern="1200" baseline="0">
                <a:solidFill>
                  <a:sysClr val="windowText" lastClr="000000"/>
                </a:solidFill>
                <a:latin typeface="+mn-lt"/>
                <a:ea typeface="+mn-ea"/>
                <a:cs typeface="+mn-cs"/>
              </a:defRPr>
            </a:pPr>
            <a:r>
              <a:rPr lang="en-US" sz="1800" b="1" i="0" u="none" strike="noStrike" kern="1200" baseline="0">
                <a:solidFill>
                  <a:sysClr val="windowText" lastClr="000000"/>
                </a:solidFill>
                <a:latin typeface="+mn-lt"/>
                <a:ea typeface="+mn-ea"/>
                <a:cs typeface="+mn-cs"/>
              </a:rPr>
              <a:t>Västmanland</a:t>
            </a:r>
          </a:p>
        </c:rich>
      </c:tx>
      <c:layout>
        <c:manualLayout>
          <c:xMode val="edge"/>
          <c:yMode val="edge"/>
          <c:x val="0.41405400574607004"/>
          <c:y val="5.1961900061938834E-2"/>
        </c:manualLayout>
      </c:layout>
      <c:overlay val="1"/>
    </c:title>
    <c:autoTitleDeleted val="0"/>
    <c:plotArea>
      <c:layout/>
      <c:barChart>
        <c:barDir val="col"/>
        <c:grouping val="clustered"/>
        <c:varyColors val="0"/>
        <c:ser>
          <c:idx val="0"/>
          <c:order val="0"/>
          <c:tx>
            <c:strRef>
              <c:f>'4'!$AB$107</c:f>
              <c:strCache>
                <c:ptCount val="1"/>
                <c:pt idx="0">
                  <c:v>Genomsnitt alla branscher</c:v>
                </c:pt>
              </c:strCache>
            </c:strRef>
          </c:tx>
          <c:invertIfNegative val="0"/>
          <c:cat>
            <c:strRef>
              <c:f>'4'!$AE$7:$AM$7</c:f>
              <c:strCache>
                <c:ptCount val="9"/>
                <c:pt idx="0">
                  <c:v>2008</c:v>
                </c:pt>
                <c:pt idx="1">
                  <c:v>2009</c:v>
                </c:pt>
                <c:pt idx="2">
                  <c:v>2010</c:v>
                </c:pt>
                <c:pt idx="3">
                  <c:v>2011</c:v>
                </c:pt>
                <c:pt idx="4">
                  <c:v>2012</c:v>
                </c:pt>
                <c:pt idx="5">
                  <c:v>2013</c:v>
                </c:pt>
                <c:pt idx="6">
                  <c:v>2014</c:v>
                </c:pt>
                <c:pt idx="7">
                  <c:v>2015</c:v>
                </c:pt>
                <c:pt idx="8">
                  <c:v>2016**</c:v>
                </c:pt>
              </c:strCache>
            </c:strRef>
          </c:cat>
          <c:val>
            <c:numRef>
              <c:f>'4'!$AE$107:$AM$107</c:f>
              <c:numCache>
                <c:formatCode>#,##0</c:formatCode>
                <c:ptCount val="9"/>
                <c:pt idx="0">
                  <c:v>31.000462493314604</c:v>
                </c:pt>
                <c:pt idx="1">
                  <c:v>25.889371880103973</c:v>
                </c:pt>
                <c:pt idx="2">
                  <c:v>28.050718235588608</c:v>
                </c:pt>
                <c:pt idx="3">
                  <c:v>21.883511869283367</c:v>
                </c:pt>
                <c:pt idx="4">
                  <c:v>21.26543977684377</c:v>
                </c:pt>
                <c:pt idx="5">
                  <c:v>19.167490597089579</c:v>
                </c:pt>
                <c:pt idx="6">
                  <c:v>16.921830401291118</c:v>
                </c:pt>
                <c:pt idx="7">
                  <c:v>14.650154893992562</c:v>
                </c:pt>
                <c:pt idx="8">
                  <c:v>14.1687095986233</c:v>
                </c:pt>
              </c:numCache>
            </c:numRef>
          </c:val>
          <c:extLst>
            <c:ext xmlns:c16="http://schemas.microsoft.com/office/drawing/2014/chart" uri="{C3380CC4-5D6E-409C-BE32-E72D297353CC}">
              <c16:uniqueId val="{00000000-9C00-4693-8C01-D0C3C514EC5D}"/>
            </c:ext>
          </c:extLst>
        </c:ser>
        <c:ser>
          <c:idx val="1"/>
          <c:order val="1"/>
          <c:tx>
            <c:strRef>
              <c:f>'4'!$AB$108</c:f>
              <c:strCache>
                <c:ptCount val="1"/>
                <c:pt idx="0">
                  <c:v>Marknadsproduktion, varor (SNI A01-F43)</c:v>
                </c:pt>
              </c:strCache>
            </c:strRef>
          </c:tx>
          <c:invertIfNegative val="0"/>
          <c:cat>
            <c:strRef>
              <c:f>'4'!$AE$7:$AM$7</c:f>
              <c:strCache>
                <c:ptCount val="9"/>
                <c:pt idx="0">
                  <c:v>2008</c:v>
                </c:pt>
                <c:pt idx="1">
                  <c:v>2009</c:v>
                </c:pt>
                <c:pt idx="2">
                  <c:v>2010</c:v>
                </c:pt>
                <c:pt idx="3">
                  <c:v>2011</c:v>
                </c:pt>
                <c:pt idx="4">
                  <c:v>2012</c:v>
                </c:pt>
                <c:pt idx="5">
                  <c:v>2013</c:v>
                </c:pt>
                <c:pt idx="6">
                  <c:v>2014</c:v>
                </c:pt>
                <c:pt idx="7">
                  <c:v>2015</c:v>
                </c:pt>
                <c:pt idx="8">
                  <c:v>2016**</c:v>
                </c:pt>
              </c:strCache>
            </c:strRef>
          </c:cat>
          <c:val>
            <c:numRef>
              <c:f>'4'!$AE$108:$AM$108</c:f>
              <c:numCache>
                <c:formatCode>#,##0</c:formatCode>
                <c:ptCount val="9"/>
                <c:pt idx="0">
                  <c:v>63.305181844576978</c:v>
                </c:pt>
                <c:pt idx="1">
                  <c:v>55.144788015806512</c:v>
                </c:pt>
                <c:pt idx="2">
                  <c:v>60.081460219998945</c:v>
                </c:pt>
                <c:pt idx="3">
                  <c:v>43.521085685863326</c:v>
                </c:pt>
                <c:pt idx="4">
                  <c:v>43.792926974800217</c:v>
                </c:pt>
                <c:pt idx="5">
                  <c:v>42.474870167637924</c:v>
                </c:pt>
                <c:pt idx="6">
                  <c:v>38.144637838433063</c:v>
                </c:pt>
                <c:pt idx="7">
                  <c:v>29.750919373493836</c:v>
                </c:pt>
                <c:pt idx="8">
                  <c:v>30.09260199187986</c:v>
                </c:pt>
              </c:numCache>
            </c:numRef>
          </c:val>
          <c:extLst>
            <c:ext xmlns:c16="http://schemas.microsoft.com/office/drawing/2014/chart" uri="{C3380CC4-5D6E-409C-BE32-E72D297353CC}">
              <c16:uniqueId val="{00000001-9C00-4693-8C01-D0C3C514EC5D}"/>
            </c:ext>
          </c:extLst>
        </c:ser>
        <c:ser>
          <c:idx val="2"/>
          <c:order val="2"/>
          <c:tx>
            <c:strRef>
              <c:f>'4'!$AB$109</c:f>
              <c:strCache>
                <c:ptCount val="1"/>
                <c:pt idx="0">
                  <c:v>Marknadsproduktion, tjänster (SNI G45-T98)</c:v>
                </c:pt>
              </c:strCache>
            </c:strRef>
          </c:tx>
          <c:invertIfNegative val="0"/>
          <c:cat>
            <c:strRef>
              <c:f>'4'!$AE$7:$AM$7</c:f>
              <c:strCache>
                <c:ptCount val="9"/>
                <c:pt idx="0">
                  <c:v>2008</c:v>
                </c:pt>
                <c:pt idx="1">
                  <c:v>2009</c:v>
                </c:pt>
                <c:pt idx="2">
                  <c:v>2010</c:v>
                </c:pt>
                <c:pt idx="3">
                  <c:v>2011</c:v>
                </c:pt>
                <c:pt idx="4">
                  <c:v>2012</c:v>
                </c:pt>
                <c:pt idx="5">
                  <c:v>2013</c:v>
                </c:pt>
                <c:pt idx="6">
                  <c:v>2014</c:v>
                </c:pt>
                <c:pt idx="7">
                  <c:v>2015</c:v>
                </c:pt>
                <c:pt idx="8">
                  <c:v>2016**</c:v>
                </c:pt>
              </c:strCache>
            </c:strRef>
          </c:cat>
          <c:val>
            <c:numRef>
              <c:f>'4'!$AE$109:$AM$109</c:f>
              <c:numCache>
                <c:formatCode>#,##0</c:formatCode>
                <c:ptCount val="9"/>
                <c:pt idx="0">
                  <c:v>11.960056707106663</c:v>
                </c:pt>
                <c:pt idx="1">
                  <c:v>9.6382977723281797</c:v>
                </c:pt>
                <c:pt idx="2">
                  <c:v>8.5753032368541238</c:v>
                </c:pt>
                <c:pt idx="3">
                  <c:v>8.4981395805789095</c:v>
                </c:pt>
                <c:pt idx="4">
                  <c:v>8.0718571939003372</c:v>
                </c:pt>
                <c:pt idx="5">
                  <c:v>4.9619147349655854</c:v>
                </c:pt>
                <c:pt idx="6">
                  <c:v>4.6267193487981553</c:v>
                </c:pt>
                <c:pt idx="7">
                  <c:v>5.1519334626347932</c:v>
                </c:pt>
                <c:pt idx="8">
                  <c:v>4.8584742114390318</c:v>
                </c:pt>
              </c:numCache>
            </c:numRef>
          </c:val>
          <c:extLst>
            <c:ext xmlns:c16="http://schemas.microsoft.com/office/drawing/2014/chart" uri="{C3380CC4-5D6E-409C-BE32-E72D297353CC}">
              <c16:uniqueId val="{00000002-9C00-4693-8C01-D0C3C514EC5D}"/>
            </c:ext>
          </c:extLst>
        </c:ser>
        <c:ser>
          <c:idx val="3"/>
          <c:order val="3"/>
          <c:tx>
            <c:strRef>
              <c:f>'4'!$AB$110</c:f>
              <c:strCache>
                <c:ptCount val="1"/>
                <c:pt idx="0">
                  <c:v>Offentl. myndigh. samt hushållens icke-vinstdrivande org.</c:v>
                </c:pt>
              </c:strCache>
            </c:strRef>
          </c:tx>
          <c:invertIfNegative val="0"/>
          <c:cat>
            <c:strRef>
              <c:f>'4'!$AE$7:$AM$7</c:f>
              <c:strCache>
                <c:ptCount val="9"/>
                <c:pt idx="0">
                  <c:v>2008</c:v>
                </c:pt>
                <c:pt idx="1">
                  <c:v>2009</c:v>
                </c:pt>
                <c:pt idx="2">
                  <c:v>2010</c:v>
                </c:pt>
                <c:pt idx="3">
                  <c:v>2011</c:v>
                </c:pt>
                <c:pt idx="4">
                  <c:v>2012</c:v>
                </c:pt>
                <c:pt idx="5">
                  <c:v>2013</c:v>
                </c:pt>
                <c:pt idx="6">
                  <c:v>2014</c:v>
                </c:pt>
                <c:pt idx="7">
                  <c:v>2015</c:v>
                </c:pt>
                <c:pt idx="8">
                  <c:v>2016**</c:v>
                </c:pt>
              </c:strCache>
            </c:strRef>
          </c:cat>
          <c:val>
            <c:numRef>
              <c:f>'4'!$AE$110:$AM$110</c:f>
              <c:numCache>
                <c:formatCode>#,##0</c:formatCode>
                <c:ptCount val="9"/>
                <c:pt idx="0">
                  <c:v>1.218145767903992</c:v>
                </c:pt>
                <c:pt idx="1">
                  <c:v>1.1449123771675465</c:v>
                </c:pt>
                <c:pt idx="2">
                  <c:v>1.1636250741567613</c:v>
                </c:pt>
                <c:pt idx="3">
                  <c:v>1.093843781137035</c:v>
                </c:pt>
                <c:pt idx="4">
                  <c:v>1.0879630018843536</c:v>
                </c:pt>
                <c:pt idx="5">
                  <c:v>0.92164286601452816</c:v>
                </c:pt>
                <c:pt idx="6">
                  <c:v>0.81625630266687255</c:v>
                </c:pt>
                <c:pt idx="7">
                  <c:v>0.77926495517089844</c:v>
                </c:pt>
                <c:pt idx="8">
                  <c:v>0.74864069704117864</c:v>
                </c:pt>
              </c:numCache>
            </c:numRef>
          </c:val>
          <c:extLst>
            <c:ext xmlns:c16="http://schemas.microsoft.com/office/drawing/2014/chart" uri="{C3380CC4-5D6E-409C-BE32-E72D297353CC}">
              <c16:uniqueId val="{00000003-9C00-4693-8C01-D0C3C514EC5D}"/>
            </c:ext>
          </c:extLst>
        </c:ser>
        <c:dLbls>
          <c:showLegendKey val="0"/>
          <c:showVal val="0"/>
          <c:showCatName val="0"/>
          <c:showSerName val="0"/>
          <c:showPercent val="0"/>
          <c:showBubbleSize val="0"/>
        </c:dLbls>
        <c:gapWidth val="150"/>
        <c:axId val="165606144"/>
        <c:axId val="165607680"/>
      </c:barChart>
      <c:catAx>
        <c:axId val="165606144"/>
        <c:scaling>
          <c:orientation val="minMax"/>
        </c:scaling>
        <c:delete val="0"/>
        <c:axPos val="b"/>
        <c:numFmt formatCode="General" sourceLinked="0"/>
        <c:majorTickMark val="out"/>
        <c:minorTickMark val="none"/>
        <c:tickLblPos val="nextTo"/>
        <c:crossAx val="165607680"/>
        <c:crosses val="autoZero"/>
        <c:auto val="1"/>
        <c:lblAlgn val="ctr"/>
        <c:lblOffset val="100"/>
        <c:noMultiLvlLbl val="0"/>
      </c:catAx>
      <c:valAx>
        <c:axId val="165607680"/>
        <c:scaling>
          <c:orientation val="minMax"/>
          <c:max val="70"/>
        </c:scaling>
        <c:delete val="0"/>
        <c:axPos val="l"/>
        <c:majorGridlines/>
        <c:title>
          <c:tx>
            <c:rich>
              <a:bodyPr rot="-5400000" vert="horz"/>
              <a:lstStyle/>
              <a:p>
                <a:pPr>
                  <a:defRPr b="0"/>
                </a:pPr>
                <a:r>
                  <a:rPr lang="en-US" b="0"/>
                  <a:t>Ton per miljoner kronor</a:t>
                </a:r>
              </a:p>
            </c:rich>
          </c:tx>
          <c:overlay val="0"/>
        </c:title>
        <c:numFmt formatCode="#,##0" sourceLinked="0"/>
        <c:majorTickMark val="out"/>
        <c:minorTickMark val="none"/>
        <c:tickLblPos val="nextTo"/>
        <c:crossAx val="165606144"/>
        <c:crosses val="autoZero"/>
        <c:crossBetween val="between"/>
      </c:valAx>
    </c:plotArea>
    <c:legend>
      <c:legendPos val="b"/>
      <c:overlay val="0"/>
    </c:legend>
    <c:plotVisOnly val="1"/>
    <c:dispBlanksAs val="gap"/>
    <c:showDLblsOverMax val="0"/>
  </c:chart>
  <c:txPr>
    <a:bodyPr/>
    <a:lstStyle/>
    <a:p>
      <a:pPr>
        <a:defRPr sz="900"/>
      </a:pPr>
      <a:endParaRPr lang="sv-SE"/>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lang="en-US" sz="1800" b="1" i="0" u="none" strike="noStrike" kern="1200" baseline="0">
                <a:solidFill>
                  <a:sysClr val="windowText" lastClr="000000"/>
                </a:solidFill>
                <a:latin typeface="+mn-lt"/>
                <a:ea typeface="+mn-ea"/>
                <a:cs typeface="+mn-cs"/>
              </a:defRPr>
            </a:pPr>
            <a:r>
              <a:rPr lang="en-US" sz="1800" b="1" i="0" u="none" strike="noStrike" kern="1200" baseline="0">
                <a:solidFill>
                  <a:sysClr val="windowText" lastClr="000000"/>
                </a:solidFill>
                <a:latin typeface="+mn-lt"/>
                <a:ea typeface="+mn-ea"/>
                <a:cs typeface="+mn-cs"/>
              </a:rPr>
              <a:t>Dalarna</a:t>
            </a:r>
          </a:p>
        </c:rich>
      </c:tx>
      <c:overlay val="1"/>
    </c:title>
    <c:autoTitleDeleted val="0"/>
    <c:plotArea>
      <c:layout/>
      <c:barChart>
        <c:barDir val="col"/>
        <c:grouping val="clustered"/>
        <c:varyColors val="0"/>
        <c:ser>
          <c:idx val="0"/>
          <c:order val="0"/>
          <c:tx>
            <c:strRef>
              <c:f>'4'!$AB$114</c:f>
              <c:strCache>
                <c:ptCount val="1"/>
                <c:pt idx="0">
                  <c:v>Genomsnitt alla branscher</c:v>
                </c:pt>
              </c:strCache>
            </c:strRef>
          </c:tx>
          <c:invertIfNegative val="0"/>
          <c:cat>
            <c:strRef>
              <c:f>'4'!$AE$7:$AM$7</c:f>
              <c:strCache>
                <c:ptCount val="9"/>
                <c:pt idx="0">
                  <c:v>2008</c:v>
                </c:pt>
                <c:pt idx="1">
                  <c:v>2009</c:v>
                </c:pt>
                <c:pt idx="2">
                  <c:v>2010</c:v>
                </c:pt>
                <c:pt idx="3">
                  <c:v>2011</c:v>
                </c:pt>
                <c:pt idx="4">
                  <c:v>2012</c:v>
                </c:pt>
                <c:pt idx="5">
                  <c:v>2013</c:v>
                </c:pt>
                <c:pt idx="6">
                  <c:v>2014</c:v>
                </c:pt>
                <c:pt idx="7">
                  <c:v>2015</c:v>
                </c:pt>
                <c:pt idx="8">
                  <c:v>2016**</c:v>
                </c:pt>
              </c:strCache>
            </c:strRef>
          </c:cat>
          <c:val>
            <c:numRef>
              <c:f>'4'!$AE$114:$AM$114</c:f>
              <c:numCache>
                <c:formatCode>#,##0</c:formatCode>
                <c:ptCount val="9"/>
                <c:pt idx="0">
                  <c:v>23.295316540707354</c:v>
                </c:pt>
                <c:pt idx="1">
                  <c:v>22.43703174072505</c:v>
                </c:pt>
                <c:pt idx="2">
                  <c:v>22.84440195525492</c:v>
                </c:pt>
                <c:pt idx="3">
                  <c:v>20.638782095756998</c:v>
                </c:pt>
                <c:pt idx="4">
                  <c:v>20.096709194747078</c:v>
                </c:pt>
                <c:pt idx="5">
                  <c:v>19.90080262982481</c:v>
                </c:pt>
                <c:pt idx="6">
                  <c:v>18.576665336811885</c:v>
                </c:pt>
                <c:pt idx="7">
                  <c:v>17.146604235772099</c:v>
                </c:pt>
                <c:pt idx="8">
                  <c:v>16.45922837781562</c:v>
                </c:pt>
              </c:numCache>
            </c:numRef>
          </c:val>
          <c:extLst>
            <c:ext xmlns:c16="http://schemas.microsoft.com/office/drawing/2014/chart" uri="{C3380CC4-5D6E-409C-BE32-E72D297353CC}">
              <c16:uniqueId val="{00000000-A17D-4A99-82D1-0233E3D8D8B0}"/>
            </c:ext>
          </c:extLst>
        </c:ser>
        <c:ser>
          <c:idx val="1"/>
          <c:order val="1"/>
          <c:tx>
            <c:strRef>
              <c:f>'4'!$AB$115</c:f>
              <c:strCache>
                <c:ptCount val="1"/>
                <c:pt idx="0">
                  <c:v>Marknadsproduktion, varor (SNI A01-F43)</c:v>
                </c:pt>
              </c:strCache>
            </c:strRef>
          </c:tx>
          <c:invertIfNegative val="0"/>
          <c:cat>
            <c:strRef>
              <c:f>'4'!$AE$7:$AM$7</c:f>
              <c:strCache>
                <c:ptCount val="9"/>
                <c:pt idx="0">
                  <c:v>2008</c:v>
                </c:pt>
                <c:pt idx="1">
                  <c:v>2009</c:v>
                </c:pt>
                <c:pt idx="2">
                  <c:v>2010</c:v>
                </c:pt>
                <c:pt idx="3">
                  <c:v>2011</c:v>
                </c:pt>
                <c:pt idx="4">
                  <c:v>2012</c:v>
                </c:pt>
                <c:pt idx="5">
                  <c:v>2013</c:v>
                </c:pt>
                <c:pt idx="6">
                  <c:v>2014</c:v>
                </c:pt>
                <c:pt idx="7">
                  <c:v>2015</c:v>
                </c:pt>
                <c:pt idx="8">
                  <c:v>2016**</c:v>
                </c:pt>
              </c:strCache>
            </c:strRef>
          </c:cat>
          <c:val>
            <c:numRef>
              <c:f>'4'!$AE$115:$AM$115</c:f>
              <c:numCache>
                <c:formatCode>#,##0</c:formatCode>
                <c:ptCount val="9"/>
                <c:pt idx="0">
                  <c:v>42.194345419279216</c:v>
                </c:pt>
                <c:pt idx="1">
                  <c:v>44.734515827042898</c:v>
                </c:pt>
                <c:pt idx="2">
                  <c:v>45.176724998378759</c:v>
                </c:pt>
                <c:pt idx="3">
                  <c:v>39.840140597812422</c:v>
                </c:pt>
                <c:pt idx="4">
                  <c:v>42.597506477309992</c:v>
                </c:pt>
                <c:pt idx="5">
                  <c:v>43.896550458498439</c:v>
                </c:pt>
                <c:pt idx="6">
                  <c:v>41.387572376127999</c:v>
                </c:pt>
                <c:pt idx="7">
                  <c:v>36.989913228262758</c:v>
                </c:pt>
                <c:pt idx="8">
                  <c:v>36.69695646933549</c:v>
                </c:pt>
              </c:numCache>
            </c:numRef>
          </c:val>
          <c:extLst>
            <c:ext xmlns:c16="http://schemas.microsoft.com/office/drawing/2014/chart" uri="{C3380CC4-5D6E-409C-BE32-E72D297353CC}">
              <c16:uniqueId val="{00000001-A17D-4A99-82D1-0233E3D8D8B0}"/>
            </c:ext>
          </c:extLst>
        </c:ser>
        <c:ser>
          <c:idx val="2"/>
          <c:order val="2"/>
          <c:tx>
            <c:strRef>
              <c:f>'4'!$AB$116</c:f>
              <c:strCache>
                <c:ptCount val="1"/>
                <c:pt idx="0">
                  <c:v>Marknadsproduktion, tjänster (SNI G45-T98)</c:v>
                </c:pt>
              </c:strCache>
            </c:strRef>
          </c:tx>
          <c:invertIfNegative val="0"/>
          <c:cat>
            <c:strRef>
              <c:f>'4'!$AE$7:$AM$7</c:f>
              <c:strCache>
                <c:ptCount val="9"/>
                <c:pt idx="0">
                  <c:v>2008</c:v>
                </c:pt>
                <c:pt idx="1">
                  <c:v>2009</c:v>
                </c:pt>
                <c:pt idx="2">
                  <c:v>2010</c:v>
                </c:pt>
                <c:pt idx="3">
                  <c:v>2011</c:v>
                </c:pt>
                <c:pt idx="4">
                  <c:v>2012</c:v>
                </c:pt>
                <c:pt idx="5">
                  <c:v>2013</c:v>
                </c:pt>
                <c:pt idx="6">
                  <c:v>2014</c:v>
                </c:pt>
                <c:pt idx="7">
                  <c:v>2015</c:v>
                </c:pt>
                <c:pt idx="8">
                  <c:v>2016**</c:v>
                </c:pt>
              </c:strCache>
            </c:strRef>
          </c:cat>
          <c:val>
            <c:numRef>
              <c:f>'4'!$AE$116:$AM$116</c:f>
              <c:numCache>
                <c:formatCode>#,##0</c:formatCode>
                <c:ptCount val="9"/>
                <c:pt idx="0">
                  <c:v>9.7858006566418396</c:v>
                </c:pt>
                <c:pt idx="1">
                  <c:v>8.7829785353831351</c:v>
                </c:pt>
                <c:pt idx="2">
                  <c:v>8.9082016683425795</c:v>
                </c:pt>
                <c:pt idx="3">
                  <c:v>8.3417116895719658</c:v>
                </c:pt>
                <c:pt idx="4">
                  <c:v>7.4135934556984457</c:v>
                </c:pt>
                <c:pt idx="5">
                  <c:v>6.8585390413017198</c:v>
                </c:pt>
                <c:pt idx="6">
                  <c:v>6.2089284639759041</c:v>
                </c:pt>
                <c:pt idx="7">
                  <c:v>5.582260724019247</c:v>
                </c:pt>
                <c:pt idx="8">
                  <c:v>4.9744121081050121</c:v>
                </c:pt>
              </c:numCache>
            </c:numRef>
          </c:val>
          <c:extLst>
            <c:ext xmlns:c16="http://schemas.microsoft.com/office/drawing/2014/chart" uri="{C3380CC4-5D6E-409C-BE32-E72D297353CC}">
              <c16:uniqueId val="{00000002-A17D-4A99-82D1-0233E3D8D8B0}"/>
            </c:ext>
          </c:extLst>
        </c:ser>
        <c:ser>
          <c:idx val="3"/>
          <c:order val="3"/>
          <c:tx>
            <c:strRef>
              <c:f>'4'!$AB$117</c:f>
              <c:strCache>
                <c:ptCount val="1"/>
                <c:pt idx="0">
                  <c:v>Offentl. myndigh. samt hushållens icke-vinstdrivande org.</c:v>
                </c:pt>
              </c:strCache>
            </c:strRef>
          </c:tx>
          <c:invertIfNegative val="0"/>
          <c:cat>
            <c:strRef>
              <c:f>'4'!$AE$7:$AM$7</c:f>
              <c:strCache>
                <c:ptCount val="9"/>
                <c:pt idx="0">
                  <c:v>2008</c:v>
                </c:pt>
                <c:pt idx="1">
                  <c:v>2009</c:v>
                </c:pt>
                <c:pt idx="2">
                  <c:v>2010</c:v>
                </c:pt>
                <c:pt idx="3">
                  <c:v>2011</c:v>
                </c:pt>
                <c:pt idx="4">
                  <c:v>2012</c:v>
                </c:pt>
                <c:pt idx="5">
                  <c:v>2013</c:v>
                </c:pt>
                <c:pt idx="6">
                  <c:v>2014</c:v>
                </c:pt>
                <c:pt idx="7">
                  <c:v>2015</c:v>
                </c:pt>
                <c:pt idx="8">
                  <c:v>2016**</c:v>
                </c:pt>
              </c:strCache>
            </c:strRef>
          </c:cat>
          <c:val>
            <c:numRef>
              <c:f>'4'!$AE$117:$AM$117</c:f>
              <c:numCache>
                <c:formatCode>#,##0</c:formatCode>
                <c:ptCount val="9"/>
                <c:pt idx="0">
                  <c:v>0.9274454891979349</c:v>
                </c:pt>
                <c:pt idx="1">
                  <c:v>0.78737897069811524</c:v>
                </c:pt>
                <c:pt idx="2">
                  <c:v>0.76852254336909487</c:v>
                </c:pt>
                <c:pt idx="3">
                  <c:v>0.72090789511677877</c:v>
                </c:pt>
                <c:pt idx="4">
                  <c:v>0.67768337876408591</c:v>
                </c:pt>
                <c:pt idx="5">
                  <c:v>0.64009374589560797</c:v>
                </c:pt>
                <c:pt idx="6">
                  <c:v>0.58875467065051945</c:v>
                </c:pt>
                <c:pt idx="7">
                  <c:v>0.5630408022488923</c:v>
                </c:pt>
                <c:pt idx="8">
                  <c:v>0.52439198416744726</c:v>
                </c:pt>
              </c:numCache>
            </c:numRef>
          </c:val>
          <c:extLst>
            <c:ext xmlns:c16="http://schemas.microsoft.com/office/drawing/2014/chart" uri="{C3380CC4-5D6E-409C-BE32-E72D297353CC}">
              <c16:uniqueId val="{00000003-A17D-4A99-82D1-0233E3D8D8B0}"/>
            </c:ext>
          </c:extLst>
        </c:ser>
        <c:dLbls>
          <c:showLegendKey val="0"/>
          <c:showVal val="0"/>
          <c:showCatName val="0"/>
          <c:showSerName val="0"/>
          <c:showPercent val="0"/>
          <c:showBubbleSize val="0"/>
        </c:dLbls>
        <c:gapWidth val="150"/>
        <c:axId val="165762176"/>
        <c:axId val="165763712"/>
      </c:barChart>
      <c:catAx>
        <c:axId val="165762176"/>
        <c:scaling>
          <c:orientation val="minMax"/>
        </c:scaling>
        <c:delete val="0"/>
        <c:axPos val="b"/>
        <c:numFmt formatCode="General" sourceLinked="0"/>
        <c:majorTickMark val="out"/>
        <c:minorTickMark val="none"/>
        <c:tickLblPos val="nextTo"/>
        <c:crossAx val="165763712"/>
        <c:crosses val="autoZero"/>
        <c:auto val="1"/>
        <c:lblAlgn val="ctr"/>
        <c:lblOffset val="100"/>
        <c:noMultiLvlLbl val="0"/>
      </c:catAx>
      <c:valAx>
        <c:axId val="165763712"/>
        <c:scaling>
          <c:orientation val="minMax"/>
          <c:max val="70"/>
        </c:scaling>
        <c:delete val="0"/>
        <c:axPos val="l"/>
        <c:majorGridlines/>
        <c:title>
          <c:tx>
            <c:rich>
              <a:bodyPr rot="-5400000" vert="horz"/>
              <a:lstStyle/>
              <a:p>
                <a:pPr>
                  <a:defRPr b="0"/>
                </a:pPr>
                <a:r>
                  <a:rPr lang="en-US" b="0"/>
                  <a:t>Ton per miljoner kronor</a:t>
                </a:r>
              </a:p>
            </c:rich>
          </c:tx>
          <c:overlay val="0"/>
        </c:title>
        <c:numFmt formatCode="#,##0" sourceLinked="0"/>
        <c:majorTickMark val="out"/>
        <c:minorTickMark val="none"/>
        <c:tickLblPos val="nextTo"/>
        <c:crossAx val="165762176"/>
        <c:crosses val="autoZero"/>
        <c:crossBetween val="between"/>
      </c:valAx>
    </c:plotArea>
    <c:legend>
      <c:legendPos val="b"/>
      <c:overlay val="0"/>
    </c:legend>
    <c:plotVisOnly val="1"/>
    <c:dispBlanksAs val="gap"/>
    <c:showDLblsOverMax val="0"/>
  </c:chart>
  <c:txPr>
    <a:bodyPr/>
    <a:lstStyle/>
    <a:p>
      <a:pPr>
        <a:defRPr sz="900"/>
      </a:pPr>
      <a:endParaRPr lang="sv-SE"/>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lang="en-US" sz="1800" b="1" i="0" u="none" strike="noStrike" kern="1200" baseline="0">
                <a:solidFill>
                  <a:sysClr val="windowText" lastClr="000000"/>
                </a:solidFill>
                <a:latin typeface="+mn-lt"/>
                <a:ea typeface="+mn-ea"/>
                <a:cs typeface="+mn-cs"/>
              </a:defRPr>
            </a:pPr>
            <a:r>
              <a:rPr lang="en-US" sz="1800" b="1" i="0" u="none" strike="noStrike" kern="1200" baseline="0">
                <a:solidFill>
                  <a:sysClr val="windowText" lastClr="000000"/>
                </a:solidFill>
                <a:latin typeface="+mn-lt"/>
                <a:ea typeface="+mn-ea"/>
                <a:cs typeface="+mn-cs"/>
              </a:rPr>
              <a:t>Västernorrland</a:t>
            </a:r>
          </a:p>
        </c:rich>
      </c:tx>
      <c:overlay val="1"/>
    </c:title>
    <c:autoTitleDeleted val="0"/>
    <c:plotArea>
      <c:layout/>
      <c:barChart>
        <c:barDir val="col"/>
        <c:grouping val="clustered"/>
        <c:varyColors val="0"/>
        <c:ser>
          <c:idx val="0"/>
          <c:order val="0"/>
          <c:tx>
            <c:strRef>
              <c:f>'4'!$AB$128</c:f>
              <c:strCache>
                <c:ptCount val="1"/>
                <c:pt idx="0">
                  <c:v>Genomsnitt alla branscher</c:v>
                </c:pt>
              </c:strCache>
            </c:strRef>
          </c:tx>
          <c:invertIfNegative val="0"/>
          <c:cat>
            <c:strRef>
              <c:f>'4'!$AE$7:$AM$7</c:f>
              <c:strCache>
                <c:ptCount val="9"/>
                <c:pt idx="0">
                  <c:v>2008</c:v>
                </c:pt>
                <c:pt idx="1">
                  <c:v>2009</c:v>
                </c:pt>
                <c:pt idx="2">
                  <c:v>2010</c:v>
                </c:pt>
                <c:pt idx="3">
                  <c:v>2011</c:v>
                </c:pt>
                <c:pt idx="4">
                  <c:v>2012</c:v>
                </c:pt>
                <c:pt idx="5">
                  <c:v>2013</c:v>
                </c:pt>
                <c:pt idx="6">
                  <c:v>2014</c:v>
                </c:pt>
                <c:pt idx="7">
                  <c:v>2015</c:v>
                </c:pt>
                <c:pt idx="8">
                  <c:v>2016**</c:v>
                </c:pt>
              </c:strCache>
            </c:strRef>
          </c:cat>
          <c:val>
            <c:numRef>
              <c:f>'4'!$AE$128:$AM$128</c:f>
              <c:numCache>
                <c:formatCode>#,##0</c:formatCode>
                <c:ptCount val="9"/>
                <c:pt idx="0">
                  <c:v>25.478088296399175</c:v>
                </c:pt>
                <c:pt idx="1">
                  <c:v>23.477129776327267</c:v>
                </c:pt>
                <c:pt idx="2">
                  <c:v>24.632577747722983</c:v>
                </c:pt>
                <c:pt idx="3">
                  <c:v>24.023732437561968</c:v>
                </c:pt>
                <c:pt idx="4">
                  <c:v>21.699617052646005</c:v>
                </c:pt>
                <c:pt idx="5">
                  <c:v>19.612664725023816</c:v>
                </c:pt>
                <c:pt idx="6">
                  <c:v>18.401249742821157</c:v>
                </c:pt>
                <c:pt idx="7">
                  <c:v>16.907297367400545</c:v>
                </c:pt>
                <c:pt idx="8">
                  <c:v>16.319318893207182</c:v>
                </c:pt>
              </c:numCache>
            </c:numRef>
          </c:val>
          <c:extLst>
            <c:ext xmlns:c16="http://schemas.microsoft.com/office/drawing/2014/chart" uri="{C3380CC4-5D6E-409C-BE32-E72D297353CC}">
              <c16:uniqueId val="{00000000-CD88-4433-932C-C5C0F36D9BFD}"/>
            </c:ext>
          </c:extLst>
        </c:ser>
        <c:ser>
          <c:idx val="1"/>
          <c:order val="1"/>
          <c:tx>
            <c:strRef>
              <c:f>'4'!$AB$129</c:f>
              <c:strCache>
                <c:ptCount val="1"/>
                <c:pt idx="0">
                  <c:v>Marknadsproduktion, varor (SNI A01-F43)</c:v>
                </c:pt>
              </c:strCache>
            </c:strRef>
          </c:tx>
          <c:invertIfNegative val="0"/>
          <c:cat>
            <c:strRef>
              <c:f>'4'!$AE$7:$AM$7</c:f>
              <c:strCache>
                <c:ptCount val="9"/>
                <c:pt idx="0">
                  <c:v>2008</c:v>
                </c:pt>
                <c:pt idx="1">
                  <c:v>2009</c:v>
                </c:pt>
                <c:pt idx="2">
                  <c:v>2010</c:v>
                </c:pt>
                <c:pt idx="3">
                  <c:v>2011</c:v>
                </c:pt>
                <c:pt idx="4">
                  <c:v>2012</c:v>
                </c:pt>
                <c:pt idx="5">
                  <c:v>2013</c:v>
                </c:pt>
                <c:pt idx="6">
                  <c:v>2014</c:v>
                </c:pt>
                <c:pt idx="7">
                  <c:v>2015</c:v>
                </c:pt>
                <c:pt idx="8">
                  <c:v>2016**</c:v>
                </c:pt>
              </c:strCache>
            </c:strRef>
          </c:cat>
          <c:val>
            <c:numRef>
              <c:f>'4'!$AE$129:$AM$129</c:f>
              <c:numCache>
                <c:formatCode>#,##0</c:formatCode>
                <c:ptCount val="9"/>
                <c:pt idx="0">
                  <c:v>54.487383253597784</c:v>
                </c:pt>
                <c:pt idx="1">
                  <c:v>49.754967749440922</c:v>
                </c:pt>
                <c:pt idx="2">
                  <c:v>49.758632792545555</c:v>
                </c:pt>
                <c:pt idx="3">
                  <c:v>51.342426001766079</c:v>
                </c:pt>
                <c:pt idx="4">
                  <c:v>50.593960869455493</c:v>
                </c:pt>
                <c:pt idx="5">
                  <c:v>44.973747800574998</c:v>
                </c:pt>
                <c:pt idx="6">
                  <c:v>42.086291750586931</c:v>
                </c:pt>
                <c:pt idx="7">
                  <c:v>38.092548827615715</c:v>
                </c:pt>
                <c:pt idx="8">
                  <c:v>38.194699638121335</c:v>
                </c:pt>
              </c:numCache>
            </c:numRef>
          </c:val>
          <c:extLst>
            <c:ext xmlns:c16="http://schemas.microsoft.com/office/drawing/2014/chart" uri="{C3380CC4-5D6E-409C-BE32-E72D297353CC}">
              <c16:uniqueId val="{00000001-CD88-4433-932C-C5C0F36D9BFD}"/>
            </c:ext>
          </c:extLst>
        </c:ser>
        <c:ser>
          <c:idx val="2"/>
          <c:order val="2"/>
          <c:tx>
            <c:strRef>
              <c:f>'4'!$AB$130</c:f>
              <c:strCache>
                <c:ptCount val="1"/>
                <c:pt idx="0">
                  <c:v>Marknadsproduktion, tjänster (SNI G45-T98)</c:v>
                </c:pt>
              </c:strCache>
            </c:strRef>
          </c:tx>
          <c:invertIfNegative val="0"/>
          <c:cat>
            <c:strRef>
              <c:f>'4'!$AE$7:$AM$7</c:f>
              <c:strCache>
                <c:ptCount val="9"/>
                <c:pt idx="0">
                  <c:v>2008</c:v>
                </c:pt>
                <c:pt idx="1">
                  <c:v>2009</c:v>
                </c:pt>
                <c:pt idx="2">
                  <c:v>2010</c:v>
                </c:pt>
                <c:pt idx="3">
                  <c:v>2011</c:v>
                </c:pt>
                <c:pt idx="4">
                  <c:v>2012</c:v>
                </c:pt>
                <c:pt idx="5">
                  <c:v>2013</c:v>
                </c:pt>
                <c:pt idx="6">
                  <c:v>2014</c:v>
                </c:pt>
                <c:pt idx="7">
                  <c:v>2015</c:v>
                </c:pt>
                <c:pt idx="8">
                  <c:v>2016**</c:v>
                </c:pt>
              </c:strCache>
            </c:strRef>
          </c:cat>
          <c:val>
            <c:numRef>
              <c:f>'4'!$AE$130:$AM$130</c:f>
              <c:numCache>
                <c:formatCode>#,##0</c:formatCode>
                <c:ptCount val="9"/>
                <c:pt idx="0">
                  <c:v>10.289573151613016</c:v>
                </c:pt>
                <c:pt idx="1">
                  <c:v>9.5813164719624666</c:v>
                </c:pt>
                <c:pt idx="2">
                  <c:v>10.260372892461859</c:v>
                </c:pt>
                <c:pt idx="3">
                  <c:v>9.7229847370209264</c:v>
                </c:pt>
                <c:pt idx="4">
                  <c:v>8.5458718564443608</c:v>
                </c:pt>
                <c:pt idx="5">
                  <c:v>7.0582734933762028</c:v>
                </c:pt>
                <c:pt idx="6">
                  <c:v>6.4691082614689472</c:v>
                </c:pt>
                <c:pt idx="7">
                  <c:v>5.9700301677844614</c:v>
                </c:pt>
                <c:pt idx="8">
                  <c:v>5.5767941862557953</c:v>
                </c:pt>
              </c:numCache>
            </c:numRef>
          </c:val>
          <c:extLst>
            <c:ext xmlns:c16="http://schemas.microsoft.com/office/drawing/2014/chart" uri="{C3380CC4-5D6E-409C-BE32-E72D297353CC}">
              <c16:uniqueId val="{00000002-CD88-4433-932C-C5C0F36D9BFD}"/>
            </c:ext>
          </c:extLst>
        </c:ser>
        <c:ser>
          <c:idx val="3"/>
          <c:order val="3"/>
          <c:tx>
            <c:strRef>
              <c:f>'4'!$AB$131</c:f>
              <c:strCache>
                <c:ptCount val="1"/>
                <c:pt idx="0">
                  <c:v>Offentl. myndigh. samt hushållens icke-vinstdrivande org.</c:v>
                </c:pt>
              </c:strCache>
            </c:strRef>
          </c:tx>
          <c:invertIfNegative val="0"/>
          <c:cat>
            <c:strRef>
              <c:f>'4'!$AE$7:$AM$7</c:f>
              <c:strCache>
                <c:ptCount val="9"/>
                <c:pt idx="0">
                  <c:v>2008</c:v>
                </c:pt>
                <c:pt idx="1">
                  <c:v>2009</c:v>
                </c:pt>
                <c:pt idx="2">
                  <c:v>2010</c:v>
                </c:pt>
                <c:pt idx="3">
                  <c:v>2011</c:v>
                </c:pt>
                <c:pt idx="4">
                  <c:v>2012</c:v>
                </c:pt>
                <c:pt idx="5">
                  <c:v>2013</c:v>
                </c:pt>
                <c:pt idx="6">
                  <c:v>2014</c:v>
                </c:pt>
                <c:pt idx="7">
                  <c:v>2015</c:v>
                </c:pt>
                <c:pt idx="8">
                  <c:v>2016**</c:v>
                </c:pt>
              </c:strCache>
            </c:strRef>
          </c:cat>
          <c:val>
            <c:numRef>
              <c:f>'4'!$AE$131:$AM$131</c:f>
              <c:numCache>
                <c:formatCode>#,##0</c:formatCode>
                <c:ptCount val="9"/>
                <c:pt idx="0">
                  <c:v>1.1254961980025939</c:v>
                </c:pt>
                <c:pt idx="1">
                  <c:v>1.2747072262689829</c:v>
                </c:pt>
                <c:pt idx="2">
                  <c:v>1.269874507059553</c:v>
                </c:pt>
                <c:pt idx="3">
                  <c:v>1.2344508541944346</c:v>
                </c:pt>
                <c:pt idx="4">
                  <c:v>1.1680345467713846</c:v>
                </c:pt>
                <c:pt idx="5">
                  <c:v>1.0861802342189728</c:v>
                </c:pt>
                <c:pt idx="6">
                  <c:v>1.0494603560333964</c:v>
                </c:pt>
                <c:pt idx="7">
                  <c:v>1.0145817439299005</c:v>
                </c:pt>
                <c:pt idx="8">
                  <c:v>0.95078087062510508</c:v>
                </c:pt>
              </c:numCache>
            </c:numRef>
          </c:val>
          <c:extLst>
            <c:ext xmlns:c16="http://schemas.microsoft.com/office/drawing/2014/chart" uri="{C3380CC4-5D6E-409C-BE32-E72D297353CC}">
              <c16:uniqueId val="{00000003-CD88-4433-932C-C5C0F36D9BFD}"/>
            </c:ext>
          </c:extLst>
        </c:ser>
        <c:dLbls>
          <c:showLegendKey val="0"/>
          <c:showVal val="0"/>
          <c:showCatName val="0"/>
          <c:showSerName val="0"/>
          <c:showPercent val="0"/>
          <c:showBubbleSize val="0"/>
        </c:dLbls>
        <c:gapWidth val="150"/>
        <c:axId val="165779328"/>
        <c:axId val="165780864"/>
      </c:barChart>
      <c:catAx>
        <c:axId val="165779328"/>
        <c:scaling>
          <c:orientation val="minMax"/>
        </c:scaling>
        <c:delete val="0"/>
        <c:axPos val="b"/>
        <c:numFmt formatCode="General" sourceLinked="0"/>
        <c:majorTickMark val="out"/>
        <c:minorTickMark val="none"/>
        <c:tickLblPos val="nextTo"/>
        <c:crossAx val="165780864"/>
        <c:crosses val="autoZero"/>
        <c:auto val="1"/>
        <c:lblAlgn val="ctr"/>
        <c:lblOffset val="100"/>
        <c:noMultiLvlLbl val="0"/>
      </c:catAx>
      <c:valAx>
        <c:axId val="165780864"/>
        <c:scaling>
          <c:orientation val="minMax"/>
          <c:max val="70"/>
        </c:scaling>
        <c:delete val="0"/>
        <c:axPos val="l"/>
        <c:majorGridlines/>
        <c:title>
          <c:tx>
            <c:rich>
              <a:bodyPr rot="-5400000" vert="horz"/>
              <a:lstStyle/>
              <a:p>
                <a:pPr>
                  <a:defRPr b="0"/>
                </a:pPr>
                <a:r>
                  <a:rPr lang="en-US" b="0"/>
                  <a:t>Ton per miljoner kronor</a:t>
                </a:r>
              </a:p>
            </c:rich>
          </c:tx>
          <c:overlay val="0"/>
        </c:title>
        <c:numFmt formatCode="#,##0" sourceLinked="0"/>
        <c:majorTickMark val="out"/>
        <c:minorTickMark val="none"/>
        <c:tickLblPos val="nextTo"/>
        <c:crossAx val="165779328"/>
        <c:crosses val="autoZero"/>
        <c:crossBetween val="between"/>
      </c:valAx>
    </c:plotArea>
    <c:legend>
      <c:legendPos val="b"/>
      <c:overlay val="0"/>
    </c:legend>
    <c:plotVisOnly val="1"/>
    <c:dispBlanksAs val="gap"/>
    <c:showDLblsOverMax val="0"/>
  </c:chart>
  <c:txPr>
    <a:bodyPr/>
    <a:lstStyle/>
    <a:p>
      <a:pPr>
        <a:defRPr sz="900"/>
      </a:pPr>
      <a:endParaRPr lang="sv-SE"/>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lang="en-US" sz="1800" b="1" i="0" u="none" strike="noStrike" kern="1200" baseline="0">
                <a:solidFill>
                  <a:sysClr val="windowText" lastClr="000000"/>
                </a:solidFill>
                <a:latin typeface="+mn-lt"/>
                <a:ea typeface="+mn-ea"/>
                <a:cs typeface="+mn-cs"/>
              </a:defRPr>
            </a:pPr>
            <a:r>
              <a:rPr lang="en-US" sz="1800" b="1" i="0" u="none" strike="noStrike" kern="1200" baseline="0">
                <a:solidFill>
                  <a:sysClr val="windowText" lastClr="000000"/>
                </a:solidFill>
                <a:latin typeface="+mn-lt"/>
                <a:ea typeface="+mn-ea"/>
                <a:cs typeface="+mn-cs"/>
              </a:rPr>
              <a:t>Västerbotten</a:t>
            </a:r>
          </a:p>
        </c:rich>
      </c:tx>
      <c:overlay val="1"/>
    </c:title>
    <c:autoTitleDeleted val="0"/>
    <c:plotArea>
      <c:layout/>
      <c:barChart>
        <c:barDir val="col"/>
        <c:grouping val="clustered"/>
        <c:varyColors val="0"/>
        <c:ser>
          <c:idx val="0"/>
          <c:order val="0"/>
          <c:tx>
            <c:strRef>
              <c:f>'4'!$AB$142</c:f>
              <c:strCache>
                <c:ptCount val="1"/>
                <c:pt idx="0">
                  <c:v>Genomsnitt alla branscher</c:v>
                </c:pt>
              </c:strCache>
            </c:strRef>
          </c:tx>
          <c:invertIfNegative val="0"/>
          <c:cat>
            <c:strRef>
              <c:f>'4'!$AE$7:$AM$7</c:f>
              <c:strCache>
                <c:ptCount val="9"/>
                <c:pt idx="0">
                  <c:v>2008</c:v>
                </c:pt>
                <c:pt idx="1">
                  <c:v>2009</c:v>
                </c:pt>
                <c:pt idx="2">
                  <c:v>2010</c:v>
                </c:pt>
                <c:pt idx="3">
                  <c:v>2011</c:v>
                </c:pt>
                <c:pt idx="4">
                  <c:v>2012</c:v>
                </c:pt>
                <c:pt idx="5">
                  <c:v>2013</c:v>
                </c:pt>
                <c:pt idx="6">
                  <c:v>2014</c:v>
                </c:pt>
                <c:pt idx="7">
                  <c:v>2015</c:v>
                </c:pt>
                <c:pt idx="8">
                  <c:v>2016**</c:v>
                </c:pt>
              </c:strCache>
            </c:strRef>
          </c:cat>
          <c:val>
            <c:numRef>
              <c:f>'4'!$AE$142:$AM$142</c:f>
              <c:numCache>
                <c:formatCode>#,##0</c:formatCode>
                <c:ptCount val="9"/>
                <c:pt idx="0">
                  <c:v>21.983706284147654</c:v>
                </c:pt>
                <c:pt idx="1">
                  <c:v>23.320168706115897</c:v>
                </c:pt>
                <c:pt idx="2">
                  <c:v>19.57338223132545</c:v>
                </c:pt>
                <c:pt idx="3">
                  <c:v>19.814909152548939</c:v>
                </c:pt>
                <c:pt idx="4">
                  <c:v>18.33979117181191</c:v>
                </c:pt>
                <c:pt idx="5">
                  <c:v>18.121613789753312</c:v>
                </c:pt>
                <c:pt idx="6">
                  <c:v>17.084875420552159</c:v>
                </c:pt>
                <c:pt idx="7">
                  <c:v>16.025740376214724</c:v>
                </c:pt>
                <c:pt idx="8">
                  <c:v>14.721427509112265</c:v>
                </c:pt>
              </c:numCache>
            </c:numRef>
          </c:val>
          <c:extLst>
            <c:ext xmlns:c16="http://schemas.microsoft.com/office/drawing/2014/chart" uri="{C3380CC4-5D6E-409C-BE32-E72D297353CC}">
              <c16:uniqueId val="{00000000-5BA2-4281-BCE5-DFAF828F1FAA}"/>
            </c:ext>
          </c:extLst>
        </c:ser>
        <c:ser>
          <c:idx val="1"/>
          <c:order val="1"/>
          <c:tx>
            <c:strRef>
              <c:f>'4'!$AB$143</c:f>
              <c:strCache>
                <c:ptCount val="1"/>
                <c:pt idx="0">
                  <c:v>Marknadsproduktion, varor (SNI A01-F43)</c:v>
                </c:pt>
              </c:strCache>
            </c:strRef>
          </c:tx>
          <c:invertIfNegative val="0"/>
          <c:cat>
            <c:strRef>
              <c:f>'4'!$AE$7:$AM$7</c:f>
              <c:strCache>
                <c:ptCount val="9"/>
                <c:pt idx="0">
                  <c:v>2008</c:v>
                </c:pt>
                <c:pt idx="1">
                  <c:v>2009</c:v>
                </c:pt>
                <c:pt idx="2">
                  <c:v>2010</c:v>
                </c:pt>
                <c:pt idx="3">
                  <c:v>2011</c:v>
                </c:pt>
                <c:pt idx="4">
                  <c:v>2012</c:v>
                </c:pt>
                <c:pt idx="5">
                  <c:v>2013</c:v>
                </c:pt>
                <c:pt idx="6">
                  <c:v>2014</c:v>
                </c:pt>
                <c:pt idx="7">
                  <c:v>2015</c:v>
                </c:pt>
                <c:pt idx="8">
                  <c:v>2016**</c:v>
                </c:pt>
              </c:strCache>
            </c:strRef>
          </c:cat>
          <c:val>
            <c:numRef>
              <c:f>'4'!$AE$143:$AM$143</c:f>
              <c:numCache>
                <c:formatCode>#,##0</c:formatCode>
                <c:ptCount val="9"/>
                <c:pt idx="0">
                  <c:v>43.760626186439438</c:v>
                </c:pt>
                <c:pt idx="1">
                  <c:v>50.116680642871621</c:v>
                </c:pt>
                <c:pt idx="2">
                  <c:v>36.618347977206071</c:v>
                </c:pt>
                <c:pt idx="3">
                  <c:v>40.284818418221626</c:v>
                </c:pt>
                <c:pt idx="4">
                  <c:v>38.328007714835763</c:v>
                </c:pt>
                <c:pt idx="5">
                  <c:v>39.19740464827926</c:v>
                </c:pt>
                <c:pt idx="6">
                  <c:v>37.810118013001585</c:v>
                </c:pt>
                <c:pt idx="7">
                  <c:v>34.016818015239508</c:v>
                </c:pt>
                <c:pt idx="8">
                  <c:v>32.439355202547752</c:v>
                </c:pt>
              </c:numCache>
            </c:numRef>
          </c:val>
          <c:extLst>
            <c:ext xmlns:c16="http://schemas.microsoft.com/office/drawing/2014/chart" uri="{C3380CC4-5D6E-409C-BE32-E72D297353CC}">
              <c16:uniqueId val="{00000001-5BA2-4281-BCE5-DFAF828F1FAA}"/>
            </c:ext>
          </c:extLst>
        </c:ser>
        <c:ser>
          <c:idx val="2"/>
          <c:order val="2"/>
          <c:tx>
            <c:strRef>
              <c:f>'4'!$AB$144</c:f>
              <c:strCache>
                <c:ptCount val="1"/>
                <c:pt idx="0">
                  <c:v>Marknadsproduktion, tjänster (SNI G45-T98)</c:v>
                </c:pt>
              </c:strCache>
            </c:strRef>
          </c:tx>
          <c:invertIfNegative val="0"/>
          <c:cat>
            <c:strRef>
              <c:f>'4'!$AE$7:$AM$7</c:f>
              <c:strCache>
                <c:ptCount val="9"/>
                <c:pt idx="0">
                  <c:v>2008</c:v>
                </c:pt>
                <c:pt idx="1">
                  <c:v>2009</c:v>
                </c:pt>
                <c:pt idx="2">
                  <c:v>2010</c:v>
                </c:pt>
                <c:pt idx="3">
                  <c:v>2011</c:v>
                </c:pt>
                <c:pt idx="4">
                  <c:v>2012</c:v>
                </c:pt>
                <c:pt idx="5">
                  <c:v>2013</c:v>
                </c:pt>
                <c:pt idx="6">
                  <c:v>2014</c:v>
                </c:pt>
                <c:pt idx="7">
                  <c:v>2015</c:v>
                </c:pt>
                <c:pt idx="8">
                  <c:v>2016**</c:v>
                </c:pt>
              </c:strCache>
            </c:strRef>
          </c:cat>
          <c:val>
            <c:numRef>
              <c:f>'4'!$AE$144:$AM$144</c:f>
              <c:numCache>
                <c:formatCode>#,##0</c:formatCode>
                <c:ptCount val="9"/>
                <c:pt idx="0">
                  <c:v>9.6042532330975217</c:v>
                </c:pt>
                <c:pt idx="1">
                  <c:v>9.3076494652504547</c:v>
                </c:pt>
                <c:pt idx="2">
                  <c:v>9.2966630752722086</c:v>
                </c:pt>
                <c:pt idx="3">
                  <c:v>8.4955755285010337</c:v>
                </c:pt>
                <c:pt idx="4">
                  <c:v>7.7117078412674731</c:v>
                </c:pt>
                <c:pt idx="5">
                  <c:v>7.2420378550913451</c:v>
                </c:pt>
                <c:pt idx="6">
                  <c:v>6.5886615654656921</c:v>
                </c:pt>
                <c:pt idx="7">
                  <c:v>6.1808485675310703</c:v>
                </c:pt>
                <c:pt idx="8">
                  <c:v>5.3631183884122837</c:v>
                </c:pt>
              </c:numCache>
            </c:numRef>
          </c:val>
          <c:extLst>
            <c:ext xmlns:c16="http://schemas.microsoft.com/office/drawing/2014/chart" uri="{C3380CC4-5D6E-409C-BE32-E72D297353CC}">
              <c16:uniqueId val="{00000002-5BA2-4281-BCE5-DFAF828F1FAA}"/>
            </c:ext>
          </c:extLst>
        </c:ser>
        <c:ser>
          <c:idx val="3"/>
          <c:order val="3"/>
          <c:tx>
            <c:strRef>
              <c:f>'4'!$AB$145</c:f>
              <c:strCache>
                <c:ptCount val="1"/>
                <c:pt idx="0">
                  <c:v>Offentl. myndigh. samt hushållens icke-vinstdrivande org.</c:v>
                </c:pt>
              </c:strCache>
            </c:strRef>
          </c:tx>
          <c:invertIfNegative val="0"/>
          <c:cat>
            <c:strRef>
              <c:f>'4'!$AE$7:$AM$7</c:f>
              <c:strCache>
                <c:ptCount val="9"/>
                <c:pt idx="0">
                  <c:v>2008</c:v>
                </c:pt>
                <c:pt idx="1">
                  <c:v>2009</c:v>
                </c:pt>
                <c:pt idx="2">
                  <c:v>2010</c:v>
                </c:pt>
                <c:pt idx="3">
                  <c:v>2011</c:v>
                </c:pt>
                <c:pt idx="4">
                  <c:v>2012</c:v>
                </c:pt>
                <c:pt idx="5">
                  <c:v>2013</c:v>
                </c:pt>
                <c:pt idx="6">
                  <c:v>2014</c:v>
                </c:pt>
                <c:pt idx="7">
                  <c:v>2015</c:v>
                </c:pt>
                <c:pt idx="8">
                  <c:v>2016**</c:v>
                </c:pt>
              </c:strCache>
            </c:strRef>
          </c:cat>
          <c:val>
            <c:numRef>
              <c:f>'4'!$AE$145:$AM$145</c:f>
              <c:numCache>
                <c:formatCode>#,##0</c:formatCode>
                <c:ptCount val="9"/>
                <c:pt idx="0">
                  <c:v>0.94045302799698316</c:v>
                </c:pt>
                <c:pt idx="1">
                  <c:v>0.98660957059429233</c:v>
                </c:pt>
                <c:pt idx="2">
                  <c:v>0.93369082474130893</c:v>
                </c:pt>
                <c:pt idx="3">
                  <c:v>0.85093453431583854</c:v>
                </c:pt>
                <c:pt idx="4">
                  <c:v>0.79701942113570823</c:v>
                </c:pt>
                <c:pt idx="5">
                  <c:v>0.74243283357956646</c:v>
                </c:pt>
                <c:pt idx="6">
                  <c:v>0.70421366076823</c:v>
                </c:pt>
                <c:pt idx="7">
                  <c:v>0.659764879302561</c:v>
                </c:pt>
                <c:pt idx="8">
                  <c:v>0.60233366348501638</c:v>
                </c:pt>
              </c:numCache>
            </c:numRef>
          </c:val>
          <c:extLst>
            <c:ext xmlns:c16="http://schemas.microsoft.com/office/drawing/2014/chart" uri="{C3380CC4-5D6E-409C-BE32-E72D297353CC}">
              <c16:uniqueId val="{00000003-5BA2-4281-BCE5-DFAF828F1FAA}"/>
            </c:ext>
          </c:extLst>
        </c:ser>
        <c:dLbls>
          <c:showLegendKey val="0"/>
          <c:showVal val="0"/>
          <c:showCatName val="0"/>
          <c:showSerName val="0"/>
          <c:showPercent val="0"/>
          <c:showBubbleSize val="0"/>
        </c:dLbls>
        <c:gapWidth val="150"/>
        <c:axId val="165873920"/>
        <c:axId val="165879808"/>
      </c:barChart>
      <c:catAx>
        <c:axId val="165873920"/>
        <c:scaling>
          <c:orientation val="minMax"/>
        </c:scaling>
        <c:delete val="0"/>
        <c:axPos val="b"/>
        <c:numFmt formatCode="General" sourceLinked="0"/>
        <c:majorTickMark val="out"/>
        <c:minorTickMark val="none"/>
        <c:tickLblPos val="nextTo"/>
        <c:crossAx val="165879808"/>
        <c:crosses val="autoZero"/>
        <c:auto val="1"/>
        <c:lblAlgn val="ctr"/>
        <c:lblOffset val="100"/>
        <c:noMultiLvlLbl val="0"/>
      </c:catAx>
      <c:valAx>
        <c:axId val="165879808"/>
        <c:scaling>
          <c:orientation val="minMax"/>
          <c:max val="70"/>
        </c:scaling>
        <c:delete val="0"/>
        <c:axPos val="l"/>
        <c:majorGridlines/>
        <c:title>
          <c:tx>
            <c:rich>
              <a:bodyPr rot="-5400000" vert="horz"/>
              <a:lstStyle/>
              <a:p>
                <a:pPr>
                  <a:defRPr/>
                </a:pPr>
                <a:r>
                  <a:rPr lang="en-US" b="0"/>
                  <a:t>Ton per miljoner kronor</a:t>
                </a:r>
              </a:p>
            </c:rich>
          </c:tx>
          <c:overlay val="0"/>
        </c:title>
        <c:numFmt formatCode="#,##0" sourceLinked="0"/>
        <c:majorTickMark val="out"/>
        <c:minorTickMark val="none"/>
        <c:tickLblPos val="nextTo"/>
        <c:crossAx val="165873920"/>
        <c:crosses val="autoZero"/>
        <c:crossBetween val="between"/>
      </c:valAx>
    </c:plotArea>
    <c:legend>
      <c:legendPos val="b"/>
      <c:overlay val="0"/>
    </c:legend>
    <c:plotVisOnly val="1"/>
    <c:dispBlanksAs val="gap"/>
    <c:showDLblsOverMax val="0"/>
  </c:chart>
  <c:txPr>
    <a:bodyPr/>
    <a:lstStyle/>
    <a:p>
      <a:pPr>
        <a:defRPr sz="900"/>
      </a:pPr>
      <a:endParaRPr lang="sv-SE"/>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lang="en-US" sz="1800" b="1" i="0" u="none" strike="noStrike" kern="1200" baseline="0">
                <a:solidFill>
                  <a:sysClr val="windowText" lastClr="000000"/>
                </a:solidFill>
                <a:latin typeface="+mn-lt"/>
                <a:ea typeface="+mn-ea"/>
                <a:cs typeface="+mn-cs"/>
              </a:defRPr>
            </a:pPr>
            <a:r>
              <a:rPr lang="en-US" sz="1800" b="1" i="0" u="none" strike="noStrike" kern="1200" baseline="0">
                <a:solidFill>
                  <a:sysClr val="windowText" lastClr="000000"/>
                </a:solidFill>
                <a:latin typeface="+mn-lt"/>
                <a:ea typeface="+mn-ea"/>
                <a:cs typeface="+mn-cs"/>
              </a:rPr>
              <a:t>Norrbotten</a:t>
            </a:r>
          </a:p>
        </c:rich>
      </c:tx>
      <c:overlay val="1"/>
    </c:title>
    <c:autoTitleDeleted val="0"/>
    <c:plotArea>
      <c:layout/>
      <c:barChart>
        <c:barDir val="col"/>
        <c:grouping val="clustered"/>
        <c:varyColors val="0"/>
        <c:ser>
          <c:idx val="0"/>
          <c:order val="0"/>
          <c:tx>
            <c:strRef>
              <c:f>'4'!$AB$149</c:f>
              <c:strCache>
                <c:ptCount val="1"/>
                <c:pt idx="0">
                  <c:v>Genomsnitt alla branscher</c:v>
                </c:pt>
              </c:strCache>
            </c:strRef>
          </c:tx>
          <c:invertIfNegative val="0"/>
          <c:cat>
            <c:strRef>
              <c:f>'4'!$AE$7:$AM$7</c:f>
              <c:strCache>
                <c:ptCount val="9"/>
                <c:pt idx="0">
                  <c:v>2008</c:v>
                </c:pt>
                <c:pt idx="1">
                  <c:v>2009</c:v>
                </c:pt>
                <c:pt idx="2">
                  <c:v>2010</c:v>
                </c:pt>
                <c:pt idx="3">
                  <c:v>2011</c:v>
                </c:pt>
                <c:pt idx="4">
                  <c:v>2012</c:v>
                </c:pt>
                <c:pt idx="5">
                  <c:v>2013</c:v>
                </c:pt>
                <c:pt idx="6">
                  <c:v>2014</c:v>
                </c:pt>
                <c:pt idx="7">
                  <c:v>2015</c:v>
                </c:pt>
                <c:pt idx="8">
                  <c:v>2016**</c:v>
                </c:pt>
              </c:strCache>
            </c:strRef>
          </c:cat>
          <c:val>
            <c:numRef>
              <c:f>'4'!$AE$149:$AM$149</c:f>
              <c:numCache>
                <c:formatCode>#,##0</c:formatCode>
                <c:ptCount val="9"/>
                <c:pt idx="0">
                  <c:v>63.856794725212289</c:v>
                </c:pt>
                <c:pt idx="1">
                  <c:v>61.684314617262167</c:v>
                </c:pt>
                <c:pt idx="2">
                  <c:v>60.299063084383839</c:v>
                </c:pt>
                <c:pt idx="3">
                  <c:v>56.883510666778179</c:v>
                </c:pt>
                <c:pt idx="4">
                  <c:v>56.193347403263388</c:v>
                </c:pt>
                <c:pt idx="5">
                  <c:v>54.784831117255486</c:v>
                </c:pt>
                <c:pt idx="6">
                  <c:v>55.758553187913243</c:v>
                </c:pt>
                <c:pt idx="7">
                  <c:v>48.440049101966125</c:v>
                </c:pt>
                <c:pt idx="8">
                  <c:v>56.070056560912867</c:v>
                </c:pt>
              </c:numCache>
            </c:numRef>
          </c:val>
          <c:extLst>
            <c:ext xmlns:c16="http://schemas.microsoft.com/office/drawing/2014/chart" uri="{C3380CC4-5D6E-409C-BE32-E72D297353CC}">
              <c16:uniqueId val="{00000000-F736-4B0A-B70D-1B49AEEE3B17}"/>
            </c:ext>
          </c:extLst>
        </c:ser>
        <c:ser>
          <c:idx val="1"/>
          <c:order val="1"/>
          <c:tx>
            <c:strRef>
              <c:f>'4'!$AB$150</c:f>
              <c:strCache>
                <c:ptCount val="1"/>
                <c:pt idx="0">
                  <c:v>Marknadsproduktion, varor (SNI A01-F43)</c:v>
                </c:pt>
              </c:strCache>
            </c:strRef>
          </c:tx>
          <c:invertIfNegative val="0"/>
          <c:cat>
            <c:strRef>
              <c:f>'4'!$AE$7:$AM$7</c:f>
              <c:strCache>
                <c:ptCount val="9"/>
                <c:pt idx="0">
                  <c:v>2008</c:v>
                </c:pt>
                <c:pt idx="1">
                  <c:v>2009</c:v>
                </c:pt>
                <c:pt idx="2">
                  <c:v>2010</c:v>
                </c:pt>
                <c:pt idx="3">
                  <c:v>2011</c:v>
                </c:pt>
                <c:pt idx="4">
                  <c:v>2012</c:v>
                </c:pt>
                <c:pt idx="5">
                  <c:v>2013</c:v>
                </c:pt>
                <c:pt idx="6">
                  <c:v>2014</c:v>
                </c:pt>
                <c:pt idx="7">
                  <c:v>2015</c:v>
                </c:pt>
                <c:pt idx="8">
                  <c:v>2016**</c:v>
                </c:pt>
              </c:strCache>
            </c:strRef>
          </c:cat>
          <c:val>
            <c:numRef>
              <c:f>'4'!$AE$150:$AM$150</c:f>
              <c:numCache>
                <c:formatCode>#,##0</c:formatCode>
                <c:ptCount val="9"/>
                <c:pt idx="0">
                  <c:v>139.36101489396054</c:v>
                </c:pt>
                <c:pt idx="1">
                  <c:v>169.88786114473581</c:v>
                </c:pt>
                <c:pt idx="2">
                  <c:v>125.98650211662023</c:v>
                </c:pt>
                <c:pt idx="3">
                  <c:v>119.85303733530617</c:v>
                </c:pt>
                <c:pt idx="4">
                  <c:v>129.26089481899734</c:v>
                </c:pt>
                <c:pt idx="5">
                  <c:v>131.67229784892436</c:v>
                </c:pt>
                <c:pt idx="6">
                  <c:v>144.95190885108082</c:v>
                </c:pt>
                <c:pt idx="7">
                  <c:v>129.05065413691801</c:v>
                </c:pt>
                <c:pt idx="8">
                  <c:v>153.89413923511617</c:v>
                </c:pt>
              </c:numCache>
            </c:numRef>
          </c:val>
          <c:extLst>
            <c:ext xmlns:c16="http://schemas.microsoft.com/office/drawing/2014/chart" uri="{C3380CC4-5D6E-409C-BE32-E72D297353CC}">
              <c16:uniqueId val="{00000001-F736-4B0A-B70D-1B49AEEE3B17}"/>
            </c:ext>
          </c:extLst>
        </c:ser>
        <c:ser>
          <c:idx val="2"/>
          <c:order val="2"/>
          <c:tx>
            <c:strRef>
              <c:f>'4'!$AB$151</c:f>
              <c:strCache>
                <c:ptCount val="1"/>
                <c:pt idx="0">
                  <c:v>Marknadsproduktion, tjänster (SNI G45-T98)</c:v>
                </c:pt>
              </c:strCache>
            </c:strRef>
          </c:tx>
          <c:invertIfNegative val="0"/>
          <c:cat>
            <c:strRef>
              <c:f>'4'!$AE$7:$AM$7</c:f>
              <c:strCache>
                <c:ptCount val="9"/>
                <c:pt idx="0">
                  <c:v>2008</c:v>
                </c:pt>
                <c:pt idx="1">
                  <c:v>2009</c:v>
                </c:pt>
                <c:pt idx="2">
                  <c:v>2010</c:v>
                </c:pt>
                <c:pt idx="3">
                  <c:v>2011</c:v>
                </c:pt>
                <c:pt idx="4">
                  <c:v>2012</c:v>
                </c:pt>
                <c:pt idx="5">
                  <c:v>2013</c:v>
                </c:pt>
                <c:pt idx="6">
                  <c:v>2014</c:v>
                </c:pt>
                <c:pt idx="7">
                  <c:v>2015</c:v>
                </c:pt>
                <c:pt idx="8">
                  <c:v>2016**</c:v>
                </c:pt>
              </c:strCache>
            </c:strRef>
          </c:cat>
          <c:val>
            <c:numRef>
              <c:f>'4'!$AE$151:$AM$151</c:f>
              <c:numCache>
                <c:formatCode>#,##0</c:formatCode>
                <c:ptCount val="9"/>
                <c:pt idx="0">
                  <c:v>10.408089775266907</c:v>
                </c:pt>
                <c:pt idx="1">
                  <c:v>9.2406199580651442</c:v>
                </c:pt>
                <c:pt idx="2">
                  <c:v>9.1125135626406895</c:v>
                </c:pt>
                <c:pt idx="3">
                  <c:v>8.5325935626881328</c:v>
                </c:pt>
                <c:pt idx="4">
                  <c:v>7.1724234836769947</c:v>
                </c:pt>
                <c:pt idx="5">
                  <c:v>6.7464500126452185</c:v>
                </c:pt>
                <c:pt idx="6">
                  <c:v>6.3783454438436955</c:v>
                </c:pt>
                <c:pt idx="7">
                  <c:v>5.976259635767966</c:v>
                </c:pt>
                <c:pt idx="8">
                  <c:v>5.3187766824610403</c:v>
                </c:pt>
              </c:numCache>
            </c:numRef>
          </c:val>
          <c:extLst>
            <c:ext xmlns:c16="http://schemas.microsoft.com/office/drawing/2014/chart" uri="{C3380CC4-5D6E-409C-BE32-E72D297353CC}">
              <c16:uniqueId val="{00000002-F736-4B0A-B70D-1B49AEEE3B17}"/>
            </c:ext>
          </c:extLst>
        </c:ser>
        <c:ser>
          <c:idx val="3"/>
          <c:order val="3"/>
          <c:tx>
            <c:strRef>
              <c:f>'4'!$AB$152</c:f>
              <c:strCache>
                <c:ptCount val="1"/>
                <c:pt idx="0">
                  <c:v>Offentl. myndigh. samt hushållens icke-vinstdrivande org.</c:v>
                </c:pt>
              </c:strCache>
            </c:strRef>
          </c:tx>
          <c:invertIfNegative val="0"/>
          <c:cat>
            <c:strRef>
              <c:f>'4'!$AE$7:$AM$7</c:f>
              <c:strCache>
                <c:ptCount val="9"/>
                <c:pt idx="0">
                  <c:v>2008</c:v>
                </c:pt>
                <c:pt idx="1">
                  <c:v>2009</c:v>
                </c:pt>
                <c:pt idx="2">
                  <c:v>2010</c:v>
                </c:pt>
                <c:pt idx="3">
                  <c:v>2011</c:v>
                </c:pt>
                <c:pt idx="4">
                  <c:v>2012</c:v>
                </c:pt>
                <c:pt idx="5">
                  <c:v>2013</c:v>
                </c:pt>
                <c:pt idx="6">
                  <c:v>2014</c:v>
                </c:pt>
                <c:pt idx="7">
                  <c:v>2015</c:v>
                </c:pt>
                <c:pt idx="8">
                  <c:v>2016**</c:v>
                </c:pt>
              </c:strCache>
            </c:strRef>
          </c:cat>
          <c:val>
            <c:numRef>
              <c:f>'4'!$AE$152:$AM$152</c:f>
              <c:numCache>
                <c:formatCode>#,##0</c:formatCode>
                <c:ptCount val="9"/>
                <c:pt idx="0">
                  <c:v>2.2469727393979859</c:v>
                </c:pt>
                <c:pt idx="1">
                  <c:v>3.10786269334575</c:v>
                </c:pt>
                <c:pt idx="2">
                  <c:v>2.4536293677552008</c:v>
                </c:pt>
                <c:pt idx="3">
                  <c:v>2.4972448248371215</c:v>
                </c:pt>
                <c:pt idx="4">
                  <c:v>2.1518448272190507</c:v>
                </c:pt>
                <c:pt idx="5">
                  <c:v>1.9250283260497227</c:v>
                </c:pt>
                <c:pt idx="6">
                  <c:v>1.9347535968935645</c:v>
                </c:pt>
                <c:pt idx="7">
                  <c:v>2.1390360794566479</c:v>
                </c:pt>
                <c:pt idx="8">
                  <c:v>1.8061667130881272</c:v>
                </c:pt>
              </c:numCache>
            </c:numRef>
          </c:val>
          <c:extLst>
            <c:ext xmlns:c16="http://schemas.microsoft.com/office/drawing/2014/chart" uri="{C3380CC4-5D6E-409C-BE32-E72D297353CC}">
              <c16:uniqueId val="{00000003-F736-4B0A-B70D-1B49AEEE3B17}"/>
            </c:ext>
          </c:extLst>
        </c:ser>
        <c:dLbls>
          <c:showLegendKey val="0"/>
          <c:showVal val="0"/>
          <c:showCatName val="0"/>
          <c:showSerName val="0"/>
          <c:showPercent val="0"/>
          <c:showBubbleSize val="0"/>
        </c:dLbls>
        <c:gapWidth val="150"/>
        <c:axId val="165919360"/>
        <c:axId val="165921152"/>
      </c:barChart>
      <c:catAx>
        <c:axId val="165919360"/>
        <c:scaling>
          <c:orientation val="minMax"/>
        </c:scaling>
        <c:delete val="0"/>
        <c:axPos val="b"/>
        <c:numFmt formatCode="General" sourceLinked="0"/>
        <c:majorTickMark val="out"/>
        <c:minorTickMark val="none"/>
        <c:tickLblPos val="nextTo"/>
        <c:crossAx val="165921152"/>
        <c:crosses val="autoZero"/>
        <c:auto val="1"/>
        <c:lblAlgn val="ctr"/>
        <c:lblOffset val="100"/>
        <c:noMultiLvlLbl val="0"/>
      </c:catAx>
      <c:valAx>
        <c:axId val="165921152"/>
        <c:scaling>
          <c:orientation val="minMax"/>
        </c:scaling>
        <c:delete val="0"/>
        <c:axPos val="l"/>
        <c:majorGridlines/>
        <c:title>
          <c:tx>
            <c:rich>
              <a:bodyPr rot="-5400000" vert="horz"/>
              <a:lstStyle/>
              <a:p>
                <a:pPr>
                  <a:defRPr b="0"/>
                </a:pPr>
                <a:r>
                  <a:rPr lang="en-US" b="0"/>
                  <a:t>Ton per miljoner kronor</a:t>
                </a:r>
              </a:p>
            </c:rich>
          </c:tx>
          <c:overlay val="0"/>
        </c:title>
        <c:numFmt formatCode="#,##0" sourceLinked="0"/>
        <c:majorTickMark val="out"/>
        <c:minorTickMark val="none"/>
        <c:tickLblPos val="nextTo"/>
        <c:crossAx val="165919360"/>
        <c:crosses val="autoZero"/>
        <c:crossBetween val="between"/>
      </c:valAx>
    </c:plotArea>
    <c:legend>
      <c:legendPos val="b"/>
      <c:overlay val="0"/>
    </c:legend>
    <c:plotVisOnly val="1"/>
    <c:dispBlanksAs val="gap"/>
    <c:showDLblsOverMax val="0"/>
  </c:chart>
  <c:txPr>
    <a:bodyPr/>
    <a:lstStyle/>
    <a:p>
      <a:pPr>
        <a:defRPr sz="900"/>
      </a:pPr>
      <a:endParaRPr lang="sv-SE"/>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lang="en-US" sz="1800" b="1" i="0" u="none" strike="noStrike" kern="1200" baseline="0">
                <a:solidFill>
                  <a:sysClr val="windowText" lastClr="000000"/>
                </a:solidFill>
                <a:latin typeface="+mn-lt"/>
                <a:ea typeface="+mn-ea"/>
                <a:cs typeface="+mn-cs"/>
              </a:defRPr>
            </a:pPr>
            <a:r>
              <a:rPr lang="en-US" sz="1800" b="1" i="0" u="none" strike="noStrike" kern="1200" baseline="0">
                <a:solidFill>
                  <a:sysClr val="windowText" lastClr="000000"/>
                </a:solidFill>
                <a:latin typeface="+mn-lt"/>
                <a:ea typeface="+mn-ea"/>
                <a:cs typeface="+mn-cs"/>
              </a:rPr>
              <a:t>Riket</a:t>
            </a:r>
          </a:p>
        </c:rich>
      </c:tx>
      <c:overlay val="1"/>
    </c:title>
    <c:autoTitleDeleted val="0"/>
    <c:plotArea>
      <c:layout/>
      <c:barChart>
        <c:barDir val="col"/>
        <c:grouping val="clustered"/>
        <c:varyColors val="0"/>
        <c:ser>
          <c:idx val="0"/>
          <c:order val="0"/>
          <c:tx>
            <c:strRef>
              <c:f>'4'!$AB$165</c:f>
              <c:strCache>
                <c:ptCount val="1"/>
                <c:pt idx="0">
                  <c:v>Genomsnitt alla branscher</c:v>
                </c:pt>
              </c:strCache>
            </c:strRef>
          </c:tx>
          <c:invertIfNegative val="0"/>
          <c:cat>
            <c:strRef>
              <c:f>'4'!$AE$7:$AM$7</c:f>
              <c:strCache>
                <c:ptCount val="9"/>
                <c:pt idx="0">
                  <c:v>2008</c:v>
                </c:pt>
                <c:pt idx="1">
                  <c:v>2009</c:v>
                </c:pt>
                <c:pt idx="2">
                  <c:v>2010</c:v>
                </c:pt>
                <c:pt idx="3">
                  <c:v>2011</c:v>
                </c:pt>
                <c:pt idx="4">
                  <c:v>2012</c:v>
                </c:pt>
                <c:pt idx="5">
                  <c:v>2013</c:v>
                </c:pt>
                <c:pt idx="6">
                  <c:v>2014</c:v>
                </c:pt>
                <c:pt idx="7">
                  <c:v>2015</c:v>
                </c:pt>
                <c:pt idx="8">
                  <c:v>2016**</c:v>
                </c:pt>
              </c:strCache>
            </c:strRef>
          </c:cat>
          <c:val>
            <c:numRef>
              <c:f>'4'!$AE$165:$AM$165</c:f>
              <c:numCache>
                <c:formatCode>#,##0</c:formatCode>
                <c:ptCount val="9"/>
                <c:pt idx="0">
                  <c:v>21.336330258740105</c:v>
                </c:pt>
                <c:pt idx="1">
                  <c:v>20.562313888978551</c:v>
                </c:pt>
                <c:pt idx="2">
                  <c:v>20.797802804787636</c:v>
                </c:pt>
                <c:pt idx="3">
                  <c:v>18.751508013433359</c:v>
                </c:pt>
                <c:pt idx="4">
                  <c:v>17.639694984827777</c:v>
                </c:pt>
                <c:pt idx="5">
                  <c:v>16.697641073118753</c:v>
                </c:pt>
                <c:pt idx="6">
                  <c:v>15.737910618748673</c:v>
                </c:pt>
                <c:pt idx="7">
                  <c:v>14.754707740666589</c:v>
                </c:pt>
                <c:pt idx="8">
                  <c:v>14.1305504724</c:v>
                </c:pt>
              </c:numCache>
            </c:numRef>
          </c:val>
          <c:extLst>
            <c:ext xmlns:c16="http://schemas.microsoft.com/office/drawing/2014/chart" uri="{C3380CC4-5D6E-409C-BE32-E72D297353CC}">
              <c16:uniqueId val="{00000000-4E31-4A17-B636-C5FC96F40191}"/>
            </c:ext>
          </c:extLst>
        </c:ser>
        <c:ser>
          <c:idx val="1"/>
          <c:order val="1"/>
          <c:tx>
            <c:strRef>
              <c:f>'4'!$AB$166</c:f>
              <c:strCache>
                <c:ptCount val="1"/>
                <c:pt idx="0">
                  <c:v>Marknadsproduktion, varor (SNI A01-F43)</c:v>
                </c:pt>
              </c:strCache>
            </c:strRef>
          </c:tx>
          <c:invertIfNegative val="0"/>
          <c:cat>
            <c:strRef>
              <c:f>'4'!$AE$7:$AM$7</c:f>
              <c:strCache>
                <c:ptCount val="9"/>
                <c:pt idx="0">
                  <c:v>2008</c:v>
                </c:pt>
                <c:pt idx="1">
                  <c:v>2009</c:v>
                </c:pt>
                <c:pt idx="2">
                  <c:v>2010</c:v>
                </c:pt>
                <c:pt idx="3">
                  <c:v>2011</c:v>
                </c:pt>
                <c:pt idx="4">
                  <c:v>2012</c:v>
                </c:pt>
                <c:pt idx="5">
                  <c:v>2013</c:v>
                </c:pt>
                <c:pt idx="6">
                  <c:v>2014</c:v>
                </c:pt>
                <c:pt idx="7">
                  <c:v>2015</c:v>
                </c:pt>
                <c:pt idx="8">
                  <c:v>2016**</c:v>
                </c:pt>
              </c:strCache>
            </c:strRef>
          </c:cat>
          <c:val>
            <c:numRef>
              <c:f>'4'!$AE$166:$AM$166</c:f>
              <c:numCache>
                <c:formatCode>#,##0</c:formatCode>
                <c:ptCount val="9"/>
                <c:pt idx="0">
                  <c:v>44.559760035177469</c:v>
                </c:pt>
                <c:pt idx="1">
                  <c:v>44.97842079798685</c:v>
                </c:pt>
                <c:pt idx="2">
                  <c:v>45.382400803369364</c:v>
                </c:pt>
                <c:pt idx="3">
                  <c:v>41.386294167891606</c:v>
                </c:pt>
                <c:pt idx="4">
                  <c:v>40.91504410553339</c:v>
                </c:pt>
                <c:pt idx="5">
                  <c:v>39.879764065667928</c:v>
                </c:pt>
                <c:pt idx="6">
                  <c:v>37.465935769971331</c:v>
                </c:pt>
                <c:pt idx="7">
                  <c:v>36.78078102703892</c:v>
                </c:pt>
                <c:pt idx="8">
                  <c:v>35.243595301349522</c:v>
                </c:pt>
              </c:numCache>
            </c:numRef>
          </c:val>
          <c:extLst>
            <c:ext xmlns:c16="http://schemas.microsoft.com/office/drawing/2014/chart" uri="{C3380CC4-5D6E-409C-BE32-E72D297353CC}">
              <c16:uniqueId val="{00000001-4E31-4A17-B636-C5FC96F40191}"/>
            </c:ext>
          </c:extLst>
        </c:ser>
        <c:ser>
          <c:idx val="2"/>
          <c:order val="2"/>
          <c:tx>
            <c:strRef>
              <c:f>'4'!$AB$167</c:f>
              <c:strCache>
                <c:ptCount val="1"/>
                <c:pt idx="0">
                  <c:v>Marknadsproduktion, tjänster (SNI G45-T98)</c:v>
                </c:pt>
              </c:strCache>
            </c:strRef>
          </c:tx>
          <c:invertIfNegative val="0"/>
          <c:cat>
            <c:strRef>
              <c:f>'4'!$AE$7:$AM$7</c:f>
              <c:strCache>
                <c:ptCount val="9"/>
                <c:pt idx="0">
                  <c:v>2008</c:v>
                </c:pt>
                <c:pt idx="1">
                  <c:v>2009</c:v>
                </c:pt>
                <c:pt idx="2">
                  <c:v>2010</c:v>
                </c:pt>
                <c:pt idx="3">
                  <c:v>2011</c:v>
                </c:pt>
                <c:pt idx="4">
                  <c:v>2012</c:v>
                </c:pt>
                <c:pt idx="5">
                  <c:v>2013</c:v>
                </c:pt>
                <c:pt idx="6">
                  <c:v>2014</c:v>
                </c:pt>
                <c:pt idx="7">
                  <c:v>2015</c:v>
                </c:pt>
                <c:pt idx="8">
                  <c:v>2016**</c:v>
                </c:pt>
              </c:strCache>
            </c:strRef>
          </c:cat>
          <c:val>
            <c:numRef>
              <c:f>'4'!$AE$167:$AM$167</c:f>
              <c:numCache>
                <c:formatCode>#,##0</c:formatCode>
                <c:ptCount val="9"/>
                <c:pt idx="0">
                  <c:v>13.539755077963411</c:v>
                </c:pt>
                <c:pt idx="1">
                  <c:v>12.962835918253871</c:v>
                </c:pt>
                <c:pt idx="2">
                  <c:v>12.277866633105113</c:v>
                </c:pt>
                <c:pt idx="3">
                  <c:v>11.097289279082279</c:v>
                </c:pt>
                <c:pt idx="4">
                  <c:v>10.145461975347853</c:v>
                </c:pt>
                <c:pt idx="5">
                  <c:v>9.4176035181245812</c:v>
                </c:pt>
                <c:pt idx="6">
                  <c:v>9.0336418164433052</c:v>
                </c:pt>
                <c:pt idx="7">
                  <c:v>8.1722503466741649</c:v>
                </c:pt>
                <c:pt idx="8">
                  <c:v>8.0748963763601118</c:v>
                </c:pt>
              </c:numCache>
            </c:numRef>
          </c:val>
          <c:extLst>
            <c:ext xmlns:c16="http://schemas.microsoft.com/office/drawing/2014/chart" uri="{C3380CC4-5D6E-409C-BE32-E72D297353CC}">
              <c16:uniqueId val="{00000002-4E31-4A17-B636-C5FC96F40191}"/>
            </c:ext>
          </c:extLst>
        </c:ser>
        <c:ser>
          <c:idx val="3"/>
          <c:order val="3"/>
          <c:tx>
            <c:strRef>
              <c:f>'4'!$AB$168</c:f>
              <c:strCache>
                <c:ptCount val="1"/>
                <c:pt idx="0">
                  <c:v>Offentl. myndigh. samt hushållens icke-vinstdrivande org.</c:v>
                </c:pt>
              </c:strCache>
            </c:strRef>
          </c:tx>
          <c:invertIfNegative val="0"/>
          <c:cat>
            <c:strRef>
              <c:f>'4'!$AE$7:$AM$7</c:f>
              <c:strCache>
                <c:ptCount val="9"/>
                <c:pt idx="0">
                  <c:v>2008</c:v>
                </c:pt>
                <c:pt idx="1">
                  <c:v>2009</c:v>
                </c:pt>
                <c:pt idx="2">
                  <c:v>2010</c:v>
                </c:pt>
                <c:pt idx="3">
                  <c:v>2011</c:v>
                </c:pt>
                <c:pt idx="4">
                  <c:v>2012</c:v>
                </c:pt>
                <c:pt idx="5">
                  <c:v>2013</c:v>
                </c:pt>
                <c:pt idx="6">
                  <c:v>2014</c:v>
                </c:pt>
                <c:pt idx="7">
                  <c:v>2015</c:v>
                </c:pt>
                <c:pt idx="8">
                  <c:v>2016**</c:v>
                </c:pt>
              </c:strCache>
            </c:strRef>
          </c:cat>
          <c:val>
            <c:numRef>
              <c:f>'4'!$AE$168:$AM$168</c:f>
              <c:numCache>
                <c:formatCode>#,##0</c:formatCode>
                <c:ptCount val="9"/>
                <c:pt idx="0">
                  <c:v>1.3701434487323496</c:v>
                </c:pt>
                <c:pt idx="1">
                  <c:v>1.4382667066781598</c:v>
                </c:pt>
                <c:pt idx="2">
                  <c:v>1.3280788648175517</c:v>
                </c:pt>
                <c:pt idx="3">
                  <c:v>1.2184889336440112</c:v>
                </c:pt>
                <c:pt idx="4">
                  <c:v>1.1539079516463804</c:v>
                </c:pt>
                <c:pt idx="5">
                  <c:v>1.0034873526932264</c:v>
                </c:pt>
                <c:pt idx="6">
                  <c:v>0.95184672947148341</c:v>
                </c:pt>
                <c:pt idx="7">
                  <c:v>0.9363136383390539</c:v>
                </c:pt>
                <c:pt idx="8">
                  <c:v>0.85257417339488917</c:v>
                </c:pt>
              </c:numCache>
            </c:numRef>
          </c:val>
          <c:extLst>
            <c:ext xmlns:c16="http://schemas.microsoft.com/office/drawing/2014/chart" uri="{C3380CC4-5D6E-409C-BE32-E72D297353CC}">
              <c16:uniqueId val="{00000003-4E31-4A17-B636-C5FC96F40191}"/>
            </c:ext>
          </c:extLst>
        </c:ser>
        <c:dLbls>
          <c:showLegendKey val="0"/>
          <c:showVal val="0"/>
          <c:showCatName val="0"/>
          <c:showSerName val="0"/>
          <c:showPercent val="0"/>
          <c:showBubbleSize val="0"/>
        </c:dLbls>
        <c:gapWidth val="150"/>
        <c:axId val="165939072"/>
        <c:axId val="165940608"/>
      </c:barChart>
      <c:catAx>
        <c:axId val="165939072"/>
        <c:scaling>
          <c:orientation val="minMax"/>
        </c:scaling>
        <c:delete val="0"/>
        <c:axPos val="b"/>
        <c:numFmt formatCode="General" sourceLinked="0"/>
        <c:majorTickMark val="out"/>
        <c:minorTickMark val="none"/>
        <c:tickLblPos val="nextTo"/>
        <c:crossAx val="165940608"/>
        <c:crosses val="autoZero"/>
        <c:auto val="1"/>
        <c:lblAlgn val="ctr"/>
        <c:lblOffset val="100"/>
        <c:noMultiLvlLbl val="0"/>
      </c:catAx>
      <c:valAx>
        <c:axId val="165940608"/>
        <c:scaling>
          <c:orientation val="minMax"/>
          <c:max val="70"/>
        </c:scaling>
        <c:delete val="0"/>
        <c:axPos val="l"/>
        <c:majorGridlines/>
        <c:title>
          <c:tx>
            <c:rich>
              <a:bodyPr rot="-5400000" vert="horz"/>
              <a:lstStyle/>
              <a:p>
                <a:pPr>
                  <a:defRPr b="0"/>
                </a:pPr>
                <a:r>
                  <a:rPr lang="en-US" b="0"/>
                  <a:t>Ton per miljoner kronor</a:t>
                </a:r>
              </a:p>
            </c:rich>
          </c:tx>
          <c:overlay val="0"/>
        </c:title>
        <c:numFmt formatCode="#,##0" sourceLinked="0"/>
        <c:majorTickMark val="out"/>
        <c:minorTickMark val="none"/>
        <c:tickLblPos val="nextTo"/>
        <c:crossAx val="165939072"/>
        <c:crosses val="autoZero"/>
        <c:crossBetween val="between"/>
      </c:valAx>
    </c:plotArea>
    <c:legend>
      <c:legendPos val="b"/>
      <c:overlay val="0"/>
    </c:legend>
    <c:plotVisOnly val="1"/>
    <c:dispBlanksAs val="gap"/>
    <c:showDLblsOverMax val="0"/>
  </c:chart>
  <c:txPr>
    <a:bodyPr/>
    <a:lstStyle/>
    <a:p>
      <a:pPr>
        <a:defRPr sz="900"/>
      </a:pPr>
      <a:endParaRPr lang="sv-SE"/>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lang="en-US" sz="1800" b="1" i="0" u="none" strike="noStrike" kern="1200" baseline="0">
                <a:solidFill>
                  <a:sysClr val="windowText" lastClr="000000"/>
                </a:solidFill>
                <a:latin typeface="+mn-lt"/>
                <a:ea typeface="+mn-ea"/>
                <a:cs typeface="+mn-cs"/>
              </a:defRPr>
            </a:pPr>
            <a:r>
              <a:rPr lang="en-US" sz="1800" b="1" i="0" u="none" strike="noStrike" kern="1200" baseline="0">
                <a:solidFill>
                  <a:sysClr val="windowText" lastClr="000000"/>
                </a:solidFill>
                <a:latin typeface="+mn-lt"/>
                <a:ea typeface="+mn-ea"/>
                <a:cs typeface="+mn-cs"/>
              </a:rPr>
              <a:t>Gävleborg</a:t>
            </a:r>
          </a:p>
        </c:rich>
      </c:tx>
      <c:overlay val="1"/>
    </c:title>
    <c:autoTitleDeleted val="0"/>
    <c:plotArea>
      <c:layout/>
      <c:barChart>
        <c:barDir val="col"/>
        <c:grouping val="clustered"/>
        <c:varyColors val="0"/>
        <c:ser>
          <c:idx val="0"/>
          <c:order val="0"/>
          <c:tx>
            <c:strRef>
              <c:f>'4'!$AB$121</c:f>
              <c:strCache>
                <c:ptCount val="1"/>
                <c:pt idx="0">
                  <c:v>Genomsnitt alla branscher</c:v>
                </c:pt>
              </c:strCache>
            </c:strRef>
          </c:tx>
          <c:invertIfNegative val="0"/>
          <c:cat>
            <c:strRef>
              <c:f>'4'!$AE$7:$AM$7</c:f>
              <c:strCache>
                <c:ptCount val="9"/>
                <c:pt idx="0">
                  <c:v>2008</c:v>
                </c:pt>
                <c:pt idx="1">
                  <c:v>2009</c:v>
                </c:pt>
                <c:pt idx="2">
                  <c:v>2010</c:v>
                </c:pt>
                <c:pt idx="3">
                  <c:v>2011</c:v>
                </c:pt>
                <c:pt idx="4">
                  <c:v>2012</c:v>
                </c:pt>
                <c:pt idx="5">
                  <c:v>2013</c:v>
                </c:pt>
                <c:pt idx="6">
                  <c:v>2014</c:v>
                </c:pt>
                <c:pt idx="7">
                  <c:v>2015</c:v>
                </c:pt>
                <c:pt idx="8">
                  <c:v>2016**</c:v>
                </c:pt>
              </c:strCache>
            </c:strRef>
          </c:cat>
          <c:val>
            <c:numRef>
              <c:f>'4'!$AE$121:$AM$121</c:f>
              <c:numCache>
                <c:formatCode>#,##0</c:formatCode>
                <c:ptCount val="9"/>
                <c:pt idx="0">
                  <c:v>20.846386802696543</c:v>
                </c:pt>
                <c:pt idx="1">
                  <c:v>20.356466407355363</c:v>
                </c:pt>
                <c:pt idx="2">
                  <c:v>20.44846950073082</c:v>
                </c:pt>
                <c:pt idx="3">
                  <c:v>19.328943169535368</c:v>
                </c:pt>
                <c:pt idx="4">
                  <c:v>17.653249840954857</c:v>
                </c:pt>
                <c:pt idx="5">
                  <c:v>16.66567692350101</c:v>
                </c:pt>
                <c:pt idx="6">
                  <c:v>15.164513921579136</c:v>
                </c:pt>
                <c:pt idx="7">
                  <c:v>14.288517731280887</c:v>
                </c:pt>
                <c:pt idx="8">
                  <c:v>13.524428132777873</c:v>
                </c:pt>
              </c:numCache>
            </c:numRef>
          </c:val>
          <c:extLst>
            <c:ext xmlns:c16="http://schemas.microsoft.com/office/drawing/2014/chart" uri="{C3380CC4-5D6E-409C-BE32-E72D297353CC}">
              <c16:uniqueId val="{00000000-799B-424E-98A6-ADCA77C03B54}"/>
            </c:ext>
          </c:extLst>
        </c:ser>
        <c:ser>
          <c:idx val="1"/>
          <c:order val="1"/>
          <c:tx>
            <c:strRef>
              <c:f>'4'!$AB$122</c:f>
              <c:strCache>
                <c:ptCount val="1"/>
                <c:pt idx="0">
                  <c:v>Marknadsproduktion, varor (SNI A01-F43)</c:v>
                </c:pt>
              </c:strCache>
            </c:strRef>
          </c:tx>
          <c:invertIfNegative val="0"/>
          <c:cat>
            <c:strRef>
              <c:f>'4'!$AE$7:$AM$7</c:f>
              <c:strCache>
                <c:ptCount val="9"/>
                <c:pt idx="0">
                  <c:v>2008</c:v>
                </c:pt>
                <c:pt idx="1">
                  <c:v>2009</c:v>
                </c:pt>
                <c:pt idx="2">
                  <c:v>2010</c:v>
                </c:pt>
                <c:pt idx="3">
                  <c:v>2011</c:v>
                </c:pt>
                <c:pt idx="4">
                  <c:v>2012</c:v>
                </c:pt>
                <c:pt idx="5">
                  <c:v>2013</c:v>
                </c:pt>
                <c:pt idx="6">
                  <c:v>2014</c:v>
                </c:pt>
                <c:pt idx="7">
                  <c:v>2015</c:v>
                </c:pt>
                <c:pt idx="8">
                  <c:v>2016**</c:v>
                </c:pt>
              </c:strCache>
            </c:strRef>
          </c:cat>
          <c:val>
            <c:numRef>
              <c:f>'4'!$AE$122:$AM$122</c:f>
              <c:numCache>
                <c:formatCode>#,##0</c:formatCode>
                <c:ptCount val="9"/>
                <c:pt idx="0">
                  <c:v>37.54371836448523</c:v>
                </c:pt>
                <c:pt idx="1">
                  <c:v>37.481901377953733</c:v>
                </c:pt>
                <c:pt idx="2">
                  <c:v>35.303304123784635</c:v>
                </c:pt>
                <c:pt idx="3">
                  <c:v>35.670828313844559</c:v>
                </c:pt>
                <c:pt idx="4">
                  <c:v>33.172572162735243</c:v>
                </c:pt>
                <c:pt idx="5">
                  <c:v>31.39622582009881</c:v>
                </c:pt>
                <c:pt idx="6">
                  <c:v>27.417473620562454</c:v>
                </c:pt>
                <c:pt idx="7">
                  <c:v>26.065723404954493</c:v>
                </c:pt>
                <c:pt idx="8">
                  <c:v>25.384280352817633</c:v>
                </c:pt>
              </c:numCache>
            </c:numRef>
          </c:val>
          <c:extLst>
            <c:ext xmlns:c16="http://schemas.microsoft.com/office/drawing/2014/chart" uri="{C3380CC4-5D6E-409C-BE32-E72D297353CC}">
              <c16:uniqueId val="{00000001-799B-424E-98A6-ADCA77C03B54}"/>
            </c:ext>
          </c:extLst>
        </c:ser>
        <c:ser>
          <c:idx val="2"/>
          <c:order val="2"/>
          <c:tx>
            <c:strRef>
              <c:f>'4'!$AB$123</c:f>
              <c:strCache>
                <c:ptCount val="1"/>
                <c:pt idx="0">
                  <c:v>Marknadsproduktion, tjänster (SNI G45-T98)</c:v>
                </c:pt>
              </c:strCache>
            </c:strRef>
          </c:tx>
          <c:invertIfNegative val="0"/>
          <c:cat>
            <c:strRef>
              <c:f>'4'!$AE$7:$AM$7</c:f>
              <c:strCache>
                <c:ptCount val="9"/>
                <c:pt idx="0">
                  <c:v>2008</c:v>
                </c:pt>
                <c:pt idx="1">
                  <c:v>2009</c:v>
                </c:pt>
                <c:pt idx="2">
                  <c:v>2010</c:v>
                </c:pt>
                <c:pt idx="3">
                  <c:v>2011</c:v>
                </c:pt>
                <c:pt idx="4">
                  <c:v>2012</c:v>
                </c:pt>
                <c:pt idx="5">
                  <c:v>2013</c:v>
                </c:pt>
                <c:pt idx="6">
                  <c:v>2014</c:v>
                </c:pt>
                <c:pt idx="7">
                  <c:v>2015</c:v>
                </c:pt>
                <c:pt idx="8">
                  <c:v>2016**</c:v>
                </c:pt>
              </c:strCache>
            </c:strRef>
          </c:cat>
          <c:val>
            <c:numRef>
              <c:f>'4'!$AE$123:$AM$123</c:f>
              <c:numCache>
                <c:formatCode>#,##0</c:formatCode>
                <c:ptCount val="9"/>
                <c:pt idx="0">
                  <c:v>9.6636392100476272</c:v>
                </c:pt>
                <c:pt idx="1">
                  <c:v>8.3762922879509851</c:v>
                </c:pt>
                <c:pt idx="2">
                  <c:v>9.1027931737414995</c:v>
                </c:pt>
                <c:pt idx="3">
                  <c:v>8.6573214850846956</c:v>
                </c:pt>
                <c:pt idx="4">
                  <c:v>7.8231301344865871</c:v>
                </c:pt>
                <c:pt idx="5">
                  <c:v>7.0044587622399437</c:v>
                </c:pt>
                <c:pt idx="6">
                  <c:v>6.527680466719664</c:v>
                </c:pt>
                <c:pt idx="7">
                  <c:v>6.1121754854592423</c:v>
                </c:pt>
                <c:pt idx="8">
                  <c:v>5.5405433636093102</c:v>
                </c:pt>
              </c:numCache>
            </c:numRef>
          </c:val>
          <c:extLst>
            <c:ext xmlns:c16="http://schemas.microsoft.com/office/drawing/2014/chart" uri="{C3380CC4-5D6E-409C-BE32-E72D297353CC}">
              <c16:uniqueId val="{00000002-799B-424E-98A6-ADCA77C03B54}"/>
            </c:ext>
          </c:extLst>
        </c:ser>
        <c:ser>
          <c:idx val="3"/>
          <c:order val="3"/>
          <c:tx>
            <c:strRef>
              <c:f>'4'!$AB$124</c:f>
              <c:strCache>
                <c:ptCount val="1"/>
                <c:pt idx="0">
                  <c:v>Offentl. myndigh. samt hushållens icke-vinstdrivande org.</c:v>
                </c:pt>
              </c:strCache>
            </c:strRef>
          </c:tx>
          <c:invertIfNegative val="0"/>
          <c:cat>
            <c:strRef>
              <c:f>'4'!$AE$7:$AM$7</c:f>
              <c:strCache>
                <c:ptCount val="9"/>
                <c:pt idx="0">
                  <c:v>2008</c:v>
                </c:pt>
                <c:pt idx="1">
                  <c:v>2009</c:v>
                </c:pt>
                <c:pt idx="2">
                  <c:v>2010</c:v>
                </c:pt>
                <c:pt idx="3">
                  <c:v>2011</c:v>
                </c:pt>
                <c:pt idx="4">
                  <c:v>2012</c:v>
                </c:pt>
                <c:pt idx="5">
                  <c:v>2013</c:v>
                </c:pt>
                <c:pt idx="6">
                  <c:v>2014</c:v>
                </c:pt>
                <c:pt idx="7">
                  <c:v>2015</c:v>
                </c:pt>
                <c:pt idx="8">
                  <c:v>2016**</c:v>
                </c:pt>
              </c:strCache>
            </c:strRef>
          </c:cat>
          <c:val>
            <c:numRef>
              <c:f>'4'!$AE$124:$AM$124</c:f>
              <c:numCache>
                <c:formatCode>#,##0</c:formatCode>
                <c:ptCount val="9"/>
                <c:pt idx="0">
                  <c:v>1.2734745877643681</c:v>
                </c:pt>
                <c:pt idx="1">
                  <c:v>1.2565834516127923</c:v>
                </c:pt>
                <c:pt idx="2">
                  <c:v>1.1147366072268796</c:v>
                </c:pt>
                <c:pt idx="3">
                  <c:v>0.98425999123326169</c:v>
                </c:pt>
                <c:pt idx="4">
                  <c:v>0.8916160383969447</c:v>
                </c:pt>
                <c:pt idx="5">
                  <c:v>0.86511811554559925</c:v>
                </c:pt>
                <c:pt idx="6">
                  <c:v>0.80878212338609912</c:v>
                </c:pt>
                <c:pt idx="7">
                  <c:v>0.77520293720288047</c:v>
                </c:pt>
                <c:pt idx="8">
                  <c:v>0.67829887604808292</c:v>
                </c:pt>
              </c:numCache>
            </c:numRef>
          </c:val>
          <c:extLst>
            <c:ext xmlns:c16="http://schemas.microsoft.com/office/drawing/2014/chart" uri="{C3380CC4-5D6E-409C-BE32-E72D297353CC}">
              <c16:uniqueId val="{00000003-799B-424E-98A6-ADCA77C03B54}"/>
            </c:ext>
          </c:extLst>
        </c:ser>
        <c:dLbls>
          <c:showLegendKey val="0"/>
          <c:showVal val="0"/>
          <c:showCatName val="0"/>
          <c:showSerName val="0"/>
          <c:showPercent val="0"/>
          <c:showBubbleSize val="0"/>
        </c:dLbls>
        <c:gapWidth val="150"/>
        <c:axId val="165972224"/>
        <c:axId val="165974016"/>
      </c:barChart>
      <c:catAx>
        <c:axId val="165972224"/>
        <c:scaling>
          <c:orientation val="minMax"/>
        </c:scaling>
        <c:delete val="0"/>
        <c:axPos val="b"/>
        <c:numFmt formatCode="General" sourceLinked="0"/>
        <c:majorTickMark val="out"/>
        <c:minorTickMark val="none"/>
        <c:tickLblPos val="nextTo"/>
        <c:crossAx val="165974016"/>
        <c:crosses val="autoZero"/>
        <c:auto val="1"/>
        <c:lblAlgn val="ctr"/>
        <c:lblOffset val="100"/>
        <c:noMultiLvlLbl val="0"/>
      </c:catAx>
      <c:valAx>
        <c:axId val="165974016"/>
        <c:scaling>
          <c:orientation val="minMax"/>
          <c:max val="70"/>
        </c:scaling>
        <c:delete val="0"/>
        <c:axPos val="l"/>
        <c:majorGridlines/>
        <c:title>
          <c:tx>
            <c:rich>
              <a:bodyPr rot="-5400000" vert="horz"/>
              <a:lstStyle/>
              <a:p>
                <a:pPr algn="ctr" rtl="0">
                  <a:defRPr lang="en-US" sz="900" b="0" i="0" u="none" strike="noStrike" kern="1200" baseline="0">
                    <a:solidFill>
                      <a:sysClr val="windowText" lastClr="000000"/>
                    </a:solidFill>
                    <a:latin typeface="+mn-lt"/>
                    <a:ea typeface="+mn-ea"/>
                    <a:cs typeface="+mn-cs"/>
                  </a:defRPr>
                </a:pPr>
                <a:r>
                  <a:rPr lang="en-US" sz="900" b="0" i="0" u="none" strike="noStrike" kern="1200" baseline="0">
                    <a:solidFill>
                      <a:sysClr val="windowText" lastClr="000000"/>
                    </a:solidFill>
                    <a:latin typeface="+mn-lt"/>
                    <a:ea typeface="+mn-ea"/>
                    <a:cs typeface="+mn-cs"/>
                  </a:rPr>
                  <a:t>Ton per miljoner kronor</a:t>
                </a:r>
              </a:p>
            </c:rich>
          </c:tx>
          <c:overlay val="0"/>
        </c:title>
        <c:numFmt formatCode="#,##0" sourceLinked="0"/>
        <c:majorTickMark val="out"/>
        <c:minorTickMark val="none"/>
        <c:tickLblPos val="nextTo"/>
        <c:crossAx val="165972224"/>
        <c:crosses val="autoZero"/>
        <c:crossBetween val="between"/>
      </c:valAx>
    </c:plotArea>
    <c:legend>
      <c:legendPos val="b"/>
      <c:overlay val="0"/>
    </c:legend>
    <c:plotVisOnly val="1"/>
    <c:dispBlanksAs val="gap"/>
    <c:showDLblsOverMax val="0"/>
  </c:chart>
  <c:txPr>
    <a:bodyPr/>
    <a:lstStyle/>
    <a:p>
      <a:pPr>
        <a:defRPr sz="900"/>
      </a:pPr>
      <a:endParaRPr lang="sv-SE"/>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lang="en-US" sz="1800" b="1" i="0" u="none" strike="noStrike" kern="1200" baseline="0">
                <a:solidFill>
                  <a:sysClr val="windowText" lastClr="000000"/>
                </a:solidFill>
                <a:latin typeface="+mn-lt"/>
                <a:ea typeface="+mn-ea"/>
                <a:cs typeface="+mn-cs"/>
              </a:defRPr>
            </a:pPr>
            <a:r>
              <a:rPr lang="en-US" sz="1800" b="1" i="0" u="none" strike="noStrike" kern="1200" baseline="0">
                <a:solidFill>
                  <a:sysClr val="windowText" lastClr="000000"/>
                </a:solidFill>
                <a:latin typeface="+mn-lt"/>
                <a:ea typeface="+mn-ea"/>
                <a:cs typeface="+mn-cs"/>
              </a:rPr>
              <a:t>Jämtland</a:t>
            </a:r>
          </a:p>
        </c:rich>
      </c:tx>
      <c:overlay val="1"/>
    </c:title>
    <c:autoTitleDeleted val="0"/>
    <c:plotArea>
      <c:layout/>
      <c:barChart>
        <c:barDir val="col"/>
        <c:grouping val="clustered"/>
        <c:varyColors val="0"/>
        <c:ser>
          <c:idx val="0"/>
          <c:order val="0"/>
          <c:tx>
            <c:strRef>
              <c:f>'4'!$AB$135</c:f>
              <c:strCache>
                <c:ptCount val="1"/>
                <c:pt idx="0">
                  <c:v>Genomsnitt alla branscher</c:v>
                </c:pt>
              </c:strCache>
            </c:strRef>
          </c:tx>
          <c:invertIfNegative val="0"/>
          <c:cat>
            <c:strRef>
              <c:f>'4'!$AE$7:$AM$7</c:f>
              <c:strCache>
                <c:ptCount val="9"/>
                <c:pt idx="0">
                  <c:v>2008</c:v>
                </c:pt>
                <c:pt idx="1">
                  <c:v>2009</c:v>
                </c:pt>
                <c:pt idx="2">
                  <c:v>2010</c:v>
                </c:pt>
                <c:pt idx="3">
                  <c:v>2011</c:v>
                </c:pt>
                <c:pt idx="4">
                  <c:v>2012</c:v>
                </c:pt>
                <c:pt idx="5">
                  <c:v>2013</c:v>
                </c:pt>
                <c:pt idx="6">
                  <c:v>2014</c:v>
                </c:pt>
                <c:pt idx="7">
                  <c:v>2015</c:v>
                </c:pt>
                <c:pt idx="8">
                  <c:v>2016**</c:v>
                </c:pt>
              </c:strCache>
            </c:strRef>
          </c:cat>
          <c:val>
            <c:numRef>
              <c:f>'4'!$AE$135:$AM$135</c:f>
              <c:numCache>
                <c:formatCode>#,##0</c:formatCode>
                <c:ptCount val="9"/>
                <c:pt idx="0">
                  <c:v>19.729264897613437</c:v>
                </c:pt>
                <c:pt idx="1">
                  <c:v>20.09520222612041</c:v>
                </c:pt>
                <c:pt idx="2">
                  <c:v>17.392355970740631</c:v>
                </c:pt>
                <c:pt idx="3">
                  <c:v>18.074039070407473</c:v>
                </c:pt>
                <c:pt idx="4">
                  <c:v>18.298842110624346</c:v>
                </c:pt>
                <c:pt idx="5">
                  <c:v>17.068517254017955</c:v>
                </c:pt>
                <c:pt idx="6">
                  <c:v>15.584024519972715</c:v>
                </c:pt>
                <c:pt idx="7">
                  <c:v>15.583896594937254</c:v>
                </c:pt>
                <c:pt idx="8">
                  <c:v>13.895965771838092</c:v>
                </c:pt>
              </c:numCache>
            </c:numRef>
          </c:val>
          <c:extLst>
            <c:ext xmlns:c16="http://schemas.microsoft.com/office/drawing/2014/chart" uri="{C3380CC4-5D6E-409C-BE32-E72D297353CC}">
              <c16:uniqueId val="{00000000-B590-4AD7-961E-263CA583718F}"/>
            </c:ext>
          </c:extLst>
        </c:ser>
        <c:ser>
          <c:idx val="1"/>
          <c:order val="1"/>
          <c:tx>
            <c:strRef>
              <c:f>'4'!$AB$136</c:f>
              <c:strCache>
                <c:ptCount val="1"/>
                <c:pt idx="0">
                  <c:v>Marknadsproduktion, varor (SNI A01-F43)</c:v>
                </c:pt>
              </c:strCache>
            </c:strRef>
          </c:tx>
          <c:invertIfNegative val="0"/>
          <c:cat>
            <c:strRef>
              <c:f>'4'!$AE$7:$AM$7</c:f>
              <c:strCache>
                <c:ptCount val="9"/>
                <c:pt idx="0">
                  <c:v>2008</c:v>
                </c:pt>
                <c:pt idx="1">
                  <c:v>2009</c:v>
                </c:pt>
                <c:pt idx="2">
                  <c:v>2010</c:v>
                </c:pt>
                <c:pt idx="3">
                  <c:v>2011</c:v>
                </c:pt>
                <c:pt idx="4">
                  <c:v>2012</c:v>
                </c:pt>
                <c:pt idx="5">
                  <c:v>2013</c:v>
                </c:pt>
                <c:pt idx="6">
                  <c:v>2014</c:v>
                </c:pt>
                <c:pt idx="7">
                  <c:v>2015</c:v>
                </c:pt>
                <c:pt idx="8">
                  <c:v>2016**</c:v>
                </c:pt>
              </c:strCache>
            </c:strRef>
          </c:cat>
          <c:val>
            <c:numRef>
              <c:f>'4'!$AE$136:$AM$136</c:f>
              <c:numCache>
                <c:formatCode>#,##0</c:formatCode>
                <c:ptCount val="9"/>
                <c:pt idx="0">
                  <c:v>31.962922119948757</c:v>
                </c:pt>
                <c:pt idx="1">
                  <c:v>34.642821362812889</c:v>
                </c:pt>
                <c:pt idx="2">
                  <c:v>28.316716622877863</c:v>
                </c:pt>
                <c:pt idx="3">
                  <c:v>29.265438811502143</c:v>
                </c:pt>
                <c:pt idx="4">
                  <c:v>34.559149249174276</c:v>
                </c:pt>
                <c:pt idx="5">
                  <c:v>31.544911014595698</c:v>
                </c:pt>
                <c:pt idx="6">
                  <c:v>29.242898856072532</c:v>
                </c:pt>
                <c:pt idx="7">
                  <c:v>31.028120864944682</c:v>
                </c:pt>
                <c:pt idx="8">
                  <c:v>29.031422564775582</c:v>
                </c:pt>
              </c:numCache>
            </c:numRef>
          </c:val>
          <c:extLst>
            <c:ext xmlns:c16="http://schemas.microsoft.com/office/drawing/2014/chart" uri="{C3380CC4-5D6E-409C-BE32-E72D297353CC}">
              <c16:uniqueId val="{00000001-B590-4AD7-961E-263CA583718F}"/>
            </c:ext>
          </c:extLst>
        </c:ser>
        <c:ser>
          <c:idx val="2"/>
          <c:order val="2"/>
          <c:tx>
            <c:strRef>
              <c:f>'4'!$AB$137</c:f>
              <c:strCache>
                <c:ptCount val="1"/>
                <c:pt idx="0">
                  <c:v>Marknadsproduktion, tjänster (SNI G45-T98)</c:v>
                </c:pt>
              </c:strCache>
            </c:strRef>
          </c:tx>
          <c:invertIfNegative val="0"/>
          <c:cat>
            <c:strRef>
              <c:f>'4'!$AE$7:$AM$7</c:f>
              <c:strCache>
                <c:ptCount val="9"/>
                <c:pt idx="0">
                  <c:v>2008</c:v>
                </c:pt>
                <c:pt idx="1">
                  <c:v>2009</c:v>
                </c:pt>
                <c:pt idx="2">
                  <c:v>2010</c:v>
                </c:pt>
                <c:pt idx="3">
                  <c:v>2011</c:v>
                </c:pt>
                <c:pt idx="4">
                  <c:v>2012</c:v>
                </c:pt>
                <c:pt idx="5">
                  <c:v>2013</c:v>
                </c:pt>
                <c:pt idx="6">
                  <c:v>2014</c:v>
                </c:pt>
                <c:pt idx="7">
                  <c:v>2015</c:v>
                </c:pt>
                <c:pt idx="8">
                  <c:v>2016**</c:v>
                </c:pt>
              </c:strCache>
            </c:strRef>
          </c:cat>
          <c:val>
            <c:numRef>
              <c:f>'4'!$AE$137:$AM$137</c:f>
              <c:numCache>
                <c:formatCode>#,##0</c:formatCode>
                <c:ptCount val="9"/>
                <c:pt idx="0">
                  <c:v>11.986756461910725</c:v>
                </c:pt>
                <c:pt idx="1">
                  <c:v>11.282122804006887</c:v>
                </c:pt>
                <c:pt idx="2">
                  <c:v>9.8300760591302527</c:v>
                </c:pt>
                <c:pt idx="3">
                  <c:v>11.632782873805473</c:v>
                </c:pt>
                <c:pt idx="4">
                  <c:v>10.451643077100169</c:v>
                </c:pt>
                <c:pt idx="5">
                  <c:v>9.8148914317112865</c:v>
                </c:pt>
                <c:pt idx="6">
                  <c:v>8.7675460185582992</c:v>
                </c:pt>
                <c:pt idx="7">
                  <c:v>8.1247816674524795</c:v>
                </c:pt>
                <c:pt idx="8">
                  <c:v>6.2157275068622262</c:v>
                </c:pt>
              </c:numCache>
            </c:numRef>
          </c:val>
          <c:extLst>
            <c:ext xmlns:c16="http://schemas.microsoft.com/office/drawing/2014/chart" uri="{C3380CC4-5D6E-409C-BE32-E72D297353CC}">
              <c16:uniqueId val="{00000002-B590-4AD7-961E-263CA583718F}"/>
            </c:ext>
          </c:extLst>
        </c:ser>
        <c:ser>
          <c:idx val="3"/>
          <c:order val="3"/>
          <c:tx>
            <c:strRef>
              <c:f>'4'!$AB$138</c:f>
              <c:strCache>
                <c:ptCount val="1"/>
                <c:pt idx="0">
                  <c:v>Offentl. myndigh. samt hushållens icke-vinstdrivande org.</c:v>
                </c:pt>
              </c:strCache>
            </c:strRef>
          </c:tx>
          <c:invertIfNegative val="0"/>
          <c:cat>
            <c:strRef>
              <c:f>'4'!$AE$7:$AM$7</c:f>
              <c:strCache>
                <c:ptCount val="9"/>
                <c:pt idx="0">
                  <c:v>2008</c:v>
                </c:pt>
                <c:pt idx="1">
                  <c:v>2009</c:v>
                </c:pt>
                <c:pt idx="2">
                  <c:v>2010</c:v>
                </c:pt>
                <c:pt idx="3">
                  <c:v>2011</c:v>
                </c:pt>
                <c:pt idx="4">
                  <c:v>2012</c:v>
                </c:pt>
                <c:pt idx="5">
                  <c:v>2013</c:v>
                </c:pt>
                <c:pt idx="6">
                  <c:v>2014</c:v>
                </c:pt>
                <c:pt idx="7">
                  <c:v>2015</c:v>
                </c:pt>
                <c:pt idx="8">
                  <c:v>2016**</c:v>
                </c:pt>
              </c:strCache>
            </c:strRef>
          </c:cat>
          <c:val>
            <c:numRef>
              <c:f>'4'!$AE$138:$AM$138</c:f>
              <c:numCache>
                <c:formatCode>#,##0</c:formatCode>
                <c:ptCount val="9"/>
                <c:pt idx="0">
                  <c:v>1.1655147009084603</c:v>
                </c:pt>
                <c:pt idx="1">
                  <c:v>1.2036815393498883</c:v>
                </c:pt>
                <c:pt idx="2">
                  <c:v>1.1409951619930707</c:v>
                </c:pt>
                <c:pt idx="3">
                  <c:v>1.0010705528424702</c:v>
                </c:pt>
                <c:pt idx="4">
                  <c:v>0.89865428419065041</c:v>
                </c:pt>
                <c:pt idx="5">
                  <c:v>0.84082124304996897</c:v>
                </c:pt>
                <c:pt idx="6">
                  <c:v>0.82002287730462842</c:v>
                </c:pt>
                <c:pt idx="7">
                  <c:v>0.80249746383011666</c:v>
                </c:pt>
                <c:pt idx="8">
                  <c:v>0.72430512572957351</c:v>
                </c:pt>
              </c:numCache>
            </c:numRef>
          </c:val>
          <c:extLst>
            <c:ext xmlns:c16="http://schemas.microsoft.com/office/drawing/2014/chart" uri="{C3380CC4-5D6E-409C-BE32-E72D297353CC}">
              <c16:uniqueId val="{00000003-B590-4AD7-961E-263CA583718F}"/>
            </c:ext>
          </c:extLst>
        </c:ser>
        <c:dLbls>
          <c:showLegendKey val="0"/>
          <c:showVal val="0"/>
          <c:showCatName val="0"/>
          <c:showSerName val="0"/>
          <c:showPercent val="0"/>
          <c:showBubbleSize val="0"/>
        </c:dLbls>
        <c:gapWidth val="150"/>
        <c:axId val="165993088"/>
        <c:axId val="165998976"/>
      </c:barChart>
      <c:catAx>
        <c:axId val="165993088"/>
        <c:scaling>
          <c:orientation val="minMax"/>
        </c:scaling>
        <c:delete val="0"/>
        <c:axPos val="b"/>
        <c:numFmt formatCode="General" sourceLinked="0"/>
        <c:majorTickMark val="out"/>
        <c:minorTickMark val="none"/>
        <c:tickLblPos val="nextTo"/>
        <c:crossAx val="165998976"/>
        <c:crosses val="autoZero"/>
        <c:auto val="1"/>
        <c:lblAlgn val="ctr"/>
        <c:lblOffset val="100"/>
        <c:noMultiLvlLbl val="0"/>
      </c:catAx>
      <c:valAx>
        <c:axId val="165998976"/>
        <c:scaling>
          <c:orientation val="minMax"/>
          <c:max val="70"/>
        </c:scaling>
        <c:delete val="0"/>
        <c:axPos val="l"/>
        <c:majorGridlines/>
        <c:title>
          <c:tx>
            <c:rich>
              <a:bodyPr rot="-5400000" vert="horz"/>
              <a:lstStyle/>
              <a:p>
                <a:pPr algn="ctr" rtl="0">
                  <a:defRPr lang="en-US" sz="900" b="0" i="0" u="none" strike="noStrike" kern="1200" baseline="0">
                    <a:solidFill>
                      <a:sysClr val="windowText" lastClr="000000"/>
                    </a:solidFill>
                    <a:latin typeface="+mn-lt"/>
                    <a:ea typeface="+mn-ea"/>
                    <a:cs typeface="+mn-cs"/>
                  </a:defRPr>
                </a:pPr>
                <a:r>
                  <a:rPr lang="en-US" sz="900" b="0" i="0" u="none" strike="noStrike" kern="1200" baseline="0">
                    <a:solidFill>
                      <a:sysClr val="windowText" lastClr="000000"/>
                    </a:solidFill>
                    <a:latin typeface="+mn-lt"/>
                    <a:ea typeface="+mn-ea"/>
                    <a:cs typeface="+mn-cs"/>
                  </a:rPr>
                  <a:t>Ton per miljoner kronor</a:t>
                </a:r>
              </a:p>
            </c:rich>
          </c:tx>
          <c:overlay val="0"/>
        </c:title>
        <c:numFmt formatCode="#,##0" sourceLinked="0"/>
        <c:majorTickMark val="out"/>
        <c:minorTickMark val="none"/>
        <c:tickLblPos val="nextTo"/>
        <c:crossAx val="165993088"/>
        <c:crosses val="autoZero"/>
        <c:crossBetween val="between"/>
      </c:valAx>
    </c:plotArea>
    <c:legend>
      <c:legendPos val="b"/>
      <c:overlay val="0"/>
    </c:legend>
    <c:plotVisOnly val="1"/>
    <c:dispBlanksAs val="gap"/>
    <c:showDLblsOverMax val="0"/>
  </c:chart>
  <c:txPr>
    <a:bodyPr/>
    <a:lstStyle/>
    <a:p>
      <a:pPr>
        <a:defRPr sz="900"/>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lang="sv-SE" sz="1800" b="1" i="0" u="none" strike="noStrike" kern="1200" baseline="0">
                <a:solidFill>
                  <a:sysClr val="windowText" lastClr="000000"/>
                </a:solidFill>
                <a:latin typeface="+mn-lt"/>
                <a:ea typeface="+mn-ea"/>
                <a:cs typeface="+mn-cs"/>
              </a:defRPr>
            </a:pPr>
            <a:r>
              <a:rPr lang="sv-SE" sz="1800" b="1" i="0" u="none" strike="noStrike" kern="1200" baseline="0">
                <a:solidFill>
                  <a:sysClr val="windowText" lastClr="000000"/>
                </a:solidFill>
                <a:latin typeface="+mn-lt"/>
                <a:ea typeface="+mn-ea"/>
                <a:cs typeface="+mn-cs"/>
              </a:rPr>
              <a:t>Uppsala</a:t>
            </a:r>
          </a:p>
          <a:p>
            <a:pPr algn="ctr" rtl="0">
              <a:defRPr lang="sv-SE" sz="1800" b="1" i="0" u="none" strike="noStrike" kern="1200" baseline="0">
                <a:solidFill>
                  <a:sysClr val="windowText" lastClr="000000"/>
                </a:solidFill>
                <a:latin typeface="+mn-lt"/>
                <a:ea typeface="+mn-ea"/>
                <a:cs typeface="+mn-cs"/>
              </a:defRPr>
            </a:pPr>
            <a:endParaRPr lang="sv-SE" sz="1800" b="1" i="0" u="none" strike="noStrike" kern="1200" baseline="0">
              <a:solidFill>
                <a:sysClr val="windowText" lastClr="000000"/>
              </a:solidFill>
              <a:latin typeface="+mn-lt"/>
              <a:ea typeface="+mn-ea"/>
              <a:cs typeface="+mn-cs"/>
            </a:endParaRPr>
          </a:p>
        </c:rich>
      </c:tx>
      <c:overlay val="1"/>
    </c:title>
    <c:autoTitleDeleted val="0"/>
    <c:plotArea>
      <c:layout/>
      <c:barChart>
        <c:barDir val="col"/>
        <c:grouping val="clustered"/>
        <c:varyColors val="0"/>
        <c:ser>
          <c:idx val="0"/>
          <c:order val="0"/>
          <c:tx>
            <c:strRef>
              <c:f>'4'!$AB$15</c:f>
              <c:strCache>
                <c:ptCount val="1"/>
                <c:pt idx="0">
                  <c:v>Genomsnitt alla branscher</c:v>
                </c:pt>
              </c:strCache>
            </c:strRef>
          </c:tx>
          <c:invertIfNegative val="0"/>
          <c:cat>
            <c:strRef>
              <c:f>'4'!$AE$7:$AM$7</c:f>
              <c:strCache>
                <c:ptCount val="9"/>
                <c:pt idx="0">
                  <c:v>2008</c:v>
                </c:pt>
                <c:pt idx="1">
                  <c:v>2009</c:v>
                </c:pt>
                <c:pt idx="2">
                  <c:v>2010</c:v>
                </c:pt>
                <c:pt idx="3">
                  <c:v>2011</c:v>
                </c:pt>
                <c:pt idx="4">
                  <c:v>2012</c:v>
                </c:pt>
                <c:pt idx="5">
                  <c:v>2013</c:v>
                </c:pt>
                <c:pt idx="6">
                  <c:v>2014</c:v>
                </c:pt>
                <c:pt idx="7">
                  <c:v>2015</c:v>
                </c:pt>
                <c:pt idx="8">
                  <c:v>2016**</c:v>
                </c:pt>
              </c:strCache>
            </c:strRef>
          </c:cat>
          <c:val>
            <c:numRef>
              <c:f>'4'!$AE$15:$AM$15</c:f>
              <c:numCache>
                <c:formatCode>#,##0</c:formatCode>
                <c:ptCount val="9"/>
                <c:pt idx="0">
                  <c:v>13.562102811811885</c:v>
                </c:pt>
                <c:pt idx="1">
                  <c:v>13.599283996661665</c:v>
                </c:pt>
                <c:pt idx="2">
                  <c:v>16.86498269177191</c:v>
                </c:pt>
                <c:pt idx="3">
                  <c:v>14.467287081768626</c:v>
                </c:pt>
                <c:pt idx="4">
                  <c:v>13.103801516585037</c:v>
                </c:pt>
                <c:pt idx="5">
                  <c:v>12.513308650667595</c:v>
                </c:pt>
                <c:pt idx="6">
                  <c:v>11.272757344038432</c:v>
                </c:pt>
                <c:pt idx="7">
                  <c:v>10.607658513643953</c:v>
                </c:pt>
                <c:pt idx="8">
                  <c:v>9.9395866728009867</c:v>
                </c:pt>
              </c:numCache>
            </c:numRef>
          </c:val>
          <c:extLst>
            <c:ext xmlns:c16="http://schemas.microsoft.com/office/drawing/2014/chart" uri="{C3380CC4-5D6E-409C-BE32-E72D297353CC}">
              <c16:uniqueId val="{00000000-185D-4C16-BF94-5478FCCA643E}"/>
            </c:ext>
          </c:extLst>
        </c:ser>
        <c:ser>
          <c:idx val="1"/>
          <c:order val="1"/>
          <c:tx>
            <c:strRef>
              <c:f>'4'!$AB$16</c:f>
              <c:strCache>
                <c:ptCount val="1"/>
                <c:pt idx="0">
                  <c:v>Marknadsproduktion, varor (SNI A01-F43)</c:v>
                </c:pt>
              </c:strCache>
            </c:strRef>
          </c:tx>
          <c:invertIfNegative val="0"/>
          <c:cat>
            <c:strRef>
              <c:f>'4'!$AE$7:$AM$7</c:f>
              <c:strCache>
                <c:ptCount val="9"/>
                <c:pt idx="0">
                  <c:v>2008</c:v>
                </c:pt>
                <c:pt idx="1">
                  <c:v>2009</c:v>
                </c:pt>
                <c:pt idx="2">
                  <c:v>2010</c:v>
                </c:pt>
                <c:pt idx="3">
                  <c:v>2011</c:v>
                </c:pt>
                <c:pt idx="4">
                  <c:v>2012</c:v>
                </c:pt>
                <c:pt idx="5">
                  <c:v>2013</c:v>
                </c:pt>
                <c:pt idx="6">
                  <c:v>2014</c:v>
                </c:pt>
                <c:pt idx="7">
                  <c:v>2015</c:v>
                </c:pt>
                <c:pt idx="8">
                  <c:v>2016**</c:v>
                </c:pt>
              </c:strCache>
            </c:strRef>
          </c:cat>
          <c:val>
            <c:numRef>
              <c:f>'4'!$AE$16:$AM$16</c:f>
              <c:numCache>
                <c:formatCode>#,##0</c:formatCode>
                <c:ptCount val="9"/>
                <c:pt idx="0">
                  <c:v>27.538404491063265</c:v>
                </c:pt>
                <c:pt idx="1">
                  <c:v>29.709244138515544</c:v>
                </c:pt>
                <c:pt idx="2">
                  <c:v>39.151826869622589</c:v>
                </c:pt>
                <c:pt idx="3">
                  <c:v>33.442320842956413</c:v>
                </c:pt>
                <c:pt idx="4">
                  <c:v>31.75083872645871</c:v>
                </c:pt>
                <c:pt idx="5">
                  <c:v>31.049002506429094</c:v>
                </c:pt>
                <c:pt idx="6">
                  <c:v>27.724325156158535</c:v>
                </c:pt>
                <c:pt idx="7">
                  <c:v>27.070416247403259</c:v>
                </c:pt>
                <c:pt idx="8">
                  <c:v>28.2224886511904</c:v>
                </c:pt>
              </c:numCache>
            </c:numRef>
          </c:val>
          <c:extLst>
            <c:ext xmlns:c16="http://schemas.microsoft.com/office/drawing/2014/chart" uri="{C3380CC4-5D6E-409C-BE32-E72D297353CC}">
              <c16:uniqueId val="{00000001-185D-4C16-BF94-5478FCCA643E}"/>
            </c:ext>
          </c:extLst>
        </c:ser>
        <c:ser>
          <c:idx val="2"/>
          <c:order val="2"/>
          <c:tx>
            <c:strRef>
              <c:f>'4'!$AB$17</c:f>
              <c:strCache>
                <c:ptCount val="1"/>
                <c:pt idx="0">
                  <c:v>Marknadsproduktion, tjänster (SNI G45-T98)</c:v>
                </c:pt>
              </c:strCache>
            </c:strRef>
          </c:tx>
          <c:invertIfNegative val="0"/>
          <c:cat>
            <c:strRef>
              <c:f>'4'!$AE$7:$AM$7</c:f>
              <c:strCache>
                <c:ptCount val="9"/>
                <c:pt idx="0">
                  <c:v>2008</c:v>
                </c:pt>
                <c:pt idx="1">
                  <c:v>2009</c:v>
                </c:pt>
                <c:pt idx="2">
                  <c:v>2010</c:v>
                </c:pt>
                <c:pt idx="3">
                  <c:v>2011</c:v>
                </c:pt>
                <c:pt idx="4">
                  <c:v>2012</c:v>
                </c:pt>
                <c:pt idx="5">
                  <c:v>2013</c:v>
                </c:pt>
                <c:pt idx="6">
                  <c:v>2014</c:v>
                </c:pt>
                <c:pt idx="7">
                  <c:v>2015</c:v>
                </c:pt>
                <c:pt idx="8">
                  <c:v>2016**</c:v>
                </c:pt>
              </c:strCache>
            </c:strRef>
          </c:cat>
          <c:val>
            <c:numRef>
              <c:f>'4'!$AE$17:$AM$17</c:f>
              <c:numCache>
                <c:formatCode>#,##0</c:formatCode>
                <c:ptCount val="9"/>
                <c:pt idx="0">
                  <c:v>6.9752848560175487</c:v>
                </c:pt>
                <c:pt idx="1">
                  <c:v>6.4324530690443451</c:v>
                </c:pt>
                <c:pt idx="2">
                  <c:v>6.7590867179581151</c:v>
                </c:pt>
                <c:pt idx="3">
                  <c:v>6.1541281849604612</c:v>
                </c:pt>
                <c:pt idx="4">
                  <c:v>5.5862977281775423</c:v>
                </c:pt>
                <c:pt idx="5">
                  <c:v>5.1590952027008132</c:v>
                </c:pt>
                <c:pt idx="6">
                  <c:v>4.7981239411038228</c:v>
                </c:pt>
                <c:pt idx="7">
                  <c:v>4.2481902872397663</c:v>
                </c:pt>
                <c:pt idx="8">
                  <c:v>3.6154633842137596</c:v>
                </c:pt>
              </c:numCache>
            </c:numRef>
          </c:val>
          <c:extLst>
            <c:ext xmlns:c16="http://schemas.microsoft.com/office/drawing/2014/chart" uri="{C3380CC4-5D6E-409C-BE32-E72D297353CC}">
              <c16:uniqueId val="{00000002-185D-4C16-BF94-5478FCCA643E}"/>
            </c:ext>
          </c:extLst>
        </c:ser>
        <c:ser>
          <c:idx val="3"/>
          <c:order val="3"/>
          <c:tx>
            <c:strRef>
              <c:f>'4'!$AB$18</c:f>
              <c:strCache>
                <c:ptCount val="1"/>
                <c:pt idx="0">
                  <c:v>Offentl. myndigh. samt hushållens icke-vinstdrivande org.</c:v>
                </c:pt>
              </c:strCache>
            </c:strRef>
          </c:tx>
          <c:invertIfNegative val="0"/>
          <c:cat>
            <c:strRef>
              <c:f>'4'!$AE$7:$AM$7</c:f>
              <c:strCache>
                <c:ptCount val="9"/>
                <c:pt idx="0">
                  <c:v>2008</c:v>
                </c:pt>
                <c:pt idx="1">
                  <c:v>2009</c:v>
                </c:pt>
                <c:pt idx="2">
                  <c:v>2010</c:v>
                </c:pt>
                <c:pt idx="3">
                  <c:v>2011</c:v>
                </c:pt>
                <c:pt idx="4">
                  <c:v>2012</c:v>
                </c:pt>
                <c:pt idx="5">
                  <c:v>2013</c:v>
                </c:pt>
                <c:pt idx="6">
                  <c:v>2014</c:v>
                </c:pt>
                <c:pt idx="7">
                  <c:v>2015</c:v>
                </c:pt>
                <c:pt idx="8">
                  <c:v>2016**</c:v>
                </c:pt>
              </c:strCache>
            </c:strRef>
          </c:cat>
          <c:val>
            <c:numRef>
              <c:f>'4'!$AE$18:$AM$18</c:f>
              <c:numCache>
                <c:formatCode>#,##0</c:formatCode>
                <c:ptCount val="9"/>
                <c:pt idx="0">
                  <c:v>0.5986050227800368</c:v>
                </c:pt>
                <c:pt idx="1">
                  <c:v>0.55986302756637008</c:v>
                </c:pt>
                <c:pt idx="2">
                  <c:v>0.55066337219504613</c:v>
                </c:pt>
                <c:pt idx="3">
                  <c:v>0.49844996741473885</c:v>
                </c:pt>
                <c:pt idx="4">
                  <c:v>0.47779017139824465</c:v>
                </c:pt>
                <c:pt idx="5">
                  <c:v>0.40133646908479337</c:v>
                </c:pt>
                <c:pt idx="6">
                  <c:v>0.36540444315093706</c:v>
                </c:pt>
                <c:pt idx="7">
                  <c:v>0.4014980498722025</c:v>
                </c:pt>
                <c:pt idx="8">
                  <c:v>0.34387110920589131</c:v>
                </c:pt>
              </c:numCache>
            </c:numRef>
          </c:val>
          <c:extLst>
            <c:ext xmlns:c16="http://schemas.microsoft.com/office/drawing/2014/chart" uri="{C3380CC4-5D6E-409C-BE32-E72D297353CC}">
              <c16:uniqueId val="{00000003-185D-4C16-BF94-5478FCCA643E}"/>
            </c:ext>
          </c:extLst>
        </c:ser>
        <c:dLbls>
          <c:showLegendKey val="0"/>
          <c:showVal val="0"/>
          <c:showCatName val="0"/>
          <c:showSerName val="0"/>
          <c:showPercent val="0"/>
          <c:showBubbleSize val="0"/>
        </c:dLbls>
        <c:gapWidth val="150"/>
        <c:axId val="324487040"/>
        <c:axId val="331333632"/>
      </c:barChart>
      <c:catAx>
        <c:axId val="324487040"/>
        <c:scaling>
          <c:orientation val="minMax"/>
        </c:scaling>
        <c:delete val="0"/>
        <c:axPos val="b"/>
        <c:numFmt formatCode="General" sourceLinked="0"/>
        <c:majorTickMark val="out"/>
        <c:minorTickMark val="none"/>
        <c:tickLblPos val="nextTo"/>
        <c:crossAx val="331333632"/>
        <c:crosses val="autoZero"/>
        <c:auto val="1"/>
        <c:lblAlgn val="ctr"/>
        <c:lblOffset val="100"/>
        <c:noMultiLvlLbl val="0"/>
      </c:catAx>
      <c:valAx>
        <c:axId val="331333632"/>
        <c:scaling>
          <c:orientation val="minMax"/>
          <c:max val="70"/>
        </c:scaling>
        <c:delete val="0"/>
        <c:axPos val="l"/>
        <c:majorGridlines/>
        <c:title>
          <c:tx>
            <c:rich>
              <a:bodyPr rot="-5400000" vert="horz"/>
              <a:lstStyle/>
              <a:p>
                <a:pPr>
                  <a:defRPr b="0"/>
                </a:pPr>
                <a:r>
                  <a:rPr lang="en-US" b="0"/>
                  <a:t>Ton koldioxidekvivalenter per miljoner kronor</a:t>
                </a:r>
              </a:p>
            </c:rich>
          </c:tx>
          <c:overlay val="0"/>
        </c:title>
        <c:numFmt formatCode="#,##0" sourceLinked="0"/>
        <c:majorTickMark val="out"/>
        <c:minorTickMark val="none"/>
        <c:tickLblPos val="nextTo"/>
        <c:crossAx val="324487040"/>
        <c:crosses val="autoZero"/>
        <c:crossBetween val="between"/>
      </c:valAx>
    </c:plotArea>
    <c:legend>
      <c:legendPos val="b"/>
      <c:overlay val="0"/>
    </c:legend>
    <c:plotVisOnly val="1"/>
    <c:dispBlanksAs val="gap"/>
    <c:showDLblsOverMax val="0"/>
  </c:chart>
  <c:txPr>
    <a:bodyPr/>
    <a:lstStyle/>
    <a:p>
      <a:pPr>
        <a:defRPr sz="900"/>
      </a:pPr>
      <a:endParaRPr lang="sv-SE"/>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lang="sv-SE" sz="1800" b="1" i="0" u="none" strike="noStrike" kern="1200" baseline="0">
                <a:solidFill>
                  <a:sysClr val="windowText" lastClr="000000"/>
                </a:solidFill>
                <a:latin typeface="+mn-lt"/>
                <a:ea typeface="+mn-ea"/>
                <a:cs typeface="+mn-cs"/>
              </a:defRPr>
            </a:pPr>
            <a:r>
              <a:rPr lang="sv-SE" sz="1800" b="1" i="0" u="none" strike="noStrike" kern="1200" baseline="0">
                <a:solidFill>
                  <a:sysClr val="windowText" lastClr="000000"/>
                </a:solidFill>
                <a:latin typeface="+mn-lt"/>
                <a:ea typeface="+mn-ea"/>
                <a:cs typeface="+mn-cs"/>
              </a:rPr>
              <a:t>Jönköping</a:t>
            </a:r>
          </a:p>
          <a:p>
            <a:pPr algn="ctr" rtl="0">
              <a:defRPr lang="sv-SE" sz="1800" b="1" i="0" u="none" strike="noStrike" kern="1200" baseline="0">
                <a:solidFill>
                  <a:sysClr val="windowText" lastClr="000000"/>
                </a:solidFill>
                <a:latin typeface="+mn-lt"/>
                <a:ea typeface="+mn-ea"/>
                <a:cs typeface="+mn-cs"/>
              </a:defRPr>
            </a:pPr>
            <a:endParaRPr lang="sv-SE" sz="1800" b="1" i="0" u="none" strike="noStrike" kern="1200" baseline="0">
              <a:solidFill>
                <a:sysClr val="windowText" lastClr="000000"/>
              </a:solidFill>
              <a:latin typeface="+mn-lt"/>
              <a:ea typeface="+mn-ea"/>
              <a:cs typeface="+mn-cs"/>
            </a:endParaRPr>
          </a:p>
        </c:rich>
      </c:tx>
      <c:overlay val="1"/>
    </c:title>
    <c:autoTitleDeleted val="0"/>
    <c:plotArea>
      <c:layout/>
      <c:barChart>
        <c:barDir val="col"/>
        <c:grouping val="clustered"/>
        <c:varyColors val="0"/>
        <c:ser>
          <c:idx val="0"/>
          <c:order val="0"/>
          <c:tx>
            <c:strRef>
              <c:f>'4'!$AB$36</c:f>
              <c:strCache>
                <c:ptCount val="1"/>
                <c:pt idx="0">
                  <c:v>Genomsnitt alla branscher</c:v>
                </c:pt>
              </c:strCache>
            </c:strRef>
          </c:tx>
          <c:invertIfNegative val="0"/>
          <c:cat>
            <c:strRef>
              <c:f>'4'!$AE$7:$AM$7</c:f>
              <c:strCache>
                <c:ptCount val="9"/>
                <c:pt idx="0">
                  <c:v>2008</c:v>
                </c:pt>
                <c:pt idx="1">
                  <c:v>2009</c:v>
                </c:pt>
                <c:pt idx="2">
                  <c:v>2010</c:v>
                </c:pt>
                <c:pt idx="3">
                  <c:v>2011</c:v>
                </c:pt>
                <c:pt idx="4">
                  <c:v>2012</c:v>
                </c:pt>
                <c:pt idx="5">
                  <c:v>2013</c:v>
                </c:pt>
                <c:pt idx="6">
                  <c:v>2014</c:v>
                </c:pt>
                <c:pt idx="7">
                  <c:v>2015</c:v>
                </c:pt>
                <c:pt idx="8">
                  <c:v>2016**</c:v>
                </c:pt>
              </c:strCache>
            </c:strRef>
          </c:cat>
          <c:val>
            <c:numRef>
              <c:f>'4'!$AE$36:$AM$36</c:f>
              <c:numCache>
                <c:formatCode>#,##0</c:formatCode>
                <c:ptCount val="9"/>
                <c:pt idx="0">
                  <c:v>16.440171204759835</c:v>
                </c:pt>
                <c:pt idx="1">
                  <c:v>18.022079779959544</c:v>
                </c:pt>
                <c:pt idx="2">
                  <c:v>17.651793150439502</c:v>
                </c:pt>
                <c:pt idx="3">
                  <c:v>15.540343626942239</c:v>
                </c:pt>
                <c:pt idx="4">
                  <c:v>14.910327907631475</c:v>
                </c:pt>
                <c:pt idx="5">
                  <c:v>14.62240720477433</c:v>
                </c:pt>
                <c:pt idx="6">
                  <c:v>13.770059848706833</c:v>
                </c:pt>
                <c:pt idx="7">
                  <c:v>12.787683306467155</c:v>
                </c:pt>
                <c:pt idx="8">
                  <c:v>11.348586094503439</c:v>
                </c:pt>
              </c:numCache>
            </c:numRef>
          </c:val>
          <c:extLst>
            <c:ext xmlns:c16="http://schemas.microsoft.com/office/drawing/2014/chart" uri="{C3380CC4-5D6E-409C-BE32-E72D297353CC}">
              <c16:uniqueId val="{00000000-2D89-4088-9D1C-D241F18AA7C5}"/>
            </c:ext>
          </c:extLst>
        </c:ser>
        <c:ser>
          <c:idx val="1"/>
          <c:order val="1"/>
          <c:tx>
            <c:strRef>
              <c:f>'4'!$AB$37</c:f>
              <c:strCache>
                <c:ptCount val="1"/>
                <c:pt idx="0">
                  <c:v>Marknadsproduktion, varor (SNI A01-F43)</c:v>
                </c:pt>
              </c:strCache>
            </c:strRef>
          </c:tx>
          <c:invertIfNegative val="0"/>
          <c:cat>
            <c:strRef>
              <c:f>'4'!$AE$7:$AM$7</c:f>
              <c:strCache>
                <c:ptCount val="9"/>
                <c:pt idx="0">
                  <c:v>2008</c:v>
                </c:pt>
                <c:pt idx="1">
                  <c:v>2009</c:v>
                </c:pt>
                <c:pt idx="2">
                  <c:v>2010</c:v>
                </c:pt>
                <c:pt idx="3">
                  <c:v>2011</c:v>
                </c:pt>
                <c:pt idx="4">
                  <c:v>2012</c:v>
                </c:pt>
                <c:pt idx="5">
                  <c:v>2013</c:v>
                </c:pt>
                <c:pt idx="6">
                  <c:v>2014</c:v>
                </c:pt>
                <c:pt idx="7">
                  <c:v>2015</c:v>
                </c:pt>
                <c:pt idx="8">
                  <c:v>2016**</c:v>
                </c:pt>
              </c:strCache>
            </c:strRef>
          </c:cat>
          <c:val>
            <c:numRef>
              <c:f>'4'!$AE$37:$AM$37</c:f>
              <c:numCache>
                <c:formatCode>#,##0</c:formatCode>
                <c:ptCount val="9"/>
                <c:pt idx="0">
                  <c:v>27.061698490923504</c:v>
                </c:pt>
                <c:pt idx="1">
                  <c:v>33.57537508738762</c:v>
                </c:pt>
                <c:pt idx="2">
                  <c:v>31.079486708615192</c:v>
                </c:pt>
                <c:pt idx="3">
                  <c:v>26.626676021527306</c:v>
                </c:pt>
                <c:pt idx="4">
                  <c:v>26.816682767284824</c:v>
                </c:pt>
                <c:pt idx="5">
                  <c:v>26.079937823708367</c:v>
                </c:pt>
                <c:pt idx="6">
                  <c:v>24.326329662664858</c:v>
                </c:pt>
                <c:pt idx="7">
                  <c:v>21.648915220618072</c:v>
                </c:pt>
                <c:pt idx="8">
                  <c:v>19.504724750040534</c:v>
                </c:pt>
              </c:numCache>
            </c:numRef>
          </c:val>
          <c:extLst>
            <c:ext xmlns:c16="http://schemas.microsoft.com/office/drawing/2014/chart" uri="{C3380CC4-5D6E-409C-BE32-E72D297353CC}">
              <c16:uniqueId val="{00000001-2D89-4088-9D1C-D241F18AA7C5}"/>
            </c:ext>
          </c:extLst>
        </c:ser>
        <c:ser>
          <c:idx val="2"/>
          <c:order val="2"/>
          <c:tx>
            <c:strRef>
              <c:f>'4'!$AB$38</c:f>
              <c:strCache>
                <c:ptCount val="1"/>
                <c:pt idx="0">
                  <c:v>Marknadsproduktion, tjänster (SNI G45-T98)</c:v>
                </c:pt>
              </c:strCache>
            </c:strRef>
          </c:tx>
          <c:invertIfNegative val="0"/>
          <c:cat>
            <c:strRef>
              <c:f>'4'!$AE$7:$AM$7</c:f>
              <c:strCache>
                <c:ptCount val="9"/>
                <c:pt idx="0">
                  <c:v>2008</c:v>
                </c:pt>
                <c:pt idx="1">
                  <c:v>2009</c:v>
                </c:pt>
                <c:pt idx="2">
                  <c:v>2010</c:v>
                </c:pt>
                <c:pt idx="3">
                  <c:v>2011</c:v>
                </c:pt>
                <c:pt idx="4">
                  <c:v>2012</c:v>
                </c:pt>
                <c:pt idx="5">
                  <c:v>2013</c:v>
                </c:pt>
                <c:pt idx="6">
                  <c:v>2014</c:v>
                </c:pt>
                <c:pt idx="7">
                  <c:v>2015</c:v>
                </c:pt>
                <c:pt idx="8">
                  <c:v>2016**</c:v>
                </c:pt>
              </c:strCache>
            </c:strRef>
          </c:cat>
          <c:val>
            <c:numRef>
              <c:f>'4'!$AE$38:$AM$38</c:f>
              <c:numCache>
                <c:formatCode>#,##0</c:formatCode>
                <c:ptCount val="9"/>
                <c:pt idx="0">
                  <c:v>9.0152698643858233</c:v>
                </c:pt>
                <c:pt idx="1">
                  <c:v>8.6522870953481625</c:v>
                </c:pt>
                <c:pt idx="2">
                  <c:v>8.9867460114225004</c:v>
                </c:pt>
                <c:pt idx="3">
                  <c:v>8.1780313626632815</c:v>
                </c:pt>
                <c:pt idx="4">
                  <c:v>7.5124534352357912</c:v>
                </c:pt>
                <c:pt idx="5">
                  <c:v>7.2930474363785036</c:v>
                </c:pt>
                <c:pt idx="6">
                  <c:v>6.7920874195996079</c:v>
                </c:pt>
                <c:pt idx="7">
                  <c:v>6.5396371215807179</c:v>
                </c:pt>
                <c:pt idx="8">
                  <c:v>5.2887356452849739</c:v>
                </c:pt>
              </c:numCache>
            </c:numRef>
          </c:val>
          <c:extLst>
            <c:ext xmlns:c16="http://schemas.microsoft.com/office/drawing/2014/chart" uri="{C3380CC4-5D6E-409C-BE32-E72D297353CC}">
              <c16:uniqueId val="{00000002-2D89-4088-9D1C-D241F18AA7C5}"/>
            </c:ext>
          </c:extLst>
        </c:ser>
        <c:ser>
          <c:idx val="3"/>
          <c:order val="3"/>
          <c:tx>
            <c:strRef>
              <c:f>'4'!$AB$39</c:f>
              <c:strCache>
                <c:ptCount val="1"/>
                <c:pt idx="0">
                  <c:v>Offentl. myndigh. samt hushållens icke-vinstdrivande org.</c:v>
                </c:pt>
              </c:strCache>
            </c:strRef>
          </c:tx>
          <c:invertIfNegative val="0"/>
          <c:cat>
            <c:strRef>
              <c:f>'4'!$AE$7:$AM$7</c:f>
              <c:strCache>
                <c:ptCount val="9"/>
                <c:pt idx="0">
                  <c:v>2008</c:v>
                </c:pt>
                <c:pt idx="1">
                  <c:v>2009</c:v>
                </c:pt>
                <c:pt idx="2">
                  <c:v>2010</c:v>
                </c:pt>
                <c:pt idx="3">
                  <c:v>2011</c:v>
                </c:pt>
                <c:pt idx="4">
                  <c:v>2012</c:v>
                </c:pt>
                <c:pt idx="5">
                  <c:v>2013</c:v>
                </c:pt>
                <c:pt idx="6">
                  <c:v>2014</c:v>
                </c:pt>
                <c:pt idx="7">
                  <c:v>2015</c:v>
                </c:pt>
                <c:pt idx="8">
                  <c:v>2016**</c:v>
                </c:pt>
              </c:strCache>
            </c:strRef>
          </c:cat>
          <c:val>
            <c:numRef>
              <c:f>'4'!$AE$39:$AM$39</c:f>
              <c:numCache>
                <c:formatCode>#,##0</c:formatCode>
                <c:ptCount val="9"/>
                <c:pt idx="0">
                  <c:v>1.2499230286923935</c:v>
                </c:pt>
                <c:pt idx="1">
                  <c:v>1.230244045683714</c:v>
                </c:pt>
                <c:pt idx="2">
                  <c:v>1.2520907100108463</c:v>
                </c:pt>
                <c:pt idx="3">
                  <c:v>1.1355380700619992</c:v>
                </c:pt>
                <c:pt idx="4">
                  <c:v>1.1095385038367886</c:v>
                </c:pt>
                <c:pt idx="5">
                  <c:v>1.000143918584145</c:v>
                </c:pt>
                <c:pt idx="6">
                  <c:v>0.89572386618282174</c:v>
                </c:pt>
                <c:pt idx="7">
                  <c:v>0.81241125815863546</c:v>
                </c:pt>
                <c:pt idx="8">
                  <c:v>0.74989699898438933</c:v>
                </c:pt>
              </c:numCache>
            </c:numRef>
          </c:val>
          <c:extLst>
            <c:ext xmlns:c16="http://schemas.microsoft.com/office/drawing/2014/chart" uri="{C3380CC4-5D6E-409C-BE32-E72D297353CC}">
              <c16:uniqueId val="{00000003-2D89-4088-9D1C-D241F18AA7C5}"/>
            </c:ext>
          </c:extLst>
        </c:ser>
        <c:dLbls>
          <c:showLegendKey val="0"/>
          <c:showVal val="0"/>
          <c:showCatName val="0"/>
          <c:showSerName val="0"/>
          <c:showPercent val="0"/>
          <c:showBubbleSize val="0"/>
        </c:dLbls>
        <c:gapWidth val="150"/>
        <c:axId val="166013952"/>
        <c:axId val="166015744"/>
      </c:barChart>
      <c:catAx>
        <c:axId val="166013952"/>
        <c:scaling>
          <c:orientation val="minMax"/>
        </c:scaling>
        <c:delete val="0"/>
        <c:axPos val="b"/>
        <c:numFmt formatCode="General" sourceLinked="0"/>
        <c:majorTickMark val="out"/>
        <c:minorTickMark val="none"/>
        <c:tickLblPos val="nextTo"/>
        <c:crossAx val="166015744"/>
        <c:crosses val="autoZero"/>
        <c:auto val="1"/>
        <c:lblAlgn val="ctr"/>
        <c:lblOffset val="100"/>
        <c:noMultiLvlLbl val="0"/>
      </c:catAx>
      <c:valAx>
        <c:axId val="166015744"/>
        <c:scaling>
          <c:orientation val="minMax"/>
          <c:max val="70"/>
        </c:scaling>
        <c:delete val="0"/>
        <c:axPos val="l"/>
        <c:majorGridlines/>
        <c:title>
          <c:tx>
            <c:rich>
              <a:bodyPr rot="-5400000" vert="horz"/>
              <a:lstStyle/>
              <a:p>
                <a:pPr>
                  <a:defRPr b="0"/>
                </a:pPr>
                <a:r>
                  <a:rPr lang="en-US" b="0"/>
                  <a:t>Ton koldioxidekvivalenter per miljoner kronor</a:t>
                </a:r>
              </a:p>
            </c:rich>
          </c:tx>
          <c:overlay val="0"/>
        </c:title>
        <c:numFmt formatCode="#,##0" sourceLinked="0"/>
        <c:majorTickMark val="out"/>
        <c:minorTickMark val="none"/>
        <c:tickLblPos val="nextTo"/>
        <c:crossAx val="166013952"/>
        <c:crosses val="autoZero"/>
        <c:crossBetween val="between"/>
      </c:valAx>
    </c:plotArea>
    <c:legend>
      <c:legendPos val="b"/>
      <c:overlay val="0"/>
    </c:legend>
    <c:plotVisOnly val="1"/>
    <c:dispBlanksAs val="gap"/>
    <c:showDLblsOverMax val="0"/>
  </c:chart>
  <c:txPr>
    <a:bodyPr/>
    <a:lstStyle/>
    <a:p>
      <a:pPr>
        <a:defRPr sz="900"/>
      </a:pPr>
      <a:endParaRPr lang="sv-SE"/>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lang="en-US" sz="1800" b="1" i="0" u="none" strike="noStrike" kern="1200" baseline="0">
                <a:solidFill>
                  <a:sysClr val="windowText" lastClr="000000"/>
                </a:solidFill>
                <a:latin typeface="+mn-lt"/>
                <a:ea typeface="+mn-ea"/>
                <a:cs typeface="+mn-cs"/>
              </a:defRPr>
            </a:pPr>
            <a:r>
              <a:rPr lang="en-US" sz="1800" b="1" i="0" u="none" strike="noStrike" kern="1200" baseline="0">
                <a:solidFill>
                  <a:sysClr val="windowText" lastClr="000000"/>
                </a:solidFill>
                <a:latin typeface="+mn-lt"/>
                <a:ea typeface="+mn-ea"/>
                <a:cs typeface="+mn-cs"/>
              </a:rPr>
              <a:t>Södermanland</a:t>
            </a:r>
          </a:p>
        </c:rich>
      </c:tx>
      <c:overlay val="1"/>
    </c:title>
    <c:autoTitleDeleted val="0"/>
    <c:plotArea>
      <c:layout/>
      <c:barChart>
        <c:barDir val="col"/>
        <c:grouping val="clustered"/>
        <c:varyColors val="0"/>
        <c:ser>
          <c:idx val="0"/>
          <c:order val="0"/>
          <c:tx>
            <c:strRef>
              <c:f>'4'!$AB$22</c:f>
              <c:strCache>
                <c:ptCount val="1"/>
                <c:pt idx="0">
                  <c:v>Genomsnitt alla branscher</c:v>
                </c:pt>
              </c:strCache>
            </c:strRef>
          </c:tx>
          <c:invertIfNegative val="0"/>
          <c:cat>
            <c:strRef>
              <c:f>'4'!$AE$7:$AM$7</c:f>
              <c:strCache>
                <c:ptCount val="9"/>
                <c:pt idx="0">
                  <c:v>2008</c:v>
                </c:pt>
                <c:pt idx="1">
                  <c:v>2009</c:v>
                </c:pt>
                <c:pt idx="2">
                  <c:v>2010</c:v>
                </c:pt>
                <c:pt idx="3">
                  <c:v>2011</c:v>
                </c:pt>
                <c:pt idx="4">
                  <c:v>2012</c:v>
                </c:pt>
                <c:pt idx="5">
                  <c:v>2013</c:v>
                </c:pt>
                <c:pt idx="6">
                  <c:v>2014</c:v>
                </c:pt>
                <c:pt idx="7">
                  <c:v>2015</c:v>
                </c:pt>
                <c:pt idx="8">
                  <c:v>2016**</c:v>
                </c:pt>
              </c:strCache>
            </c:strRef>
          </c:cat>
          <c:val>
            <c:numRef>
              <c:f>'4'!$AE$22:$AM$22</c:f>
              <c:numCache>
                <c:formatCode>#,##0</c:formatCode>
                <c:ptCount val="9"/>
                <c:pt idx="0">
                  <c:v>43.901367535470413</c:v>
                </c:pt>
                <c:pt idx="1">
                  <c:v>30.291195490993697</c:v>
                </c:pt>
                <c:pt idx="2">
                  <c:v>38.804634996363845</c:v>
                </c:pt>
                <c:pt idx="3">
                  <c:v>35.064602289985679</c:v>
                </c:pt>
                <c:pt idx="4">
                  <c:v>28.171421182927574</c:v>
                </c:pt>
                <c:pt idx="5">
                  <c:v>29.945281914815627</c:v>
                </c:pt>
                <c:pt idx="6">
                  <c:v>30.912687179534689</c:v>
                </c:pt>
                <c:pt idx="7">
                  <c:v>37.797989356409325</c:v>
                </c:pt>
                <c:pt idx="8">
                  <c:v>27.300812188715394</c:v>
                </c:pt>
              </c:numCache>
            </c:numRef>
          </c:val>
          <c:extLst>
            <c:ext xmlns:c16="http://schemas.microsoft.com/office/drawing/2014/chart" uri="{C3380CC4-5D6E-409C-BE32-E72D297353CC}">
              <c16:uniqueId val="{00000000-E8DA-4587-A6EE-1049B79AEFED}"/>
            </c:ext>
          </c:extLst>
        </c:ser>
        <c:ser>
          <c:idx val="1"/>
          <c:order val="1"/>
          <c:tx>
            <c:strRef>
              <c:f>'4'!$AB$23</c:f>
              <c:strCache>
                <c:ptCount val="1"/>
                <c:pt idx="0">
                  <c:v>Marknadsproduktion, varor (SNI A01-F43)</c:v>
                </c:pt>
              </c:strCache>
            </c:strRef>
          </c:tx>
          <c:invertIfNegative val="0"/>
          <c:cat>
            <c:strRef>
              <c:f>'4'!$AE$7:$AM$7</c:f>
              <c:strCache>
                <c:ptCount val="9"/>
                <c:pt idx="0">
                  <c:v>2008</c:v>
                </c:pt>
                <c:pt idx="1">
                  <c:v>2009</c:v>
                </c:pt>
                <c:pt idx="2">
                  <c:v>2010</c:v>
                </c:pt>
                <c:pt idx="3">
                  <c:v>2011</c:v>
                </c:pt>
                <c:pt idx="4">
                  <c:v>2012</c:v>
                </c:pt>
                <c:pt idx="5">
                  <c:v>2013</c:v>
                </c:pt>
                <c:pt idx="6">
                  <c:v>2014</c:v>
                </c:pt>
                <c:pt idx="7">
                  <c:v>2015</c:v>
                </c:pt>
                <c:pt idx="8">
                  <c:v>2016**</c:v>
                </c:pt>
              </c:strCache>
            </c:strRef>
          </c:cat>
          <c:val>
            <c:numRef>
              <c:f>'4'!$AE$23:$AM$23</c:f>
              <c:numCache>
                <c:formatCode>#,##0</c:formatCode>
                <c:ptCount val="9"/>
                <c:pt idx="0">
                  <c:v>107.48858616718734</c:v>
                </c:pt>
                <c:pt idx="1">
                  <c:v>76.386175730874157</c:v>
                </c:pt>
                <c:pt idx="2">
                  <c:v>94.210415293105228</c:v>
                </c:pt>
                <c:pt idx="3">
                  <c:v>86.900991321573755</c:v>
                </c:pt>
                <c:pt idx="4">
                  <c:v>69.138109273004332</c:v>
                </c:pt>
                <c:pt idx="5">
                  <c:v>80.852300582002869</c:v>
                </c:pt>
                <c:pt idx="6">
                  <c:v>86.988622043593537</c:v>
                </c:pt>
                <c:pt idx="7">
                  <c:v>116.30179209798355</c:v>
                </c:pt>
                <c:pt idx="8">
                  <c:v>78.343201941534531</c:v>
                </c:pt>
              </c:numCache>
            </c:numRef>
          </c:val>
          <c:extLst>
            <c:ext xmlns:c16="http://schemas.microsoft.com/office/drawing/2014/chart" uri="{C3380CC4-5D6E-409C-BE32-E72D297353CC}">
              <c16:uniqueId val="{00000001-E8DA-4587-A6EE-1049B79AEFED}"/>
            </c:ext>
          </c:extLst>
        </c:ser>
        <c:ser>
          <c:idx val="2"/>
          <c:order val="2"/>
          <c:tx>
            <c:strRef>
              <c:f>'4'!$AB$24</c:f>
              <c:strCache>
                <c:ptCount val="1"/>
                <c:pt idx="0">
                  <c:v>Marknadsproduktion, tjänster (SNI G45-T98)</c:v>
                </c:pt>
              </c:strCache>
            </c:strRef>
          </c:tx>
          <c:invertIfNegative val="0"/>
          <c:cat>
            <c:strRef>
              <c:f>'4'!$AE$7:$AM$7</c:f>
              <c:strCache>
                <c:ptCount val="9"/>
                <c:pt idx="0">
                  <c:v>2008</c:v>
                </c:pt>
                <c:pt idx="1">
                  <c:v>2009</c:v>
                </c:pt>
                <c:pt idx="2">
                  <c:v>2010</c:v>
                </c:pt>
                <c:pt idx="3">
                  <c:v>2011</c:v>
                </c:pt>
                <c:pt idx="4">
                  <c:v>2012</c:v>
                </c:pt>
                <c:pt idx="5">
                  <c:v>2013</c:v>
                </c:pt>
                <c:pt idx="6">
                  <c:v>2014</c:v>
                </c:pt>
                <c:pt idx="7">
                  <c:v>2015</c:v>
                </c:pt>
                <c:pt idx="8">
                  <c:v>2016**</c:v>
                </c:pt>
              </c:strCache>
            </c:strRef>
          </c:cat>
          <c:val>
            <c:numRef>
              <c:f>'4'!$AE$24:$AM$24</c:f>
              <c:numCache>
                <c:formatCode>#,##0</c:formatCode>
                <c:ptCount val="9"/>
                <c:pt idx="0">
                  <c:v>7.3606123715583038</c:v>
                </c:pt>
                <c:pt idx="1">
                  <c:v>6.9401759763842588</c:v>
                </c:pt>
                <c:pt idx="2">
                  <c:v>6.4830408167428715</c:v>
                </c:pt>
                <c:pt idx="3">
                  <c:v>6.0842679673663387</c:v>
                </c:pt>
                <c:pt idx="4">
                  <c:v>5.4128167787905817</c:v>
                </c:pt>
                <c:pt idx="5">
                  <c:v>5.1612596514997842</c:v>
                </c:pt>
                <c:pt idx="6">
                  <c:v>4.9725685800565831</c:v>
                </c:pt>
                <c:pt idx="7">
                  <c:v>4.6356208376040406</c:v>
                </c:pt>
                <c:pt idx="8">
                  <c:v>4.2113310241894393</c:v>
                </c:pt>
              </c:numCache>
            </c:numRef>
          </c:val>
          <c:extLst>
            <c:ext xmlns:c16="http://schemas.microsoft.com/office/drawing/2014/chart" uri="{C3380CC4-5D6E-409C-BE32-E72D297353CC}">
              <c16:uniqueId val="{00000002-E8DA-4587-A6EE-1049B79AEFED}"/>
            </c:ext>
          </c:extLst>
        </c:ser>
        <c:ser>
          <c:idx val="3"/>
          <c:order val="3"/>
          <c:tx>
            <c:strRef>
              <c:f>'4'!$AB$25</c:f>
              <c:strCache>
                <c:ptCount val="1"/>
                <c:pt idx="0">
                  <c:v>Offentl. myndigh. samt hushållens icke-vinstdrivande org.</c:v>
                </c:pt>
              </c:strCache>
            </c:strRef>
          </c:tx>
          <c:invertIfNegative val="0"/>
          <c:cat>
            <c:strRef>
              <c:f>'4'!$AE$7:$AM$7</c:f>
              <c:strCache>
                <c:ptCount val="9"/>
                <c:pt idx="0">
                  <c:v>2008</c:v>
                </c:pt>
                <c:pt idx="1">
                  <c:v>2009</c:v>
                </c:pt>
                <c:pt idx="2">
                  <c:v>2010</c:v>
                </c:pt>
                <c:pt idx="3">
                  <c:v>2011</c:v>
                </c:pt>
                <c:pt idx="4">
                  <c:v>2012</c:v>
                </c:pt>
                <c:pt idx="5">
                  <c:v>2013</c:v>
                </c:pt>
                <c:pt idx="6">
                  <c:v>2014</c:v>
                </c:pt>
                <c:pt idx="7">
                  <c:v>2015</c:v>
                </c:pt>
                <c:pt idx="8">
                  <c:v>2016**</c:v>
                </c:pt>
              </c:strCache>
            </c:strRef>
          </c:cat>
          <c:val>
            <c:numRef>
              <c:f>'4'!$AE$25:$AM$25</c:f>
              <c:numCache>
                <c:formatCode>#,##0</c:formatCode>
                <c:ptCount val="9"/>
                <c:pt idx="0">
                  <c:v>1.1722742670226289</c:v>
                </c:pt>
                <c:pt idx="1">
                  <c:v>1.1409727355963821</c:v>
                </c:pt>
                <c:pt idx="2">
                  <c:v>1.1412651290502729</c:v>
                </c:pt>
                <c:pt idx="3">
                  <c:v>1.0739347885953145</c:v>
                </c:pt>
                <c:pt idx="4">
                  <c:v>1.0654810301304767</c:v>
                </c:pt>
                <c:pt idx="5">
                  <c:v>0.91245880141504654</c:v>
                </c:pt>
                <c:pt idx="6">
                  <c:v>0.84396492886930108</c:v>
                </c:pt>
                <c:pt idx="7">
                  <c:v>0.80937779910588181</c:v>
                </c:pt>
                <c:pt idx="8">
                  <c:v>0.74445281816351883</c:v>
                </c:pt>
              </c:numCache>
            </c:numRef>
          </c:val>
          <c:extLst>
            <c:ext xmlns:c16="http://schemas.microsoft.com/office/drawing/2014/chart" uri="{C3380CC4-5D6E-409C-BE32-E72D297353CC}">
              <c16:uniqueId val="{00000003-E8DA-4587-A6EE-1049B79AEFED}"/>
            </c:ext>
          </c:extLst>
        </c:ser>
        <c:dLbls>
          <c:showLegendKey val="0"/>
          <c:showVal val="0"/>
          <c:showCatName val="0"/>
          <c:showSerName val="0"/>
          <c:showPercent val="0"/>
          <c:showBubbleSize val="0"/>
        </c:dLbls>
        <c:gapWidth val="150"/>
        <c:axId val="166055936"/>
        <c:axId val="166057472"/>
      </c:barChart>
      <c:catAx>
        <c:axId val="166055936"/>
        <c:scaling>
          <c:orientation val="minMax"/>
        </c:scaling>
        <c:delete val="0"/>
        <c:axPos val="b"/>
        <c:numFmt formatCode="General" sourceLinked="0"/>
        <c:majorTickMark val="out"/>
        <c:minorTickMark val="none"/>
        <c:tickLblPos val="nextTo"/>
        <c:crossAx val="166057472"/>
        <c:crosses val="autoZero"/>
        <c:auto val="1"/>
        <c:lblAlgn val="ctr"/>
        <c:lblOffset val="100"/>
        <c:noMultiLvlLbl val="0"/>
      </c:catAx>
      <c:valAx>
        <c:axId val="166057472"/>
        <c:scaling>
          <c:orientation val="minMax"/>
          <c:max val="120"/>
        </c:scaling>
        <c:delete val="0"/>
        <c:axPos val="l"/>
        <c:majorGridlines/>
        <c:title>
          <c:tx>
            <c:rich>
              <a:bodyPr rot="-5400000" vert="horz"/>
              <a:lstStyle/>
              <a:p>
                <a:pPr>
                  <a:defRPr b="0"/>
                </a:pPr>
                <a:r>
                  <a:rPr lang="en-US" b="0"/>
                  <a:t>Ton koldioxidekvivalenter per miljoner kronor</a:t>
                </a:r>
              </a:p>
            </c:rich>
          </c:tx>
          <c:overlay val="0"/>
        </c:title>
        <c:numFmt formatCode="#,##0" sourceLinked="0"/>
        <c:majorTickMark val="out"/>
        <c:minorTickMark val="none"/>
        <c:tickLblPos val="nextTo"/>
        <c:crossAx val="166055936"/>
        <c:crosses val="autoZero"/>
        <c:crossBetween val="between"/>
      </c:valAx>
    </c:plotArea>
    <c:legend>
      <c:legendPos val="b"/>
      <c:overlay val="0"/>
    </c:legend>
    <c:plotVisOnly val="1"/>
    <c:dispBlanksAs val="gap"/>
    <c:showDLblsOverMax val="0"/>
  </c:chart>
  <c:txPr>
    <a:bodyPr/>
    <a:lstStyle/>
    <a:p>
      <a:pPr>
        <a:defRPr sz="900"/>
      </a:pPr>
      <a:endParaRPr lang="sv-SE"/>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lang="en-US" sz="1800" b="1" i="0" u="none" strike="noStrike" kern="1200" baseline="0">
                <a:solidFill>
                  <a:sysClr val="windowText" lastClr="000000"/>
                </a:solidFill>
                <a:latin typeface="+mn-lt"/>
                <a:ea typeface="+mn-ea"/>
                <a:cs typeface="+mn-cs"/>
              </a:defRPr>
            </a:pPr>
            <a:r>
              <a:rPr lang="en-US" sz="1800" b="1" i="0" u="none" strike="noStrike" kern="1200" baseline="0">
                <a:solidFill>
                  <a:sysClr val="windowText" lastClr="000000"/>
                </a:solidFill>
                <a:latin typeface="+mn-lt"/>
                <a:ea typeface="+mn-ea"/>
                <a:cs typeface="+mn-cs"/>
              </a:rPr>
              <a:t>Östergötland</a:t>
            </a:r>
          </a:p>
        </c:rich>
      </c:tx>
      <c:overlay val="1"/>
    </c:title>
    <c:autoTitleDeleted val="0"/>
    <c:plotArea>
      <c:layout/>
      <c:barChart>
        <c:barDir val="col"/>
        <c:grouping val="clustered"/>
        <c:varyColors val="0"/>
        <c:ser>
          <c:idx val="0"/>
          <c:order val="0"/>
          <c:tx>
            <c:strRef>
              <c:f>'4'!$AB$29</c:f>
              <c:strCache>
                <c:ptCount val="1"/>
                <c:pt idx="0">
                  <c:v>Genomsnitt alla branscher</c:v>
                </c:pt>
              </c:strCache>
            </c:strRef>
          </c:tx>
          <c:invertIfNegative val="0"/>
          <c:cat>
            <c:strRef>
              <c:f>'4'!$AE$7:$AM$7</c:f>
              <c:strCache>
                <c:ptCount val="9"/>
                <c:pt idx="0">
                  <c:v>2008</c:v>
                </c:pt>
                <c:pt idx="1">
                  <c:v>2009</c:v>
                </c:pt>
                <c:pt idx="2">
                  <c:v>2010</c:v>
                </c:pt>
                <c:pt idx="3">
                  <c:v>2011</c:v>
                </c:pt>
                <c:pt idx="4">
                  <c:v>2012</c:v>
                </c:pt>
                <c:pt idx="5">
                  <c:v>2013</c:v>
                </c:pt>
                <c:pt idx="6">
                  <c:v>2014</c:v>
                </c:pt>
                <c:pt idx="7">
                  <c:v>2015</c:v>
                </c:pt>
                <c:pt idx="8">
                  <c:v>2016**</c:v>
                </c:pt>
              </c:strCache>
            </c:strRef>
          </c:cat>
          <c:val>
            <c:numRef>
              <c:f>'4'!$AE$29:$AM$29</c:f>
              <c:numCache>
                <c:formatCode>#,##0</c:formatCode>
                <c:ptCount val="9"/>
                <c:pt idx="0">
                  <c:v>18.591528043516742</c:v>
                </c:pt>
                <c:pt idx="1">
                  <c:v>18.259605331342243</c:v>
                </c:pt>
                <c:pt idx="2">
                  <c:v>17.696525471606734</c:v>
                </c:pt>
                <c:pt idx="3">
                  <c:v>15.223281374701783</c:v>
                </c:pt>
                <c:pt idx="4">
                  <c:v>15.123280182727454</c:v>
                </c:pt>
                <c:pt idx="5">
                  <c:v>13.918804168199516</c:v>
                </c:pt>
                <c:pt idx="6">
                  <c:v>12.569723488708025</c:v>
                </c:pt>
                <c:pt idx="7">
                  <c:v>12.031770902247397</c:v>
                </c:pt>
                <c:pt idx="8">
                  <c:v>11.615314282908511</c:v>
                </c:pt>
              </c:numCache>
            </c:numRef>
          </c:val>
          <c:extLst>
            <c:ext xmlns:c16="http://schemas.microsoft.com/office/drawing/2014/chart" uri="{C3380CC4-5D6E-409C-BE32-E72D297353CC}">
              <c16:uniqueId val="{00000000-12D0-4A1F-B9D6-1A7A7B6A7B28}"/>
            </c:ext>
          </c:extLst>
        </c:ser>
        <c:ser>
          <c:idx val="1"/>
          <c:order val="1"/>
          <c:tx>
            <c:strRef>
              <c:f>'4'!$AB$30</c:f>
              <c:strCache>
                <c:ptCount val="1"/>
                <c:pt idx="0">
                  <c:v>Marknadsproduktion, varor (SNI A01-F43)</c:v>
                </c:pt>
              </c:strCache>
            </c:strRef>
          </c:tx>
          <c:invertIfNegative val="0"/>
          <c:cat>
            <c:strRef>
              <c:f>'4'!$AE$7:$AM$7</c:f>
              <c:strCache>
                <c:ptCount val="9"/>
                <c:pt idx="0">
                  <c:v>2008</c:v>
                </c:pt>
                <c:pt idx="1">
                  <c:v>2009</c:v>
                </c:pt>
                <c:pt idx="2">
                  <c:v>2010</c:v>
                </c:pt>
                <c:pt idx="3">
                  <c:v>2011</c:v>
                </c:pt>
                <c:pt idx="4">
                  <c:v>2012</c:v>
                </c:pt>
                <c:pt idx="5">
                  <c:v>2013</c:v>
                </c:pt>
                <c:pt idx="6">
                  <c:v>2014</c:v>
                </c:pt>
                <c:pt idx="7">
                  <c:v>2015</c:v>
                </c:pt>
                <c:pt idx="8">
                  <c:v>2016**</c:v>
                </c:pt>
              </c:strCache>
            </c:strRef>
          </c:cat>
          <c:val>
            <c:numRef>
              <c:f>'4'!$AE$30:$AM$30</c:f>
              <c:numCache>
                <c:formatCode>#,##0</c:formatCode>
                <c:ptCount val="9"/>
                <c:pt idx="0">
                  <c:v>34.666984575933377</c:v>
                </c:pt>
                <c:pt idx="1">
                  <c:v>32.192939317836661</c:v>
                </c:pt>
                <c:pt idx="2">
                  <c:v>33.067302197411202</c:v>
                </c:pt>
                <c:pt idx="3">
                  <c:v>30.530211245278593</c:v>
                </c:pt>
                <c:pt idx="4">
                  <c:v>32.417284690218146</c:v>
                </c:pt>
                <c:pt idx="5">
                  <c:v>30.3351543770398</c:v>
                </c:pt>
                <c:pt idx="6">
                  <c:v>26.927208408976163</c:v>
                </c:pt>
                <c:pt idx="7">
                  <c:v>27.330721706123267</c:v>
                </c:pt>
                <c:pt idx="8">
                  <c:v>28.556818532576411</c:v>
                </c:pt>
              </c:numCache>
            </c:numRef>
          </c:val>
          <c:extLst>
            <c:ext xmlns:c16="http://schemas.microsoft.com/office/drawing/2014/chart" uri="{C3380CC4-5D6E-409C-BE32-E72D297353CC}">
              <c16:uniqueId val="{00000001-12D0-4A1F-B9D6-1A7A7B6A7B28}"/>
            </c:ext>
          </c:extLst>
        </c:ser>
        <c:ser>
          <c:idx val="2"/>
          <c:order val="2"/>
          <c:tx>
            <c:strRef>
              <c:f>'4'!$AB$31</c:f>
              <c:strCache>
                <c:ptCount val="1"/>
                <c:pt idx="0">
                  <c:v>Marknadsproduktion, tjänster (SNI G45-T98)</c:v>
                </c:pt>
              </c:strCache>
            </c:strRef>
          </c:tx>
          <c:invertIfNegative val="0"/>
          <c:cat>
            <c:strRef>
              <c:f>'4'!$AE$7:$AM$7</c:f>
              <c:strCache>
                <c:ptCount val="9"/>
                <c:pt idx="0">
                  <c:v>2008</c:v>
                </c:pt>
                <c:pt idx="1">
                  <c:v>2009</c:v>
                </c:pt>
                <c:pt idx="2">
                  <c:v>2010</c:v>
                </c:pt>
                <c:pt idx="3">
                  <c:v>2011</c:v>
                </c:pt>
                <c:pt idx="4">
                  <c:v>2012</c:v>
                </c:pt>
                <c:pt idx="5">
                  <c:v>2013</c:v>
                </c:pt>
                <c:pt idx="6">
                  <c:v>2014</c:v>
                </c:pt>
                <c:pt idx="7">
                  <c:v>2015</c:v>
                </c:pt>
                <c:pt idx="8">
                  <c:v>2016**</c:v>
                </c:pt>
              </c:strCache>
            </c:strRef>
          </c:cat>
          <c:val>
            <c:numRef>
              <c:f>'4'!$AE$31:$AM$31</c:f>
              <c:numCache>
                <c:formatCode>#,##0</c:formatCode>
                <c:ptCount val="9"/>
                <c:pt idx="0">
                  <c:v>10.558026164105314</c:v>
                </c:pt>
                <c:pt idx="1">
                  <c:v>11.024686199878083</c:v>
                </c:pt>
                <c:pt idx="2">
                  <c:v>9.7479287220651543</c:v>
                </c:pt>
                <c:pt idx="3">
                  <c:v>6.1404033239441915</c:v>
                </c:pt>
                <c:pt idx="4">
                  <c:v>6.3447639916395797</c:v>
                </c:pt>
                <c:pt idx="5">
                  <c:v>4.9332608270945375</c:v>
                </c:pt>
                <c:pt idx="6">
                  <c:v>4.500833694024549</c:v>
                </c:pt>
                <c:pt idx="7">
                  <c:v>4.0140918605573841</c:v>
                </c:pt>
                <c:pt idx="8">
                  <c:v>3.3939766337339927</c:v>
                </c:pt>
              </c:numCache>
            </c:numRef>
          </c:val>
          <c:extLst>
            <c:ext xmlns:c16="http://schemas.microsoft.com/office/drawing/2014/chart" uri="{C3380CC4-5D6E-409C-BE32-E72D297353CC}">
              <c16:uniqueId val="{00000002-12D0-4A1F-B9D6-1A7A7B6A7B28}"/>
            </c:ext>
          </c:extLst>
        </c:ser>
        <c:ser>
          <c:idx val="3"/>
          <c:order val="3"/>
          <c:tx>
            <c:strRef>
              <c:f>'4'!$AB$32</c:f>
              <c:strCache>
                <c:ptCount val="1"/>
                <c:pt idx="0">
                  <c:v>Offentl. myndigh. samt hushållens icke-vinstdrivande org.</c:v>
                </c:pt>
              </c:strCache>
            </c:strRef>
          </c:tx>
          <c:invertIfNegative val="0"/>
          <c:cat>
            <c:strRef>
              <c:f>'4'!$AE$7:$AM$7</c:f>
              <c:strCache>
                <c:ptCount val="9"/>
                <c:pt idx="0">
                  <c:v>2008</c:v>
                </c:pt>
                <c:pt idx="1">
                  <c:v>2009</c:v>
                </c:pt>
                <c:pt idx="2">
                  <c:v>2010</c:v>
                </c:pt>
                <c:pt idx="3">
                  <c:v>2011</c:v>
                </c:pt>
                <c:pt idx="4">
                  <c:v>2012</c:v>
                </c:pt>
                <c:pt idx="5">
                  <c:v>2013</c:v>
                </c:pt>
                <c:pt idx="6">
                  <c:v>2014</c:v>
                </c:pt>
                <c:pt idx="7">
                  <c:v>2015</c:v>
                </c:pt>
                <c:pt idx="8">
                  <c:v>2016**</c:v>
                </c:pt>
              </c:strCache>
            </c:strRef>
          </c:cat>
          <c:val>
            <c:numRef>
              <c:f>'4'!$AE$32:$AM$32</c:f>
              <c:numCache>
                <c:formatCode>#,##0</c:formatCode>
                <c:ptCount val="9"/>
                <c:pt idx="0">
                  <c:v>2.7108486038636048</c:v>
                </c:pt>
                <c:pt idx="1">
                  <c:v>2.5733293304676583</c:v>
                </c:pt>
                <c:pt idx="2">
                  <c:v>1.9859219702053093</c:v>
                </c:pt>
                <c:pt idx="3">
                  <c:v>1.9418616917580178</c:v>
                </c:pt>
                <c:pt idx="4">
                  <c:v>1.774898453829248</c:v>
                </c:pt>
                <c:pt idx="5">
                  <c:v>1.5409179358642251</c:v>
                </c:pt>
                <c:pt idx="6">
                  <c:v>1.4910321404989935</c:v>
                </c:pt>
                <c:pt idx="7">
                  <c:v>1.6165612629944939</c:v>
                </c:pt>
                <c:pt idx="8">
                  <c:v>1.3654212647278368</c:v>
                </c:pt>
              </c:numCache>
            </c:numRef>
          </c:val>
          <c:extLst>
            <c:ext xmlns:c16="http://schemas.microsoft.com/office/drawing/2014/chart" uri="{C3380CC4-5D6E-409C-BE32-E72D297353CC}">
              <c16:uniqueId val="{00000003-12D0-4A1F-B9D6-1A7A7B6A7B28}"/>
            </c:ext>
          </c:extLst>
        </c:ser>
        <c:dLbls>
          <c:showLegendKey val="0"/>
          <c:showVal val="0"/>
          <c:showCatName val="0"/>
          <c:showSerName val="0"/>
          <c:showPercent val="0"/>
          <c:showBubbleSize val="0"/>
        </c:dLbls>
        <c:gapWidth val="150"/>
        <c:axId val="166289408"/>
        <c:axId val="166290944"/>
      </c:barChart>
      <c:catAx>
        <c:axId val="166289408"/>
        <c:scaling>
          <c:orientation val="minMax"/>
        </c:scaling>
        <c:delete val="0"/>
        <c:axPos val="b"/>
        <c:numFmt formatCode="General" sourceLinked="0"/>
        <c:majorTickMark val="out"/>
        <c:minorTickMark val="none"/>
        <c:tickLblPos val="nextTo"/>
        <c:crossAx val="166290944"/>
        <c:crosses val="autoZero"/>
        <c:auto val="1"/>
        <c:lblAlgn val="ctr"/>
        <c:lblOffset val="100"/>
        <c:noMultiLvlLbl val="0"/>
      </c:catAx>
      <c:valAx>
        <c:axId val="166290944"/>
        <c:scaling>
          <c:orientation val="minMax"/>
          <c:max val="70"/>
        </c:scaling>
        <c:delete val="0"/>
        <c:axPos val="l"/>
        <c:majorGridlines/>
        <c:title>
          <c:tx>
            <c:rich>
              <a:bodyPr rot="-5400000" vert="horz"/>
              <a:lstStyle/>
              <a:p>
                <a:pPr>
                  <a:defRPr b="0"/>
                </a:pPr>
                <a:r>
                  <a:rPr lang="en-US" b="0"/>
                  <a:t>Ton per miljoner kronor</a:t>
                </a:r>
              </a:p>
            </c:rich>
          </c:tx>
          <c:overlay val="0"/>
        </c:title>
        <c:numFmt formatCode="#,##0" sourceLinked="0"/>
        <c:majorTickMark val="out"/>
        <c:minorTickMark val="none"/>
        <c:tickLblPos val="nextTo"/>
        <c:crossAx val="166289408"/>
        <c:crosses val="autoZero"/>
        <c:crossBetween val="between"/>
      </c:valAx>
    </c:plotArea>
    <c:legend>
      <c:legendPos val="b"/>
      <c:overlay val="0"/>
    </c:legend>
    <c:plotVisOnly val="1"/>
    <c:dispBlanksAs val="gap"/>
    <c:showDLblsOverMax val="0"/>
  </c:chart>
  <c:txPr>
    <a:bodyPr/>
    <a:lstStyle/>
    <a:p>
      <a:pPr>
        <a:defRPr sz="900"/>
      </a:pPr>
      <a:endParaRPr lang="sv-SE"/>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Stockholm</a:t>
            </a:r>
          </a:p>
        </c:rich>
      </c:tx>
      <c:overlay val="1"/>
    </c:title>
    <c:autoTitleDeleted val="0"/>
    <c:plotArea>
      <c:layout/>
      <c:barChart>
        <c:barDir val="col"/>
        <c:grouping val="clustered"/>
        <c:varyColors val="0"/>
        <c:ser>
          <c:idx val="0"/>
          <c:order val="0"/>
          <c:tx>
            <c:strRef>
              <c:f>'5'!$AB$8</c:f>
              <c:strCache>
                <c:ptCount val="1"/>
                <c:pt idx="0">
                  <c:v>Genomsnitt alla branscher</c:v>
                </c:pt>
              </c:strCache>
            </c:strRef>
          </c:tx>
          <c:invertIfNegative val="0"/>
          <c:cat>
            <c:strRef>
              <c:f>'5'!$AE$7:$AM$7</c:f>
              <c:strCache>
                <c:ptCount val="9"/>
                <c:pt idx="0">
                  <c:v>2008</c:v>
                </c:pt>
                <c:pt idx="1">
                  <c:v>2009</c:v>
                </c:pt>
                <c:pt idx="2">
                  <c:v>2010</c:v>
                </c:pt>
                <c:pt idx="3">
                  <c:v>2011</c:v>
                </c:pt>
                <c:pt idx="4">
                  <c:v>2012</c:v>
                </c:pt>
                <c:pt idx="5">
                  <c:v>2013</c:v>
                </c:pt>
                <c:pt idx="6">
                  <c:v>2014</c:v>
                </c:pt>
                <c:pt idx="7">
                  <c:v>2015</c:v>
                </c:pt>
                <c:pt idx="8">
                  <c:v>2016*</c:v>
                </c:pt>
              </c:strCache>
            </c:strRef>
          </c:cat>
          <c:val>
            <c:numRef>
              <c:f>'5'!$AE$8:$AM$8</c:f>
              <c:numCache>
                <c:formatCode>#,##0</c:formatCode>
                <c:ptCount val="9"/>
                <c:pt idx="0">
                  <c:v>9.6584470467346133</c:v>
                </c:pt>
                <c:pt idx="1">
                  <c:v>9.1239240369236487</c:v>
                </c:pt>
                <c:pt idx="2">
                  <c:v>9.099128329465854</c:v>
                </c:pt>
                <c:pt idx="3">
                  <c:v>8.5125912147668288</c:v>
                </c:pt>
                <c:pt idx="4">
                  <c:v>8.0949379685887681</c:v>
                </c:pt>
                <c:pt idx="5">
                  <c:v>7.8634345592773105</c:v>
                </c:pt>
                <c:pt idx="6">
                  <c:v>7.7937037007817809</c:v>
                </c:pt>
                <c:pt idx="7">
                  <c:v>7.6210872326093444</c:v>
                </c:pt>
                <c:pt idx="8">
                  <c:v>7.8031034074913563</c:v>
                </c:pt>
              </c:numCache>
            </c:numRef>
          </c:val>
          <c:extLst>
            <c:ext xmlns:c16="http://schemas.microsoft.com/office/drawing/2014/chart" uri="{C3380CC4-5D6E-409C-BE32-E72D297353CC}">
              <c16:uniqueId val="{00000000-CC88-4C1F-921C-3FC84BCEB171}"/>
            </c:ext>
          </c:extLst>
        </c:ser>
        <c:ser>
          <c:idx val="1"/>
          <c:order val="1"/>
          <c:tx>
            <c:strRef>
              <c:f>'5'!$AB$9</c:f>
              <c:strCache>
                <c:ptCount val="1"/>
                <c:pt idx="0">
                  <c:v>Marknadsproduktion, varor (SNI A01-F43)</c:v>
                </c:pt>
              </c:strCache>
            </c:strRef>
          </c:tx>
          <c:invertIfNegative val="0"/>
          <c:cat>
            <c:strRef>
              <c:f>'5'!$AE$7:$AM$7</c:f>
              <c:strCache>
                <c:ptCount val="9"/>
                <c:pt idx="0">
                  <c:v>2008</c:v>
                </c:pt>
                <c:pt idx="1">
                  <c:v>2009</c:v>
                </c:pt>
                <c:pt idx="2">
                  <c:v>2010</c:v>
                </c:pt>
                <c:pt idx="3">
                  <c:v>2011</c:v>
                </c:pt>
                <c:pt idx="4">
                  <c:v>2012</c:v>
                </c:pt>
                <c:pt idx="5">
                  <c:v>2013</c:v>
                </c:pt>
                <c:pt idx="6">
                  <c:v>2014</c:v>
                </c:pt>
                <c:pt idx="7">
                  <c:v>2015</c:v>
                </c:pt>
                <c:pt idx="8">
                  <c:v>2016*</c:v>
                </c:pt>
              </c:strCache>
            </c:strRef>
          </c:cat>
          <c:val>
            <c:numRef>
              <c:f>'5'!$AE$9:$AM$9</c:f>
              <c:numCache>
                <c:formatCode>#,##0</c:formatCode>
                <c:ptCount val="9"/>
                <c:pt idx="0">
                  <c:v>19.33578246280128</c:v>
                </c:pt>
                <c:pt idx="1">
                  <c:v>18.564025828113643</c:v>
                </c:pt>
                <c:pt idx="2">
                  <c:v>19.849348187692083</c:v>
                </c:pt>
                <c:pt idx="3">
                  <c:v>16.484302770791917</c:v>
                </c:pt>
                <c:pt idx="4">
                  <c:v>14.788062207039232</c:v>
                </c:pt>
                <c:pt idx="5">
                  <c:v>14.839756520204324</c:v>
                </c:pt>
                <c:pt idx="6">
                  <c:v>14.138149911036495</c:v>
                </c:pt>
                <c:pt idx="7">
                  <c:v>15.197555990821302</c:v>
                </c:pt>
                <c:pt idx="8">
                  <c:v>13.421666224527559</c:v>
                </c:pt>
              </c:numCache>
            </c:numRef>
          </c:val>
          <c:extLst>
            <c:ext xmlns:c16="http://schemas.microsoft.com/office/drawing/2014/chart" uri="{C3380CC4-5D6E-409C-BE32-E72D297353CC}">
              <c16:uniqueId val="{00000001-CC88-4C1F-921C-3FC84BCEB171}"/>
            </c:ext>
          </c:extLst>
        </c:ser>
        <c:ser>
          <c:idx val="2"/>
          <c:order val="2"/>
          <c:tx>
            <c:strRef>
              <c:f>'5'!$AB$10</c:f>
              <c:strCache>
                <c:ptCount val="1"/>
                <c:pt idx="0">
                  <c:v>Marknadsproduktion, tjänster (SNI G45-T98)</c:v>
                </c:pt>
              </c:strCache>
            </c:strRef>
          </c:tx>
          <c:invertIfNegative val="0"/>
          <c:cat>
            <c:strRef>
              <c:f>'5'!$AE$7:$AM$7</c:f>
              <c:strCache>
                <c:ptCount val="9"/>
                <c:pt idx="0">
                  <c:v>2008</c:v>
                </c:pt>
                <c:pt idx="1">
                  <c:v>2009</c:v>
                </c:pt>
                <c:pt idx="2">
                  <c:v>2010</c:v>
                </c:pt>
                <c:pt idx="3">
                  <c:v>2011</c:v>
                </c:pt>
                <c:pt idx="4">
                  <c:v>2012</c:v>
                </c:pt>
                <c:pt idx="5">
                  <c:v>2013</c:v>
                </c:pt>
                <c:pt idx="6">
                  <c:v>2014</c:v>
                </c:pt>
                <c:pt idx="7">
                  <c:v>2015</c:v>
                </c:pt>
                <c:pt idx="8">
                  <c:v>2016*</c:v>
                </c:pt>
              </c:strCache>
            </c:strRef>
          </c:cat>
          <c:val>
            <c:numRef>
              <c:f>'5'!$AE$10:$AM$10</c:f>
              <c:numCache>
                <c:formatCode>#,##0</c:formatCode>
                <c:ptCount val="9"/>
                <c:pt idx="0">
                  <c:v>8.4527707191654109</c:v>
                </c:pt>
                <c:pt idx="1">
                  <c:v>7.6097868007075142</c:v>
                </c:pt>
                <c:pt idx="2">
                  <c:v>7.4097837138851705</c:v>
                </c:pt>
                <c:pt idx="3">
                  <c:v>7.3877104009972108</c:v>
                </c:pt>
                <c:pt idx="4">
                  <c:v>7.2514091423176685</c:v>
                </c:pt>
                <c:pt idx="5">
                  <c:v>6.9086829365347926</c:v>
                </c:pt>
                <c:pt idx="6">
                  <c:v>7.0019128993737674</c:v>
                </c:pt>
                <c:pt idx="7">
                  <c:v>6.6167550132825736</c:v>
                </c:pt>
                <c:pt idx="8">
                  <c:v>7.3731656275873121</c:v>
                </c:pt>
              </c:numCache>
            </c:numRef>
          </c:val>
          <c:extLst>
            <c:ext xmlns:c16="http://schemas.microsoft.com/office/drawing/2014/chart" uri="{C3380CC4-5D6E-409C-BE32-E72D297353CC}">
              <c16:uniqueId val="{00000002-CC88-4C1F-921C-3FC84BCEB171}"/>
            </c:ext>
          </c:extLst>
        </c:ser>
        <c:ser>
          <c:idx val="3"/>
          <c:order val="3"/>
          <c:tx>
            <c:strRef>
              <c:f>'5'!$AB$11</c:f>
              <c:strCache>
                <c:ptCount val="1"/>
                <c:pt idx="0">
                  <c:v>Offentl. myndigh. samt hushållens icke-vinstdrivande org.</c:v>
                </c:pt>
              </c:strCache>
            </c:strRef>
          </c:tx>
          <c:invertIfNegative val="0"/>
          <c:cat>
            <c:strRef>
              <c:f>'5'!$AE$7:$AM$7</c:f>
              <c:strCache>
                <c:ptCount val="9"/>
                <c:pt idx="0">
                  <c:v>2008</c:v>
                </c:pt>
                <c:pt idx="1">
                  <c:v>2009</c:v>
                </c:pt>
                <c:pt idx="2">
                  <c:v>2010</c:v>
                </c:pt>
                <c:pt idx="3">
                  <c:v>2011</c:v>
                </c:pt>
                <c:pt idx="4">
                  <c:v>2012</c:v>
                </c:pt>
                <c:pt idx="5">
                  <c:v>2013</c:v>
                </c:pt>
                <c:pt idx="6">
                  <c:v>2014</c:v>
                </c:pt>
                <c:pt idx="7">
                  <c:v>2015</c:v>
                </c:pt>
                <c:pt idx="8">
                  <c:v>2016*</c:v>
                </c:pt>
              </c:strCache>
            </c:strRef>
          </c:cat>
          <c:val>
            <c:numRef>
              <c:f>'5'!$AE$11:$AM$11</c:f>
              <c:numCache>
                <c:formatCode>#,##0</c:formatCode>
                <c:ptCount val="9"/>
                <c:pt idx="0">
                  <c:v>0.48946738638375942</c:v>
                </c:pt>
                <c:pt idx="1">
                  <c:v>0.54384600376644998</c:v>
                </c:pt>
                <c:pt idx="2">
                  <c:v>0.51563288742596802</c:v>
                </c:pt>
                <c:pt idx="3">
                  <c:v>0.48771565647886261</c:v>
                </c:pt>
                <c:pt idx="4">
                  <c:v>0.48360076619009623</c:v>
                </c:pt>
                <c:pt idx="5">
                  <c:v>0.43983208796602669</c:v>
                </c:pt>
                <c:pt idx="6">
                  <c:v>0.42480719577237647</c:v>
                </c:pt>
                <c:pt idx="7">
                  <c:v>0.42204786964503582</c:v>
                </c:pt>
                <c:pt idx="8">
                  <c:v>0.39990718522095869</c:v>
                </c:pt>
              </c:numCache>
            </c:numRef>
          </c:val>
          <c:extLst>
            <c:ext xmlns:c16="http://schemas.microsoft.com/office/drawing/2014/chart" uri="{C3380CC4-5D6E-409C-BE32-E72D297353CC}">
              <c16:uniqueId val="{00000003-CC88-4C1F-921C-3FC84BCEB171}"/>
            </c:ext>
          </c:extLst>
        </c:ser>
        <c:dLbls>
          <c:showLegendKey val="0"/>
          <c:showVal val="0"/>
          <c:showCatName val="0"/>
          <c:showSerName val="0"/>
          <c:showPercent val="0"/>
          <c:showBubbleSize val="0"/>
        </c:dLbls>
        <c:gapWidth val="150"/>
        <c:axId val="166322944"/>
        <c:axId val="166324480"/>
      </c:barChart>
      <c:catAx>
        <c:axId val="166322944"/>
        <c:scaling>
          <c:orientation val="minMax"/>
        </c:scaling>
        <c:delete val="0"/>
        <c:axPos val="b"/>
        <c:numFmt formatCode="General" sourceLinked="0"/>
        <c:majorTickMark val="out"/>
        <c:minorTickMark val="none"/>
        <c:tickLblPos val="nextTo"/>
        <c:crossAx val="166324480"/>
        <c:crosses val="autoZero"/>
        <c:auto val="1"/>
        <c:lblAlgn val="ctr"/>
        <c:lblOffset val="100"/>
        <c:noMultiLvlLbl val="0"/>
      </c:catAx>
      <c:valAx>
        <c:axId val="166324480"/>
        <c:scaling>
          <c:orientation val="minMax"/>
          <c:max val="60"/>
        </c:scaling>
        <c:delete val="0"/>
        <c:axPos val="l"/>
        <c:majorGridlines/>
        <c:title>
          <c:tx>
            <c:rich>
              <a:bodyPr rot="-5400000" vert="horz"/>
              <a:lstStyle/>
              <a:p>
                <a:pPr>
                  <a:defRPr b="0"/>
                </a:pPr>
                <a:r>
                  <a:rPr lang="en-US" b="0"/>
                  <a:t>Ton</a:t>
                </a:r>
                <a:r>
                  <a:rPr lang="en-US" b="0" baseline="0"/>
                  <a:t> pe</a:t>
                </a:r>
                <a:r>
                  <a:rPr lang="en-US" b="0"/>
                  <a:t>r sysselsatt</a:t>
                </a:r>
              </a:p>
            </c:rich>
          </c:tx>
          <c:overlay val="0"/>
        </c:title>
        <c:numFmt formatCode="#,##0" sourceLinked="0"/>
        <c:majorTickMark val="out"/>
        <c:minorTickMark val="none"/>
        <c:tickLblPos val="nextTo"/>
        <c:crossAx val="166322944"/>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sv-SE"/>
              <a:t>Uppsala</a:t>
            </a:r>
          </a:p>
          <a:p>
            <a:pPr>
              <a:defRPr/>
            </a:pPr>
            <a:endParaRPr lang="sv-SE"/>
          </a:p>
        </c:rich>
      </c:tx>
      <c:overlay val="1"/>
    </c:title>
    <c:autoTitleDeleted val="0"/>
    <c:plotArea>
      <c:layout/>
      <c:barChart>
        <c:barDir val="col"/>
        <c:grouping val="clustered"/>
        <c:varyColors val="0"/>
        <c:ser>
          <c:idx val="0"/>
          <c:order val="0"/>
          <c:tx>
            <c:strRef>
              <c:f>'5'!$AB$15</c:f>
              <c:strCache>
                <c:ptCount val="1"/>
                <c:pt idx="0">
                  <c:v>Genomsnitt alla branscher</c:v>
                </c:pt>
              </c:strCache>
            </c:strRef>
          </c:tx>
          <c:invertIfNegative val="0"/>
          <c:cat>
            <c:strRef>
              <c:f>'5'!$AE$7:$AM$7</c:f>
              <c:strCache>
                <c:ptCount val="9"/>
                <c:pt idx="0">
                  <c:v>2008</c:v>
                </c:pt>
                <c:pt idx="1">
                  <c:v>2009</c:v>
                </c:pt>
                <c:pt idx="2">
                  <c:v>2010</c:v>
                </c:pt>
                <c:pt idx="3">
                  <c:v>2011</c:v>
                </c:pt>
                <c:pt idx="4">
                  <c:v>2012</c:v>
                </c:pt>
                <c:pt idx="5">
                  <c:v>2013</c:v>
                </c:pt>
                <c:pt idx="6">
                  <c:v>2014</c:v>
                </c:pt>
                <c:pt idx="7">
                  <c:v>2015</c:v>
                </c:pt>
                <c:pt idx="8">
                  <c:v>2016*</c:v>
                </c:pt>
              </c:strCache>
            </c:strRef>
          </c:cat>
          <c:val>
            <c:numRef>
              <c:f>'5'!$AE$15:$AM$15</c:f>
              <c:numCache>
                <c:formatCode>#,##0</c:formatCode>
                <c:ptCount val="9"/>
                <c:pt idx="0">
                  <c:v>10.08550814009411</c:v>
                </c:pt>
                <c:pt idx="1">
                  <c:v>9.9338025659335578</c:v>
                </c:pt>
                <c:pt idx="2">
                  <c:v>12.88011635453922</c:v>
                </c:pt>
                <c:pt idx="3">
                  <c:v>11.203815542930922</c:v>
                </c:pt>
                <c:pt idx="4">
                  <c:v>10.150108834774166</c:v>
                </c:pt>
                <c:pt idx="5">
                  <c:v>10.0702942177592</c:v>
                </c:pt>
                <c:pt idx="6">
                  <c:v>9.2526567386952845</c:v>
                </c:pt>
                <c:pt idx="7">
                  <c:v>8.950919906346126</c:v>
                </c:pt>
                <c:pt idx="8">
                  <c:v>8.730289647054656</c:v>
                </c:pt>
              </c:numCache>
            </c:numRef>
          </c:val>
          <c:extLst>
            <c:ext xmlns:c16="http://schemas.microsoft.com/office/drawing/2014/chart" uri="{C3380CC4-5D6E-409C-BE32-E72D297353CC}">
              <c16:uniqueId val="{00000000-9569-4483-BC70-57A1D396685F}"/>
            </c:ext>
          </c:extLst>
        </c:ser>
        <c:ser>
          <c:idx val="1"/>
          <c:order val="1"/>
          <c:tx>
            <c:strRef>
              <c:f>'5'!$AB$16</c:f>
              <c:strCache>
                <c:ptCount val="1"/>
                <c:pt idx="0">
                  <c:v>Marknadsproduktion, varor (SNI A01-F43)</c:v>
                </c:pt>
              </c:strCache>
            </c:strRef>
          </c:tx>
          <c:invertIfNegative val="0"/>
          <c:cat>
            <c:strRef>
              <c:f>'5'!$AE$7:$AM$7</c:f>
              <c:strCache>
                <c:ptCount val="9"/>
                <c:pt idx="0">
                  <c:v>2008</c:v>
                </c:pt>
                <c:pt idx="1">
                  <c:v>2009</c:v>
                </c:pt>
                <c:pt idx="2">
                  <c:v>2010</c:v>
                </c:pt>
                <c:pt idx="3">
                  <c:v>2011</c:v>
                </c:pt>
                <c:pt idx="4">
                  <c:v>2012</c:v>
                </c:pt>
                <c:pt idx="5">
                  <c:v>2013</c:v>
                </c:pt>
                <c:pt idx="6">
                  <c:v>2014</c:v>
                </c:pt>
                <c:pt idx="7">
                  <c:v>2015</c:v>
                </c:pt>
                <c:pt idx="8">
                  <c:v>2016*</c:v>
                </c:pt>
              </c:strCache>
            </c:strRef>
          </c:cat>
          <c:val>
            <c:numRef>
              <c:f>'5'!$AE$16:$AM$16</c:f>
              <c:numCache>
                <c:formatCode>#,##0</c:formatCode>
                <c:ptCount val="9"/>
                <c:pt idx="0">
                  <c:v>26.745900567606622</c:v>
                </c:pt>
                <c:pt idx="1">
                  <c:v>27.071302528095671</c:v>
                </c:pt>
                <c:pt idx="2">
                  <c:v>42.158739902942756</c:v>
                </c:pt>
                <c:pt idx="3">
                  <c:v>34.383543394983022</c:v>
                </c:pt>
                <c:pt idx="4">
                  <c:v>30.511090592800986</c:v>
                </c:pt>
                <c:pt idx="5">
                  <c:v>31.189961168114721</c:v>
                </c:pt>
                <c:pt idx="6">
                  <c:v>27.910571389569537</c:v>
                </c:pt>
                <c:pt idx="7">
                  <c:v>27.051662645786081</c:v>
                </c:pt>
                <c:pt idx="8">
                  <c:v>28.659122290201218</c:v>
                </c:pt>
              </c:numCache>
            </c:numRef>
          </c:val>
          <c:extLst>
            <c:ext xmlns:c16="http://schemas.microsoft.com/office/drawing/2014/chart" uri="{C3380CC4-5D6E-409C-BE32-E72D297353CC}">
              <c16:uniqueId val="{00000001-9569-4483-BC70-57A1D396685F}"/>
            </c:ext>
          </c:extLst>
        </c:ser>
        <c:ser>
          <c:idx val="2"/>
          <c:order val="2"/>
          <c:tx>
            <c:strRef>
              <c:f>'5'!$AB$17</c:f>
              <c:strCache>
                <c:ptCount val="1"/>
                <c:pt idx="0">
                  <c:v>Marknadsproduktion, tjänster (SNI G45-T98)</c:v>
                </c:pt>
              </c:strCache>
            </c:strRef>
          </c:tx>
          <c:invertIfNegative val="0"/>
          <c:cat>
            <c:strRef>
              <c:f>'5'!$AE$7:$AM$7</c:f>
              <c:strCache>
                <c:ptCount val="9"/>
                <c:pt idx="0">
                  <c:v>2008</c:v>
                </c:pt>
                <c:pt idx="1">
                  <c:v>2009</c:v>
                </c:pt>
                <c:pt idx="2">
                  <c:v>2010</c:v>
                </c:pt>
                <c:pt idx="3">
                  <c:v>2011</c:v>
                </c:pt>
                <c:pt idx="4">
                  <c:v>2012</c:v>
                </c:pt>
                <c:pt idx="5">
                  <c:v>2013</c:v>
                </c:pt>
                <c:pt idx="6">
                  <c:v>2014</c:v>
                </c:pt>
                <c:pt idx="7">
                  <c:v>2015</c:v>
                </c:pt>
                <c:pt idx="8">
                  <c:v>2016*</c:v>
                </c:pt>
              </c:strCache>
            </c:strRef>
          </c:cat>
          <c:val>
            <c:numRef>
              <c:f>'5'!$AE$17:$AM$17</c:f>
              <c:numCache>
                <c:formatCode>#,##0</c:formatCode>
                <c:ptCount val="9"/>
                <c:pt idx="0">
                  <c:v>4.5480974994777039</c:v>
                </c:pt>
                <c:pt idx="1">
                  <c:v>4.0680174800337987</c:v>
                </c:pt>
                <c:pt idx="2">
                  <c:v>4.1612995732296927</c:v>
                </c:pt>
                <c:pt idx="3">
                  <c:v>3.9194437182136395</c:v>
                </c:pt>
                <c:pt idx="4">
                  <c:v>3.6138683122625892</c:v>
                </c:pt>
                <c:pt idx="5">
                  <c:v>3.4790246345169402</c:v>
                </c:pt>
                <c:pt idx="6">
                  <c:v>3.3784018224910728</c:v>
                </c:pt>
                <c:pt idx="7">
                  <c:v>3.1895304269826474</c:v>
                </c:pt>
                <c:pt idx="8">
                  <c:v>2.8758412952627519</c:v>
                </c:pt>
              </c:numCache>
            </c:numRef>
          </c:val>
          <c:extLst>
            <c:ext xmlns:c16="http://schemas.microsoft.com/office/drawing/2014/chart" uri="{C3380CC4-5D6E-409C-BE32-E72D297353CC}">
              <c16:uniqueId val="{00000002-9569-4483-BC70-57A1D396685F}"/>
            </c:ext>
          </c:extLst>
        </c:ser>
        <c:ser>
          <c:idx val="3"/>
          <c:order val="3"/>
          <c:tx>
            <c:strRef>
              <c:f>'5'!$AB$18</c:f>
              <c:strCache>
                <c:ptCount val="1"/>
                <c:pt idx="0">
                  <c:v>Offentl. myndigh. samt hushållens icke-vinstdrivande org.</c:v>
                </c:pt>
              </c:strCache>
            </c:strRef>
          </c:tx>
          <c:invertIfNegative val="0"/>
          <c:cat>
            <c:strRef>
              <c:f>'5'!$AE$7:$AM$7</c:f>
              <c:strCache>
                <c:ptCount val="9"/>
                <c:pt idx="0">
                  <c:v>2008</c:v>
                </c:pt>
                <c:pt idx="1">
                  <c:v>2009</c:v>
                </c:pt>
                <c:pt idx="2">
                  <c:v>2010</c:v>
                </c:pt>
                <c:pt idx="3">
                  <c:v>2011</c:v>
                </c:pt>
                <c:pt idx="4">
                  <c:v>2012</c:v>
                </c:pt>
                <c:pt idx="5">
                  <c:v>2013</c:v>
                </c:pt>
                <c:pt idx="6">
                  <c:v>2014</c:v>
                </c:pt>
                <c:pt idx="7">
                  <c:v>2015</c:v>
                </c:pt>
                <c:pt idx="8">
                  <c:v>2016*</c:v>
                </c:pt>
              </c:strCache>
            </c:strRef>
          </c:cat>
          <c:val>
            <c:numRef>
              <c:f>'5'!$AE$18:$AM$18</c:f>
              <c:numCache>
                <c:formatCode>#,##0</c:formatCode>
                <c:ptCount val="9"/>
                <c:pt idx="0">
                  <c:v>0.32025844557382832</c:v>
                </c:pt>
                <c:pt idx="1">
                  <c:v>0.31009446923963158</c:v>
                </c:pt>
                <c:pt idx="2">
                  <c:v>0.30914558390451596</c:v>
                </c:pt>
                <c:pt idx="3">
                  <c:v>0.29149480084927015</c:v>
                </c:pt>
                <c:pt idx="4">
                  <c:v>0.29406618879829211</c:v>
                </c:pt>
                <c:pt idx="5">
                  <c:v>0.25634609152237764</c:v>
                </c:pt>
                <c:pt idx="6">
                  <c:v>0.23761620180435711</c:v>
                </c:pt>
                <c:pt idx="7">
                  <c:v>0.26589776510404356</c:v>
                </c:pt>
                <c:pt idx="8">
                  <c:v>0.23900221346013856</c:v>
                </c:pt>
              </c:numCache>
            </c:numRef>
          </c:val>
          <c:extLst>
            <c:ext xmlns:c16="http://schemas.microsoft.com/office/drawing/2014/chart" uri="{C3380CC4-5D6E-409C-BE32-E72D297353CC}">
              <c16:uniqueId val="{00000003-9569-4483-BC70-57A1D396685F}"/>
            </c:ext>
          </c:extLst>
        </c:ser>
        <c:dLbls>
          <c:showLegendKey val="0"/>
          <c:showVal val="0"/>
          <c:showCatName val="0"/>
          <c:showSerName val="0"/>
          <c:showPercent val="0"/>
          <c:showBubbleSize val="0"/>
        </c:dLbls>
        <c:gapWidth val="150"/>
        <c:axId val="167810176"/>
        <c:axId val="167811712"/>
      </c:barChart>
      <c:catAx>
        <c:axId val="167810176"/>
        <c:scaling>
          <c:orientation val="minMax"/>
        </c:scaling>
        <c:delete val="0"/>
        <c:axPos val="b"/>
        <c:numFmt formatCode="General" sourceLinked="0"/>
        <c:majorTickMark val="out"/>
        <c:minorTickMark val="none"/>
        <c:tickLblPos val="nextTo"/>
        <c:crossAx val="167811712"/>
        <c:crosses val="autoZero"/>
        <c:auto val="1"/>
        <c:lblAlgn val="ctr"/>
        <c:lblOffset val="100"/>
        <c:noMultiLvlLbl val="0"/>
      </c:catAx>
      <c:valAx>
        <c:axId val="167811712"/>
        <c:scaling>
          <c:orientation val="minMax"/>
          <c:max val="60"/>
        </c:scaling>
        <c:delete val="0"/>
        <c:axPos val="l"/>
        <c:majorGridlines/>
        <c:title>
          <c:tx>
            <c:rich>
              <a:bodyPr rot="-5400000" vert="horz"/>
              <a:lstStyle/>
              <a:p>
                <a:pPr>
                  <a:defRPr/>
                </a:pPr>
                <a:r>
                  <a:rPr lang="sv-SE" b="0"/>
                  <a:t>Ton per sysselsatt</a:t>
                </a:r>
              </a:p>
            </c:rich>
          </c:tx>
          <c:overlay val="0"/>
        </c:title>
        <c:numFmt formatCode="#,##0" sourceLinked="1"/>
        <c:majorTickMark val="out"/>
        <c:minorTickMark val="none"/>
        <c:tickLblPos val="nextTo"/>
        <c:crossAx val="167810176"/>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Södermanland</a:t>
            </a:r>
          </a:p>
        </c:rich>
      </c:tx>
      <c:overlay val="1"/>
    </c:title>
    <c:autoTitleDeleted val="0"/>
    <c:plotArea>
      <c:layout>
        <c:manualLayout>
          <c:layoutTarget val="inner"/>
          <c:xMode val="edge"/>
          <c:yMode val="edge"/>
          <c:x val="0.13452613183735149"/>
          <c:y val="8.8183397024428331E-2"/>
          <c:w val="0.83717198328142628"/>
          <c:h val="0.57155339706053487"/>
        </c:manualLayout>
      </c:layout>
      <c:barChart>
        <c:barDir val="col"/>
        <c:grouping val="clustered"/>
        <c:varyColors val="0"/>
        <c:ser>
          <c:idx val="0"/>
          <c:order val="0"/>
          <c:tx>
            <c:strRef>
              <c:f>'5'!$AB$22</c:f>
              <c:strCache>
                <c:ptCount val="1"/>
                <c:pt idx="0">
                  <c:v>Genomsnitt alla branscher</c:v>
                </c:pt>
              </c:strCache>
            </c:strRef>
          </c:tx>
          <c:invertIfNegative val="0"/>
          <c:cat>
            <c:strRef>
              <c:f>'5'!$AE$7:$AM$7</c:f>
              <c:strCache>
                <c:ptCount val="9"/>
                <c:pt idx="0">
                  <c:v>2008</c:v>
                </c:pt>
                <c:pt idx="1">
                  <c:v>2009</c:v>
                </c:pt>
                <c:pt idx="2">
                  <c:v>2010</c:v>
                </c:pt>
                <c:pt idx="3">
                  <c:v>2011</c:v>
                </c:pt>
                <c:pt idx="4">
                  <c:v>2012</c:v>
                </c:pt>
                <c:pt idx="5">
                  <c:v>2013</c:v>
                </c:pt>
                <c:pt idx="6">
                  <c:v>2014</c:v>
                </c:pt>
                <c:pt idx="7">
                  <c:v>2015</c:v>
                </c:pt>
                <c:pt idx="8">
                  <c:v>2016*</c:v>
                </c:pt>
              </c:strCache>
            </c:strRef>
          </c:cat>
          <c:val>
            <c:numRef>
              <c:f>'5'!$AE$22:$AM$22</c:f>
              <c:numCache>
                <c:formatCode>#,##0</c:formatCode>
                <c:ptCount val="9"/>
                <c:pt idx="0">
                  <c:v>31.285981803761885</c:v>
                </c:pt>
                <c:pt idx="1">
                  <c:v>19.913562018019462</c:v>
                </c:pt>
                <c:pt idx="2">
                  <c:v>29.353219828914586</c:v>
                </c:pt>
                <c:pt idx="3">
                  <c:v>26.573505572408887</c:v>
                </c:pt>
                <c:pt idx="4">
                  <c:v>21.538262483041514</c:v>
                </c:pt>
                <c:pt idx="5">
                  <c:v>22.062199891172153</c:v>
                </c:pt>
                <c:pt idx="6">
                  <c:v>22.813947147032991</c:v>
                </c:pt>
                <c:pt idx="7">
                  <c:v>28.603022814816793</c:v>
                </c:pt>
                <c:pt idx="8">
                  <c:v>21.703191116175983</c:v>
                </c:pt>
              </c:numCache>
            </c:numRef>
          </c:val>
          <c:extLst>
            <c:ext xmlns:c16="http://schemas.microsoft.com/office/drawing/2014/chart" uri="{C3380CC4-5D6E-409C-BE32-E72D297353CC}">
              <c16:uniqueId val="{00000000-B40E-4F16-9440-250D5F1127E4}"/>
            </c:ext>
          </c:extLst>
        </c:ser>
        <c:ser>
          <c:idx val="1"/>
          <c:order val="1"/>
          <c:tx>
            <c:strRef>
              <c:f>'5'!$AB$23</c:f>
              <c:strCache>
                <c:ptCount val="1"/>
                <c:pt idx="0">
                  <c:v>Marknadsproduktion, varor (SNI A01-F43)</c:v>
                </c:pt>
              </c:strCache>
            </c:strRef>
          </c:tx>
          <c:invertIfNegative val="0"/>
          <c:cat>
            <c:strRef>
              <c:f>'5'!$AE$7:$AM$7</c:f>
              <c:strCache>
                <c:ptCount val="9"/>
                <c:pt idx="0">
                  <c:v>2008</c:v>
                </c:pt>
                <c:pt idx="1">
                  <c:v>2009</c:v>
                </c:pt>
                <c:pt idx="2">
                  <c:v>2010</c:v>
                </c:pt>
                <c:pt idx="3">
                  <c:v>2011</c:v>
                </c:pt>
                <c:pt idx="4">
                  <c:v>2012</c:v>
                </c:pt>
                <c:pt idx="5">
                  <c:v>2013</c:v>
                </c:pt>
                <c:pt idx="6">
                  <c:v>2014</c:v>
                </c:pt>
                <c:pt idx="7">
                  <c:v>2015</c:v>
                </c:pt>
                <c:pt idx="8">
                  <c:v>2016*</c:v>
                </c:pt>
              </c:strCache>
            </c:strRef>
          </c:cat>
          <c:val>
            <c:numRef>
              <c:f>'5'!$AE$23:$AM$23</c:f>
              <c:numCache>
                <c:formatCode>#,##0</c:formatCode>
                <c:ptCount val="9"/>
                <c:pt idx="0">
                  <c:v>86.048281234966751</c:v>
                </c:pt>
                <c:pt idx="1">
                  <c:v>51.405159302927039</c:v>
                </c:pt>
                <c:pt idx="2">
                  <c:v>83.801536399556312</c:v>
                </c:pt>
                <c:pt idx="3">
                  <c:v>74.468499652936231</c:v>
                </c:pt>
                <c:pt idx="4">
                  <c:v>59.899144097541722</c:v>
                </c:pt>
                <c:pt idx="5">
                  <c:v>63.1529027302375</c:v>
                </c:pt>
                <c:pt idx="6">
                  <c:v>66.719995188515981</c:v>
                </c:pt>
                <c:pt idx="7">
                  <c:v>89.725515269379613</c:v>
                </c:pt>
                <c:pt idx="8">
                  <c:v>67.288976147584009</c:v>
                </c:pt>
              </c:numCache>
            </c:numRef>
          </c:val>
          <c:extLst>
            <c:ext xmlns:c16="http://schemas.microsoft.com/office/drawing/2014/chart" uri="{C3380CC4-5D6E-409C-BE32-E72D297353CC}">
              <c16:uniqueId val="{00000001-B40E-4F16-9440-250D5F1127E4}"/>
            </c:ext>
          </c:extLst>
        </c:ser>
        <c:ser>
          <c:idx val="2"/>
          <c:order val="2"/>
          <c:tx>
            <c:strRef>
              <c:f>'5'!$AB$24</c:f>
              <c:strCache>
                <c:ptCount val="1"/>
                <c:pt idx="0">
                  <c:v>Marknadsproduktion, tjänster (SNI G45-T98)</c:v>
                </c:pt>
              </c:strCache>
            </c:strRef>
          </c:tx>
          <c:invertIfNegative val="0"/>
          <c:cat>
            <c:strRef>
              <c:f>'5'!$AE$7:$AM$7</c:f>
              <c:strCache>
                <c:ptCount val="9"/>
                <c:pt idx="0">
                  <c:v>2008</c:v>
                </c:pt>
                <c:pt idx="1">
                  <c:v>2009</c:v>
                </c:pt>
                <c:pt idx="2">
                  <c:v>2010</c:v>
                </c:pt>
                <c:pt idx="3">
                  <c:v>2011</c:v>
                </c:pt>
                <c:pt idx="4">
                  <c:v>2012</c:v>
                </c:pt>
                <c:pt idx="5">
                  <c:v>2013</c:v>
                </c:pt>
                <c:pt idx="6">
                  <c:v>2014</c:v>
                </c:pt>
                <c:pt idx="7">
                  <c:v>2015</c:v>
                </c:pt>
                <c:pt idx="8">
                  <c:v>2016*</c:v>
                </c:pt>
              </c:strCache>
            </c:strRef>
          </c:cat>
          <c:val>
            <c:numRef>
              <c:f>'5'!$AE$24:$AM$24</c:f>
              <c:numCache>
                <c:formatCode>#,##0</c:formatCode>
                <c:ptCount val="9"/>
                <c:pt idx="0">
                  <c:v>5.1619955037567635</c:v>
                </c:pt>
                <c:pt idx="1">
                  <c:v>4.6060852138002897</c:v>
                </c:pt>
                <c:pt idx="2">
                  <c:v>4.6184434080849082</c:v>
                </c:pt>
                <c:pt idx="3">
                  <c:v>4.4016064327281184</c:v>
                </c:pt>
                <c:pt idx="4">
                  <c:v>3.9388143559809023</c:v>
                </c:pt>
                <c:pt idx="5">
                  <c:v>3.8222488244681814</c:v>
                </c:pt>
                <c:pt idx="6">
                  <c:v>3.7392026014255579</c:v>
                </c:pt>
                <c:pt idx="7">
                  <c:v>3.6755915437539568</c:v>
                </c:pt>
                <c:pt idx="8">
                  <c:v>3.4130742265000711</c:v>
                </c:pt>
              </c:numCache>
            </c:numRef>
          </c:val>
          <c:extLst>
            <c:ext xmlns:c16="http://schemas.microsoft.com/office/drawing/2014/chart" uri="{C3380CC4-5D6E-409C-BE32-E72D297353CC}">
              <c16:uniqueId val="{00000002-B40E-4F16-9440-250D5F1127E4}"/>
            </c:ext>
          </c:extLst>
        </c:ser>
        <c:ser>
          <c:idx val="3"/>
          <c:order val="3"/>
          <c:tx>
            <c:strRef>
              <c:f>'5'!$AB$25</c:f>
              <c:strCache>
                <c:ptCount val="1"/>
                <c:pt idx="0">
                  <c:v>Offentl. myndigh. samt hushållens icke-vinstdrivande org.</c:v>
                </c:pt>
              </c:strCache>
            </c:strRef>
          </c:tx>
          <c:invertIfNegative val="0"/>
          <c:cat>
            <c:strRef>
              <c:f>'5'!$AE$7:$AM$7</c:f>
              <c:strCache>
                <c:ptCount val="9"/>
                <c:pt idx="0">
                  <c:v>2008</c:v>
                </c:pt>
                <c:pt idx="1">
                  <c:v>2009</c:v>
                </c:pt>
                <c:pt idx="2">
                  <c:v>2010</c:v>
                </c:pt>
                <c:pt idx="3">
                  <c:v>2011</c:v>
                </c:pt>
                <c:pt idx="4">
                  <c:v>2012</c:v>
                </c:pt>
                <c:pt idx="5">
                  <c:v>2013</c:v>
                </c:pt>
                <c:pt idx="6">
                  <c:v>2014</c:v>
                </c:pt>
                <c:pt idx="7">
                  <c:v>2015</c:v>
                </c:pt>
                <c:pt idx="8">
                  <c:v>2016*</c:v>
                </c:pt>
              </c:strCache>
            </c:strRef>
          </c:cat>
          <c:val>
            <c:numRef>
              <c:f>'5'!$AE$25:$AM$25</c:f>
              <c:numCache>
                <c:formatCode>#,##0</c:formatCode>
                <c:ptCount val="9"/>
                <c:pt idx="0">
                  <c:v>0.48968684407367258</c:v>
                </c:pt>
                <c:pt idx="1">
                  <c:v>0.48452714581693229</c:v>
                </c:pt>
                <c:pt idx="2">
                  <c:v>0.50212654424573355</c:v>
                </c:pt>
                <c:pt idx="3">
                  <c:v>0.48517923924019624</c:v>
                </c:pt>
                <c:pt idx="4">
                  <c:v>0.49697279229524149</c:v>
                </c:pt>
                <c:pt idx="5">
                  <c:v>0.42511340056812913</c:v>
                </c:pt>
                <c:pt idx="6">
                  <c:v>0.40109328273751238</c:v>
                </c:pt>
                <c:pt idx="7">
                  <c:v>0.39083344909367074</c:v>
                </c:pt>
                <c:pt idx="8">
                  <c:v>0.36968609614774167</c:v>
                </c:pt>
              </c:numCache>
            </c:numRef>
          </c:val>
          <c:extLst>
            <c:ext xmlns:c16="http://schemas.microsoft.com/office/drawing/2014/chart" uri="{C3380CC4-5D6E-409C-BE32-E72D297353CC}">
              <c16:uniqueId val="{00000003-B40E-4F16-9440-250D5F1127E4}"/>
            </c:ext>
          </c:extLst>
        </c:ser>
        <c:dLbls>
          <c:showLegendKey val="0"/>
          <c:showVal val="0"/>
          <c:showCatName val="0"/>
          <c:showSerName val="0"/>
          <c:showPercent val="0"/>
          <c:showBubbleSize val="0"/>
        </c:dLbls>
        <c:gapWidth val="150"/>
        <c:axId val="167835136"/>
        <c:axId val="167836672"/>
      </c:barChart>
      <c:catAx>
        <c:axId val="167835136"/>
        <c:scaling>
          <c:orientation val="minMax"/>
        </c:scaling>
        <c:delete val="0"/>
        <c:axPos val="b"/>
        <c:numFmt formatCode="General" sourceLinked="0"/>
        <c:majorTickMark val="out"/>
        <c:minorTickMark val="none"/>
        <c:tickLblPos val="nextTo"/>
        <c:crossAx val="167836672"/>
        <c:crosses val="autoZero"/>
        <c:auto val="1"/>
        <c:lblAlgn val="ctr"/>
        <c:lblOffset val="100"/>
        <c:noMultiLvlLbl val="0"/>
      </c:catAx>
      <c:valAx>
        <c:axId val="167836672"/>
        <c:scaling>
          <c:orientation val="minMax"/>
        </c:scaling>
        <c:delete val="0"/>
        <c:axPos val="l"/>
        <c:majorGridlines/>
        <c:title>
          <c:tx>
            <c:rich>
              <a:bodyPr rot="-5400000" vert="horz"/>
              <a:lstStyle/>
              <a:p>
                <a:pPr>
                  <a:defRPr b="0"/>
                </a:pPr>
                <a:r>
                  <a:rPr lang="en-US" b="0"/>
                  <a:t>Ton per sysselsatt</a:t>
                </a:r>
              </a:p>
            </c:rich>
          </c:tx>
          <c:overlay val="0"/>
        </c:title>
        <c:numFmt formatCode="#,##0" sourceLinked="0"/>
        <c:majorTickMark val="out"/>
        <c:minorTickMark val="none"/>
        <c:tickLblPos val="nextTo"/>
        <c:crossAx val="167835136"/>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Östergötland</a:t>
            </a:r>
          </a:p>
        </c:rich>
      </c:tx>
      <c:overlay val="1"/>
    </c:title>
    <c:autoTitleDeleted val="0"/>
    <c:plotArea>
      <c:layout>
        <c:manualLayout>
          <c:layoutTarget val="inner"/>
          <c:xMode val="edge"/>
          <c:yMode val="edge"/>
          <c:x val="0.10864364518947892"/>
          <c:y val="7.124997194882994E-2"/>
          <c:w val="0.86577991925755471"/>
          <c:h val="0.56700774920954766"/>
        </c:manualLayout>
      </c:layout>
      <c:barChart>
        <c:barDir val="col"/>
        <c:grouping val="clustered"/>
        <c:varyColors val="0"/>
        <c:ser>
          <c:idx val="0"/>
          <c:order val="0"/>
          <c:tx>
            <c:strRef>
              <c:f>'5'!$AB$29</c:f>
              <c:strCache>
                <c:ptCount val="1"/>
                <c:pt idx="0">
                  <c:v>Genomsnitt alla branscher</c:v>
                </c:pt>
              </c:strCache>
            </c:strRef>
          </c:tx>
          <c:invertIfNegative val="0"/>
          <c:cat>
            <c:strRef>
              <c:f>'5'!$AE$7:$AM$7</c:f>
              <c:strCache>
                <c:ptCount val="9"/>
                <c:pt idx="0">
                  <c:v>2008</c:v>
                </c:pt>
                <c:pt idx="1">
                  <c:v>2009</c:v>
                </c:pt>
                <c:pt idx="2">
                  <c:v>2010</c:v>
                </c:pt>
                <c:pt idx="3">
                  <c:v>2011</c:v>
                </c:pt>
                <c:pt idx="4">
                  <c:v>2012</c:v>
                </c:pt>
                <c:pt idx="5">
                  <c:v>2013</c:v>
                </c:pt>
                <c:pt idx="6">
                  <c:v>2014</c:v>
                </c:pt>
                <c:pt idx="7">
                  <c:v>2015</c:v>
                </c:pt>
                <c:pt idx="8">
                  <c:v>2016*</c:v>
                </c:pt>
              </c:strCache>
            </c:strRef>
          </c:cat>
          <c:val>
            <c:numRef>
              <c:f>'5'!$AE$29:$AM$29</c:f>
              <c:numCache>
                <c:formatCode>#,##0</c:formatCode>
                <c:ptCount val="9"/>
                <c:pt idx="0">
                  <c:v>12.407665175668647</c:v>
                </c:pt>
                <c:pt idx="1">
                  <c:v>12.696102266525765</c:v>
                </c:pt>
                <c:pt idx="2">
                  <c:v>12.859870663108543</c:v>
                </c:pt>
                <c:pt idx="3">
                  <c:v>11.190801579276869</c:v>
                </c:pt>
                <c:pt idx="4">
                  <c:v>11.14621485724861</c:v>
                </c:pt>
                <c:pt idx="5">
                  <c:v>10.446993447756673</c:v>
                </c:pt>
                <c:pt idx="6">
                  <c:v>9.7250584223432064</c:v>
                </c:pt>
                <c:pt idx="7">
                  <c:v>9.6231531469537899</c:v>
                </c:pt>
                <c:pt idx="8">
                  <c:v>9.518360684062559</c:v>
                </c:pt>
              </c:numCache>
            </c:numRef>
          </c:val>
          <c:extLst>
            <c:ext xmlns:c16="http://schemas.microsoft.com/office/drawing/2014/chart" uri="{C3380CC4-5D6E-409C-BE32-E72D297353CC}">
              <c16:uniqueId val="{00000000-EE4E-4FD4-A05A-F683A846C000}"/>
            </c:ext>
          </c:extLst>
        </c:ser>
        <c:ser>
          <c:idx val="1"/>
          <c:order val="1"/>
          <c:tx>
            <c:strRef>
              <c:f>'5'!$AB$30</c:f>
              <c:strCache>
                <c:ptCount val="1"/>
                <c:pt idx="0">
                  <c:v>Marknadsproduktion, varor (SNI A01-F43)</c:v>
                </c:pt>
              </c:strCache>
            </c:strRef>
          </c:tx>
          <c:invertIfNegative val="0"/>
          <c:cat>
            <c:strRef>
              <c:f>'5'!$AE$7:$AM$7</c:f>
              <c:strCache>
                <c:ptCount val="9"/>
                <c:pt idx="0">
                  <c:v>2008</c:v>
                </c:pt>
                <c:pt idx="1">
                  <c:v>2009</c:v>
                </c:pt>
                <c:pt idx="2">
                  <c:v>2010</c:v>
                </c:pt>
                <c:pt idx="3">
                  <c:v>2011</c:v>
                </c:pt>
                <c:pt idx="4">
                  <c:v>2012</c:v>
                </c:pt>
                <c:pt idx="5">
                  <c:v>2013</c:v>
                </c:pt>
                <c:pt idx="6">
                  <c:v>2014</c:v>
                </c:pt>
                <c:pt idx="7">
                  <c:v>2015</c:v>
                </c:pt>
                <c:pt idx="8">
                  <c:v>2016*</c:v>
                </c:pt>
              </c:strCache>
            </c:strRef>
          </c:cat>
          <c:val>
            <c:numRef>
              <c:f>'5'!$AE$30:$AM$30</c:f>
              <c:numCache>
                <c:formatCode>#,##0</c:formatCode>
                <c:ptCount val="9"/>
                <c:pt idx="0">
                  <c:v>23.95506976516878</c:v>
                </c:pt>
                <c:pt idx="1">
                  <c:v>24.300303695080373</c:v>
                </c:pt>
                <c:pt idx="2">
                  <c:v>27.097618836762809</c:v>
                </c:pt>
                <c:pt idx="3">
                  <c:v>25.209068830103355</c:v>
                </c:pt>
                <c:pt idx="4">
                  <c:v>25.23196008739944</c:v>
                </c:pt>
                <c:pt idx="5">
                  <c:v>24.752913610261135</c:v>
                </c:pt>
                <c:pt idx="6">
                  <c:v>22.446218942338504</c:v>
                </c:pt>
                <c:pt idx="7">
                  <c:v>23.126475829958476</c:v>
                </c:pt>
                <c:pt idx="8">
                  <c:v>24.30298620674083</c:v>
                </c:pt>
              </c:numCache>
            </c:numRef>
          </c:val>
          <c:extLst>
            <c:ext xmlns:c16="http://schemas.microsoft.com/office/drawing/2014/chart" uri="{C3380CC4-5D6E-409C-BE32-E72D297353CC}">
              <c16:uniqueId val="{00000001-EE4E-4FD4-A05A-F683A846C000}"/>
            </c:ext>
          </c:extLst>
        </c:ser>
        <c:ser>
          <c:idx val="2"/>
          <c:order val="2"/>
          <c:tx>
            <c:strRef>
              <c:f>'5'!$AB$31</c:f>
              <c:strCache>
                <c:ptCount val="1"/>
                <c:pt idx="0">
                  <c:v>Marknadsproduktion, tjänster (SNI G45-T98)</c:v>
                </c:pt>
              </c:strCache>
            </c:strRef>
          </c:tx>
          <c:invertIfNegative val="0"/>
          <c:cat>
            <c:strRef>
              <c:f>'5'!$AE$7:$AM$7</c:f>
              <c:strCache>
                <c:ptCount val="9"/>
                <c:pt idx="0">
                  <c:v>2008</c:v>
                </c:pt>
                <c:pt idx="1">
                  <c:v>2009</c:v>
                </c:pt>
                <c:pt idx="2">
                  <c:v>2010</c:v>
                </c:pt>
                <c:pt idx="3">
                  <c:v>2011</c:v>
                </c:pt>
                <c:pt idx="4">
                  <c:v>2012</c:v>
                </c:pt>
                <c:pt idx="5">
                  <c:v>2013</c:v>
                </c:pt>
                <c:pt idx="6">
                  <c:v>2014</c:v>
                </c:pt>
                <c:pt idx="7">
                  <c:v>2015</c:v>
                </c:pt>
                <c:pt idx="8">
                  <c:v>2016*</c:v>
                </c:pt>
              </c:strCache>
            </c:strRef>
          </c:cat>
          <c:val>
            <c:numRef>
              <c:f>'5'!$AE$31:$AM$31</c:f>
              <c:numCache>
                <c:formatCode>#,##0</c:formatCode>
                <c:ptCount val="9"/>
                <c:pt idx="0">
                  <c:v>6.8004517241621922</c:v>
                </c:pt>
                <c:pt idx="1">
                  <c:v>7.0630823155410623</c:v>
                </c:pt>
                <c:pt idx="2">
                  <c:v>6.3919985806912658</c:v>
                </c:pt>
                <c:pt idx="3">
                  <c:v>4.05598941331428</c:v>
                </c:pt>
                <c:pt idx="4">
                  <c:v>4.3749433076906223</c:v>
                </c:pt>
                <c:pt idx="5">
                  <c:v>3.4528665208241325</c:v>
                </c:pt>
                <c:pt idx="6">
                  <c:v>3.2631044281677979</c:v>
                </c:pt>
                <c:pt idx="7">
                  <c:v>3.0960584522645815</c:v>
                </c:pt>
                <c:pt idx="8">
                  <c:v>2.7172663438270304</c:v>
                </c:pt>
              </c:numCache>
            </c:numRef>
          </c:val>
          <c:extLst>
            <c:ext xmlns:c16="http://schemas.microsoft.com/office/drawing/2014/chart" uri="{C3380CC4-5D6E-409C-BE32-E72D297353CC}">
              <c16:uniqueId val="{00000002-EE4E-4FD4-A05A-F683A846C000}"/>
            </c:ext>
          </c:extLst>
        </c:ser>
        <c:ser>
          <c:idx val="3"/>
          <c:order val="3"/>
          <c:tx>
            <c:strRef>
              <c:f>'5'!$AB$32</c:f>
              <c:strCache>
                <c:ptCount val="1"/>
                <c:pt idx="0">
                  <c:v>Offentl. myndigh. samt hushållens icke-vinstdrivande org.</c:v>
                </c:pt>
              </c:strCache>
            </c:strRef>
          </c:tx>
          <c:invertIfNegative val="0"/>
          <c:cat>
            <c:strRef>
              <c:f>'5'!$AE$7:$AM$7</c:f>
              <c:strCache>
                <c:ptCount val="9"/>
                <c:pt idx="0">
                  <c:v>2008</c:v>
                </c:pt>
                <c:pt idx="1">
                  <c:v>2009</c:v>
                </c:pt>
                <c:pt idx="2">
                  <c:v>2010</c:v>
                </c:pt>
                <c:pt idx="3">
                  <c:v>2011</c:v>
                </c:pt>
                <c:pt idx="4">
                  <c:v>2012</c:v>
                </c:pt>
                <c:pt idx="5">
                  <c:v>2013</c:v>
                </c:pt>
                <c:pt idx="6">
                  <c:v>2014</c:v>
                </c:pt>
                <c:pt idx="7">
                  <c:v>2015</c:v>
                </c:pt>
                <c:pt idx="8">
                  <c:v>2016*</c:v>
                </c:pt>
              </c:strCache>
            </c:strRef>
          </c:cat>
          <c:val>
            <c:numRef>
              <c:f>'5'!$AE$32:$AM$32</c:f>
              <c:numCache>
                <c:formatCode>#,##0</c:formatCode>
                <c:ptCount val="9"/>
                <c:pt idx="0">
                  <c:v>1.1875307067962877</c:v>
                </c:pt>
                <c:pt idx="1">
                  <c:v>1.1579565590772671</c:v>
                </c:pt>
                <c:pt idx="2">
                  <c:v>0.9428400972831873</c:v>
                </c:pt>
                <c:pt idx="3">
                  <c:v>0.95080665520297003</c:v>
                </c:pt>
                <c:pt idx="4">
                  <c:v>0.89235318496602034</c:v>
                </c:pt>
                <c:pt idx="5">
                  <c:v>0.77100337826275578</c:v>
                </c:pt>
                <c:pt idx="6">
                  <c:v>0.77884902281293167</c:v>
                </c:pt>
                <c:pt idx="7">
                  <c:v>0.85649092972451246</c:v>
                </c:pt>
                <c:pt idx="8">
                  <c:v>0.74792392121873663</c:v>
                </c:pt>
              </c:numCache>
            </c:numRef>
          </c:val>
          <c:extLst>
            <c:ext xmlns:c16="http://schemas.microsoft.com/office/drawing/2014/chart" uri="{C3380CC4-5D6E-409C-BE32-E72D297353CC}">
              <c16:uniqueId val="{00000003-EE4E-4FD4-A05A-F683A846C000}"/>
            </c:ext>
          </c:extLst>
        </c:ser>
        <c:dLbls>
          <c:showLegendKey val="0"/>
          <c:showVal val="0"/>
          <c:showCatName val="0"/>
          <c:showSerName val="0"/>
          <c:showPercent val="0"/>
          <c:showBubbleSize val="0"/>
        </c:dLbls>
        <c:gapWidth val="150"/>
        <c:axId val="168003456"/>
        <c:axId val="168004992"/>
      </c:barChart>
      <c:catAx>
        <c:axId val="168003456"/>
        <c:scaling>
          <c:orientation val="minMax"/>
        </c:scaling>
        <c:delete val="0"/>
        <c:axPos val="b"/>
        <c:numFmt formatCode="General" sourceLinked="0"/>
        <c:majorTickMark val="out"/>
        <c:minorTickMark val="none"/>
        <c:tickLblPos val="nextTo"/>
        <c:crossAx val="168004992"/>
        <c:crosses val="autoZero"/>
        <c:auto val="1"/>
        <c:lblAlgn val="ctr"/>
        <c:lblOffset val="100"/>
        <c:noMultiLvlLbl val="0"/>
      </c:catAx>
      <c:valAx>
        <c:axId val="168004992"/>
        <c:scaling>
          <c:orientation val="minMax"/>
          <c:max val="60"/>
        </c:scaling>
        <c:delete val="0"/>
        <c:axPos val="l"/>
        <c:majorGridlines/>
        <c:title>
          <c:tx>
            <c:rich>
              <a:bodyPr rot="-5400000" vert="horz"/>
              <a:lstStyle/>
              <a:p>
                <a:pPr>
                  <a:defRPr b="0"/>
                </a:pPr>
                <a:r>
                  <a:rPr lang="en-US" b="0"/>
                  <a:t>Ton per sysselatt</a:t>
                </a:r>
              </a:p>
            </c:rich>
          </c:tx>
          <c:overlay val="0"/>
        </c:title>
        <c:numFmt formatCode="#,##0" sourceLinked="0"/>
        <c:majorTickMark val="out"/>
        <c:minorTickMark val="none"/>
        <c:tickLblPos val="nextTo"/>
        <c:crossAx val="168003456"/>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Jönköping</a:t>
            </a:r>
          </a:p>
        </c:rich>
      </c:tx>
      <c:overlay val="1"/>
    </c:title>
    <c:autoTitleDeleted val="0"/>
    <c:plotArea>
      <c:layout/>
      <c:barChart>
        <c:barDir val="col"/>
        <c:grouping val="clustered"/>
        <c:varyColors val="0"/>
        <c:ser>
          <c:idx val="0"/>
          <c:order val="0"/>
          <c:tx>
            <c:strRef>
              <c:f>'5'!$AB$36</c:f>
              <c:strCache>
                <c:ptCount val="1"/>
                <c:pt idx="0">
                  <c:v>Genomsnitt alla branscher</c:v>
                </c:pt>
              </c:strCache>
            </c:strRef>
          </c:tx>
          <c:invertIfNegative val="0"/>
          <c:cat>
            <c:strRef>
              <c:f>'5'!$AE$7:$AM$7</c:f>
              <c:strCache>
                <c:ptCount val="9"/>
                <c:pt idx="0">
                  <c:v>2008</c:v>
                </c:pt>
                <c:pt idx="1">
                  <c:v>2009</c:v>
                </c:pt>
                <c:pt idx="2">
                  <c:v>2010</c:v>
                </c:pt>
                <c:pt idx="3">
                  <c:v>2011</c:v>
                </c:pt>
                <c:pt idx="4">
                  <c:v>2012</c:v>
                </c:pt>
                <c:pt idx="5">
                  <c:v>2013</c:v>
                </c:pt>
                <c:pt idx="6">
                  <c:v>2014</c:v>
                </c:pt>
                <c:pt idx="7">
                  <c:v>2015</c:v>
                </c:pt>
                <c:pt idx="8">
                  <c:v>2016*</c:v>
                </c:pt>
              </c:strCache>
            </c:strRef>
          </c:cat>
          <c:val>
            <c:numRef>
              <c:f>'5'!$AE$36:$AM$36</c:f>
              <c:numCache>
                <c:formatCode>#,##0</c:formatCode>
                <c:ptCount val="9"/>
                <c:pt idx="0">
                  <c:v>10.60252849963549</c:v>
                </c:pt>
                <c:pt idx="1">
                  <c:v>11.024360540867558</c:v>
                </c:pt>
                <c:pt idx="2">
                  <c:v>11.201524970430569</c:v>
                </c:pt>
                <c:pt idx="3">
                  <c:v>10.291735451012622</c:v>
                </c:pt>
                <c:pt idx="4">
                  <c:v>9.9548777993877504</c:v>
                </c:pt>
                <c:pt idx="5">
                  <c:v>9.9310658451839515</c:v>
                </c:pt>
                <c:pt idx="6">
                  <c:v>9.5521480681529436</c:v>
                </c:pt>
                <c:pt idx="7">
                  <c:v>9.2100137121056971</c:v>
                </c:pt>
                <c:pt idx="8">
                  <c:v>8.6043030703877275</c:v>
                </c:pt>
              </c:numCache>
            </c:numRef>
          </c:val>
          <c:extLst>
            <c:ext xmlns:c16="http://schemas.microsoft.com/office/drawing/2014/chart" uri="{C3380CC4-5D6E-409C-BE32-E72D297353CC}">
              <c16:uniqueId val="{00000000-DB7D-4129-B126-69A1C98302C5}"/>
            </c:ext>
          </c:extLst>
        </c:ser>
        <c:ser>
          <c:idx val="1"/>
          <c:order val="1"/>
          <c:tx>
            <c:strRef>
              <c:f>'5'!$AB$37</c:f>
              <c:strCache>
                <c:ptCount val="1"/>
                <c:pt idx="0">
                  <c:v>Marknadsproduktion, varor (SNI A01-F43)</c:v>
                </c:pt>
              </c:strCache>
            </c:strRef>
          </c:tx>
          <c:invertIfNegative val="0"/>
          <c:cat>
            <c:strRef>
              <c:f>'5'!$AE$7:$AM$7</c:f>
              <c:strCache>
                <c:ptCount val="9"/>
                <c:pt idx="0">
                  <c:v>2008</c:v>
                </c:pt>
                <c:pt idx="1">
                  <c:v>2009</c:v>
                </c:pt>
                <c:pt idx="2">
                  <c:v>2010</c:v>
                </c:pt>
                <c:pt idx="3">
                  <c:v>2011</c:v>
                </c:pt>
                <c:pt idx="4">
                  <c:v>2012</c:v>
                </c:pt>
                <c:pt idx="5">
                  <c:v>2013</c:v>
                </c:pt>
                <c:pt idx="6">
                  <c:v>2014</c:v>
                </c:pt>
                <c:pt idx="7">
                  <c:v>2015</c:v>
                </c:pt>
                <c:pt idx="8">
                  <c:v>2016*</c:v>
                </c:pt>
              </c:strCache>
            </c:strRef>
          </c:cat>
          <c:val>
            <c:numRef>
              <c:f>'5'!$AE$37:$AM$37</c:f>
              <c:numCache>
                <c:formatCode>#,##0</c:formatCode>
                <c:ptCount val="9"/>
                <c:pt idx="0">
                  <c:v>16.547164403101764</c:v>
                </c:pt>
                <c:pt idx="1">
                  <c:v>18.356713464296995</c:v>
                </c:pt>
                <c:pt idx="2">
                  <c:v>18.537718456815554</c:v>
                </c:pt>
                <c:pt idx="3">
                  <c:v>16.454761117736947</c:v>
                </c:pt>
                <c:pt idx="4">
                  <c:v>16.288435115075135</c:v>
                </c:pt>
                <c:pt idx="5">
                  <c:v>16.971228267994963</c:v>
                </c:pt>
                <c:pt idx="6">
                  <c:v>16.503712663291878</c:v>
                </c:pt>
                <c:pt idx="7">
                  <c:v>15.774915782727476</c:v>
                </c:pt>
                <c:pt idx="8">
                  <c:v>15.211394481654933</c:v>
                </c:pt>
              </c:numCache>
            </c:numRef>
          </c:val>
          <c:extLst>
            <c:ext xmlns:c16="http://schemas.microsoft.com/office/drawing/2014/chart" uri="{C3380CC4-5D6E-409C-BE32-E72D297353CC}">
              <c16:uniqueId val="{00000001-DB7D-4129-B126-69A1C98302C5}"/>
            </c:ext>
          </c:extLst>
        </c:ser>
        <c:ser>
          <c:idx val="2"/>
          <c:order val="2"/>
          <c:tx>
            <c:strRef>
              <c:f>'5'!$AB$38</c:f>
              <c:strCache>
                <c:ptCount val="1"/>
                <c:pt idx="0">
                  <c:v>Marknadsproduktion, tjänster (SNI G45-T98)</c:v>
                </c:pt>
              </c:strCache>
            </c:strRef>
          </c:tx>
          <c:invertIfNegative val="0"/>
          <c:cat>
            <c:strRef>
              <c:f>'5'!$AE$7:$AM$7</c:f>
              <c:strCache>
                <c:ptCount val="9"/>
                <c:pt idx="0">
                  <c:v>2008</c:v>
                </c:pt>
                <c:pt idx="1">
                  <c:v>2009</c:v>
                </c:pt>
                <c:pt idx="2">
                  <c:v>2010</c:v>
                </c:pt>
                <c:pt idx="3">
                  <c:v>2011</c:v>
                </c:pt>
                <c:pt idx="4">
                  <c:v>2012</c:v>
                </c:pt>
                <c:pt idx="5">
                  <c:v>2013</c:v>
                </c:pt>
                <c:pt idx="6">
                  <c:v>2014</c:v>
                </c:pt>
                <c:pt idx="7">
                  <c:v>2015</c:v>
                </c:pt>
                <c:pt idx="8">
                  <c:v>2016*</c:v>
                </c:pt>
              </c:strCache>
            </c:strRef>
          </c:cat>
          <c:val>
            <c:numRef>
              <c:f>'5'!$AE$38:$AM$38</c:f>
              <c:numCache>
                <c:formatCode>#,##0</c:formatCode>
                <c:ptCount val="9"/>
                <c:pt idx="0">
                  <c:v>6.3211757105408442</c:v>
                </c:pt>
                <c:pt idx="1">
                  <c:v>5.7632834711404204</c:v>
                </c:pt>
                <c:pt idx="2">
                  <c:v>6.0963422201931294</c:v>
                </c:pt>
                <c:pt idx="3">
                  <c:v>5.8577008278567266</c:v>
                </c:pt>
                <c:pt idx="4">
                  <c:v>5.4962475232809629</c:v>
                </c:pt>
                <c:pt idx="5">
                  <c:v>5.2372706778337461</c:v>
                </c:pt>
                <c:pt idx="6">
                  <c:v>4.9244399499398614</c:v>
                </c:pt>
                <c:pt idx="7">
                  <c:v>4.832225582435246</c:v>
                </c:pt>
                <c:pt idx="8">
                  <c:v>4.1186582516011558</c:v>
                </c:pt>
              </c:numCache>
            </c:numRef>
          </c:val>
          <c:extLst>
            <c:ext xmlns:c16="http://schemas.microsoft.com/office/drawing/2014/chart" uri="{C3380CC4-5D6E-409C-BE32-E72D297353CC}">
              <c16:uniqueId val="{00000002-DB7D-4129-B126-69A1C98302C5}"/>
            </c:ext>
          </c:extLst>
        </c:ser>
        <c:ser>
          <c:idx val="3"/>
          <c:order val="3"/>
          <c:tx>
            <c:strRef>
              <c:f>'5'!$AB$39</c:f>
              <c:strCache>
                <c:ptCount val="1"/>
                <c:pt idx="0">
                  <c:v>Offentl. myndigh. samt hushållens icke-vinstdrivande org.</c:v>
                </c:pt>
              </c:strCache>
            </c:strRef>
          </c:tx>
          <c:invertIfNegative val="0"/>
          <c:cat>
            <c:strRef>
              <c:f>'5'!$AE$7:$AM$7</c:f>
              <c:strCache>
                <c:ptCount val="9"/>
                <c:pt idx="0">
                  <c:v>2008</c:v>
                </c:pt>
                <c:pt idx="1">
                  <c:v>2009</c:v>
                </c:pt>
                <c:pt idx="2">
                  <c:v>2010</c:v>
                </c:pt>
                <c:pt idx="3">
                  <c:v>2011</c:v>
                </c:pt>
                <c:pt idx="4">
                  <c:v>2012</c:v>
                </c:pt>
                <c:pt idx="5">
                  <c:v>2013</c:v>
                </c:pt>
                <c:pt idx="6">
                  <c:v>2014</c:v>
                </c:pt>
                <c:pt idx="7">
                  <c:v>2015</c:v>
                </c:pt>
                <c:pt idx="8">
                  <c:v>2016*</c:v>
                </c:pt>
              </c:strCache>
            </c:strRef>
          </c:cat>
          <c:val>
            <c:numRef>
              <c:f>'5'!$AE$39:$AM$39</c:f>
              <c:numCache>
                <c:formatCode>#,##0</c:formatCode>
                <c:ptCount val="9"/>
                <c:pt idx="0">
                  <c:v>0.50682291947259928</c:v>
                </c:pt>
                <c:pt idx="1">
                  <c:v>0.51278410623026693</c:v>
                </c:pt>
                <c:pt idx="2">
                  <c:v>0.50810429698649917</c:v>
                </c:pt>
                <c:pt idx="3">
                  <c:v>0.47649555080742417</c:v>
                </c:pt>
                <c:pt idx="4">
                  <c:v>0.48358716840785787</c:v>
                </c:pt>
                <c:pt idx="5">
                  <c:v>0.43866736358394698</c:v>
                </c:pt>
                <c:pt idx="6">
                  <c:v>0.39798392993637782</c:v>
                </c:pt>
                <c:pt idx="7">
                  <c:v>0.36749258584848138</c:v>
                </c:pt>
                <c:pt idx="8">
                  <c:v>0.34732974400672384</c:v>
                </c:pt>
              </c:numCache>
            </c:numRef>
          </c:val>
          <c:extLst>
            <c:ext xmlns:c16="http://schemas.microsoft.com/office/drawing/2014/chart" uri="{C3380CC4-5D6E-409C-BE32-E72D297353CC}">
              <c16:uniqueId val="{00000003-DB7D-4129-B126-69A1C98302C5}"/>
            </c:ext>
          </c:extLst>
        </c:ser>
        <c:dLbls>
          <c:showLegendKey val="0"/>
          <c:showVal val="0"/>
          <c:showCatName val="0"/>
          <c:showSerName val="0"/>
          <c:showPercent val="0"/>
          <c:showBubbleSize val="0"/>
        </c:dLbls>
        <c:gapWidth val="150"/>
        <c:axId val="168110720"/>
        <c:axId val="168112512"/>
      </c:barChart>
      <c:catAx>
        <c:axId val="168110720"/>
        <c:scaling>
          <c:orientation val="minMax"/>
        </c:scaling>
        <c:delete val="0"/>
        <c:axPos val="b"/>
        <c:numFmt formatCode="General" sourceLinked="0"/>
        <c:majorTickMark val="out"/>
        <c:minorTickMark val="none"/>
        <c:tickLblPos val="nextTo"/>
        <c:crossAx val="168112512"/>
        <c:crosses val="autoZero"/>
        <c:auto val="1"/>
        <c:lblAlgn val="ctr"/>
        <c:lblOffset val="100"/>
        <c:noMultiLvlLbl val="0"/>
      </c:catAx>
      <c:valAx>
        <c:axId val="168112512"/>
        <c:scaling>
          <c:orientation val="minMax"/>
          <c:max val="60"/>
        </c:scaling>
        <c:delete val="0"/>
        <c:axPos val="l"/>
        <c:majorGridlines/>
        <c:title>
          <c:tx>
            <c:rich>
              <a:bodyPr rot="-5400000" vert="horz"/>
              <a:lstStyle/>
              <a:p>
                <a:pPr>
                  <a:defRPr b="0"/>
                </a:pPr>
                <a:r>
                  <a:rPr lang="en-US" b="0"/>
                  <a:t>Ton per sysselsatt</a:t>
                </a:r>
              </a:p>
            </c:rich>
          </c:tx>
          <c:overlay val="0"/>
        </c:title>
        <c:numFmt formatCode="#,##0" sourceLinked="0"/>
        <c:majorTickMark val="out"/>
        <c:minorTickMark val="none"/>
        <c:tickLblPos val="nextTo"/>
        <c:crossAx val="168110720"/>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Kronoberg</a:t>
            </a:r>
          </a:p>
        </c:rich>
      </c:tx>
      <c:overlay val="1"/>
    </c:title>
    <c:autoTitleDeleted val="0"/>
    <c:plotArea>
      <c:layout/>
      <c:barChart>
        <c:barDir val="col"/>
        <c:grouping val="clustered"/>
        <c:varyColors val="0"/>
        <c:ser>
          <c:idx val="0"/>
          <c:order val="0"/>
          <c:tx>
            <c:strRef>
              <c:f>'5'!$AB$43</c:f>
              <c:strCache>
                <c:ptCount val="1"/>
                <c:pt idx="0">
                  <c:v>Genomsnitt alla branscher</c:v>
                </c:pt>
              </c:strCache>
            </c:strRef>
          </c:tx>
          <c:invertIfNegative val="0"/>
          <c:cat>
            <c:strRef>
              <c:f>'5'!$AE$7:$AM$7</c:f>
              <c:strCache>
                <c:ptCount val="9"/>
                <c:pt idx="0">
                  <c:v>2008</c:v>
                </c:pt>
                <c:pt idx="1">
                  <c:v>2009</c:v>
                </c:pt>
                <c:pt idx="2">
                  <c:v>2010</c:v>
                </c:pt>
                <c:pt idx="3">
                  <c:v>2011</c:v>
                </c:pt>
                <c:pt idx="4">
                  <c:v>2012</c:v>
                </c:pt>
                <c:pt idx="5">
                  <c:v>2013</c:v>
                </c:pt>
                <c:pt idx="6">
                  <c:v>2014</c:v>
                </c:pt>
                <c:pt idx="7">
                  <c:v>2015</c:v>
                </c:pt>
                <c:pt idx="8">
                  <c:v>2016*</c:v>
                </c:pt>
              </c:strCache>
            </c:strRef>
          </c:cat>
          <c:val>
            <c:numRef>
              <c:f>'5'!$AE$43:$AM$43</c:f>
              <c:numCache>
                <c:formatCode>#,##0</c:formatCode>
                <c:ptCount val="9"/>
                <c:pt idx="0">
                  <c:v>11.101424854437235</c:v>
                </c:pt>
                <c:pt idx="1">
                  <c:v>11.418955799418567</c:v>
                </c:pt>
                <c:pt idx="2">
                  <c:v>11.684634584245199</c:v>
                </c:pt>
                <c:pt idx="3">
                  <c:v>10.827646273679326</c:v>
                </c:pt>
                <c:pt idx="4">
                  <c:v>10.392689913199682</c:v>
                </c:pt>
                <c:pt idx="5">
                  <c:v>9.8638980187624963</c:v>
                </c:pt>
                <c:pt idx="6">
                  <c:v>9.5292281587506054</c:v>
                </c:pt>
                <c:pt idx="7">
                  <c:v>9.1835323026587261</c:v>
                </c:pt>
                <c:pt idx="8">
                  <c:v>8.7865862108656021</c:v>
                </c:pt>
              </c:numCache>
            </c:numRef>
          </c:val>
          <c:extLst>
            <c:ext xmlns:c16="http://schemas.microsoft.com/office/drawing/2014/chart" uri="{C3380CC4-5D6E-409C-BE32-E72D297353CC}">
              <c16:uniqueId val="{00000000-605F-467F-9272-5597FF96445F}"/>
            </c:ext>
          </c:extLst>
        </c:ser>
        <c:ser>
          <c:idx val="1"/>
          <c:order val="1"/>
          <c:tx>
            <c:strRef>
              <c:f>'5'!$AB$44</c:f>
              <c:strCache>
                <c:ptCount val="1"/>
                <c:pt idx="0">
                  <c:v>Marknadsproduktion, varor (SNI A01-F43)</c:v>
                </c:pt>
              </c:strCache>
            </c:strRef>
          </c:tx>
          <c:invertIfNegative val="0"/>
          <c:cat>
            <c:strRef>
              <c:f>'5'!$AE$7:$AM$7</c:f>
              <c:strCache>
                <c:ptCount val="9"/>
                <c:pt idx="0">
                  <c:v>2008</c:v>
                </c:pt>
                <c:pt idx="1">
                  <c:v>2009</c:v>
                </c:pt>
                <c:pt idx="2">
                  <c:v>2010</c:v>
                </c:pt>
                <c:pt idx="3">
                  <c:v>2011</c:v>
                </c:pt>
                <c:pt idx="4">
                  <c:v>2012</c:v>
                </c:pt>
                <c:pt idx="5">
                  <c:v>2013</c:v>
                </c:pt>
                <c:pt idx="6">
                  <c:v>2014</c:v>
                </c:pt>
                <c:pt idx="7">
                  <c:v>2015</c:v>
                </c:pt>
                <c:pt idx="8">
                  <c:v>2016*</c:v>
                </c:pt>
              </c:strCache>
            </c:strRef>
          </c:cat>
          <c:val>
            <c:numRef>
              <c:f>'5'!$AE$44:$AM$44</c:f>
              <c:numCache>
                <c:formatCode>#,##0</c:formatCode>
                <c:ptCount val="9"/>
                <c:pt idx="0">
                  <c:v>17.670740831267011</c:v>
                </c:pt>
                <c:pt idx="1">
                  <c:v>19.242630788791615</c:v>
                </c:pt>
                <c:pt idx="2">
                  <c:v>19.65267591581118</c:v>
                </c:pt>
                <c:pt idx="3">
                  <c:v>18.012099876320772</c:v>
                </c:pt>
                <c:pt idx="4">
                  <c:v>18.421237561747017</c:v>
                </c:pt>
                <c:pt idx="5">
                  <c:v>17.893104093456653</c:v>
                </c:pt>
                <c:pt idx="6">
                  <c:v>17.389244300650798</c:v>
                </c:pt>
                <c:pt idx="7">
                  <c:v>17.567612488997455</c:v>
                </c:pt>
                <c:pt idx="8">
                  <c:v>17.612716048654221</c:v>
                </c:pt>
              </c:numCache>
            </c:numRef>
          </c:val>
          <c:extLst>
            <c:ext xmlns:c16="http://schemas.microsoft.com/office/drawing/2014/chart" uri="{C3380CC4-5D6E-409C-BE32-E72D297353CC}">
              <c16:uniqueId val="{00000001-605F-467F-9272-5597FF96445F}"/>
            </c:ext>
          </c:extLst>
        </c:ser>
        <c:ser>
          <c:idx val="2"/>
          <c:order val="2"/>
          <c:tx>
            <c:strRef>
              <c:f>'5'!$AB$45</c:f>
              <c:strCache>
                <c:ptCount val="1"/>
                <c:pt idx="0">
                  <c:v>Marknadsproduktion, tjänster (SNI G45-T98)</c:v>
                </c:pt>
              </c:strCache>
            </c:strRef>
          </c:tx>
          <c:invertIfNegative val="0"/>
          <c:cat>
            <c:strRef>
              <c:f>'5'!$AE$7:$AM$7</c:f>
              <c:strCache>
                <c:ptCount val="9"/>
                <c:pt idx="0">
                  <c:v>2008</c:v>
                </c:pt>
                <c:pt idx="1">
                  <c:v>2009</c:v>
                </c:pt>
                <c:pt idx="2">
                  <c:v>2010</c:v>
                </c:pt>
                <c:pt idx="3">
                  <c:v>2011</c:v>
                </c:pt>
                <c:pt idx="4">
                  <c:v>2012</c:v>
                </c:pt>
                <c:pt idx="5">
                  <c:v>2013</c:v>
                </c:pt>
                <c:pt idx="6">
                  <c:v>2014</c:v>
                </c:pt>
                <c:pt idx="7">
                  <c:v>2015</c:v>
                </c:pt>
                <c:pt idx="8">
                  <c:v>2016*</c:v>
                </c:pt>
              </c:strCache>
            </c:strRef>
          </c:cat>
          <c:val>
            <c:numRef>
              <c:f>'5'!$AE$45:$AM$45</c:f>
              <c:numCache>
                <c:formatCode>#,##0</c:formatCode>
                <c:ptCount val="9"/>
                <c:pt idx="0">
                  <c:v>6.4517423868647894</c:v>
                </c:pt>
                <c:pt idx="1">
                  <c:v>5.9574783448791875</c:v>
                </c:pt>
                <c:pt idx="2">
                  <c:v>6.2382274983442292</c:v>
                </c:pt>
                <c:pt idx="3">
                  <c:v>5.9191408464142992</c:v>
                </c:pt>
                <c:pt idx="4">
                  <c:v>5.3230702816208932</c:v>
                </c:pt>
                <c:pt idx="5">
                  <c:v>4.8519889266243901</c:v>
                </c:pt>
                <c:pt idx="6">
                  <c:v>4.704741719200344</c:v>
                </c:pt>
                <c:pt idx="7">
                  <c:v>4.2593281728997532</c:v>
                </c:pt>
                <c:pt idx="8">
                  <c:v>3.863896467682117</c:v>
                </c:pt>
              </c:numCache>
            </c:numRef>
          </c:val>
          <c:extLst>
            <c:ext xmlns:c16="http://schemas.microsoft.com/office/drawing/2014/chart" uri="{C3380CC4-5D6E-409C-BE32-E72D297353CC}">
              <c16:uniqueId val="{00000002-605F-467F-9272-5597FF96445F}"/>
            </c:ext>
          </c:extLst>
        </c:ser>
        <c:ser>
          <c:idx val="3"/>
          <c:order val="3"/>
          <c:tx>
            <c:strRef>
              <c:f>'5'!$AB$46</c:f>
              <c:strCache>
                <c:ptCount val="1"/>
                <c:pt idx="0">
                  <c:v>Offentl. myndigh. samt hushållens icke-vinstdrivande org.</c:v>
                </c:pt>
              </c:strCache>
            </c:strRef>
          </c:tx>
          <c:invertIfNegative val="0"/>
          <c:cat>
            <c:strRef>
              <c:f>'5'!$AE$7:$AM$7</c:f>
              <c:strCache>
                <c:ptCount val="9"/>
                <c:pt idx="0">
                  <c:v>2008</c:v>
                </c:pt>
                <c:pt idx="1">
                  <c:v>2009</c:v>
                </c:pt>
                <c:pt idx="2">
                  <c:v>2010</c:v>
                </c:pt>
                <c:pt idx="3">
                  <c:v>2011</c:v>
                </c:pt>
                <c:pt idx="4">
                  <c:v>2012</c:v>
                </c:pt>
                <c:pt idx="5">
                  <c:v>2013</c:v>
                </c:pt>
                <c:pt idx="6">
                  <c:v>2014</c:v>
                </c:pt>
                <c:pt idx="7">
                  <c:v>2015</c:v>
                </c:pt>
                <c:pt idx="8">
                  <c:v>2016*</c:v>
                </c:pt>
              </c:strCache>
            </c:strRef>
          </c:cat>
          <c:val>
            <c:numRef>
              <c:f>'5'!$AE$46:$AM$46</c:f>
              <c:numCache>
                <c:formatCode>#,##0</c:formatCode>
                <c:ptCount val="9"/>
                <c:pt idx="0">
                  <c:v>0.48063433199976707</c:v>
                </c:pt>
                <c:pt idx="1">
                  <c:v>0.45506658033652531</c:v>
                </c:pt>
                <c:pt idx="2">
                  <c:v>0.4831270645380662</c:v>
                </c:pt>
                <c:pt idx="3">
                  <c:v>0.45726164703367894</c:v>
                </c:pt>
                <c:pt idx="4">
                  <c:v>0.45143698371863666</c:v>
                </c:pt>
                <c:pt idx="5">
                  <c:v>0.40365289926371883</c:v>
                </c:pt>
                <c:pt idx="6">
                  <c:v>0.37925388471028121</c:v>
                </c:pt>
                <c:pt idx="7">
                  <c:v>0.35479370801718546</c:v>
                </c:pt>
                <c:pt idx="8">
                  <c:v>0.3405999054654345</c:v>
                </c:pt>
              </c:numCache>
            </c:numRef>
          </c:val>
          <c:extLst>
            <c:ext xmlns:c16="http://schemas.microsoft.com/office/drawing/2014/chart" uri="{C3380CC4-5D6E-409C-BE32-E72D297353CC}">
              <c16:uniqueId val="{00000003-605F-467F-9272-5597FF96445F}"/>
            </c:ext>
          </c:extLst>
        </c:ser>
        <c:dLbls>
          <c:showLegendKey val="0"/>
          <c:showVal val="0"/>
          <c:showCatName val="0"/>
          <c:showSerName val="0"/>
          <c:showPercent val="0"/>
          <c:showBubbleSize val="0"/>
        </c:dLbls>
        <c:gapWidth val="150"/>
        <c:axId val="168131584"/>
        <c:axId val="168145664"/>
      </c:barChart>
      <c:catAx>
        <c:axId val="168131584"/>
        <c:scaling>
          <c:orientation val="minMax"/>
        </c:scaling>
        <c:delete val="0"/>
        <c:axPos val="b"/>
        <c:numFmt formatCode="General" sourceLinked="0"/>
        <c:majorTickMark val="out"/>
        <c:minorTickMark val="none"/>
        <c:tickLblPos val="nextTo"/>
        <c:crossAx val="168145664"/>
        <c:crosses val="autoZero"/>
        <c:auto val="1"/>
        <c:lblAlgn val="ctr"/>
        <c:lblOffset val="100"/>
        <c:noMultiLvlLbl val="0"/>
      </c:catAx>
      <c:valAx>
        <c:axId val="168145664"/>
        <c:scaling>
          <c:orientation val="minMax"/>
          <c:max val="60"/>
        </c:scaling>
        <c:delete val="0"/>
        <c:axPos val="l"/>
        <c:majorGridlines/>
        <c:title>
          <c:tx>
            <c:rich>
              <a:bodyPr rot="-5400000" vert="horz"/>
              <a:lstStyle/>
              <a:p>
                <a:pPr>
                  <a:defRPr b="0"/>
                </a:pPr>
                <a:r>
                  <a:rPr lang="en-US" b="0"/>
                  <a:t>Ton per sysselsatt</a:t>
                </a:r>
              </a:p>
            </c:rich>
          </c:tx>
          <c:overlay val="0"/>
        </c:title>
        <c:numFmt formatCode="#,##0" sourceLinked="0"/>
        <c:majorTickMark val="out"/>
        <c:minorTickMark val="none"/>
        <c:tickLblPos val="nextTo"/>
        <c:crossAx val="168131584"/>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Kalmar</a:t>
            </a:r>
          </a:p>
        </c:rich>
      </c:tx>
      <c:overlay val="1"/>
    </c:title>
    <c:autoTitleDeleted val="0"/>
    <c:plotArea>
      <c:layout/>
      <c:barChart>
        <c:barDir val="col"/>
        <c:grouping val="clustered"/>
        <c:varyColors val="0"/>
        <c:ser>
          <c:idx val="0"/>
          <c:order val="0"/>
          <c:tx>
            <c:strRef>
              <c:f>'5'!$AB$50</c:f>
              <c:strCache>
                <c:ptCount val="1"/>
                <c:pt idx="0">
                  <c:v>Genomsnitt alla branscher</c:v>
                </c:pt>
              </c:strCache>
            </c:strRef>
          </c:tx>
          <c:invertIfNegative val="0"/>
          <c:cat>
            <c:strRef>
              <c:f>'5'!$AE$7:$AM$7</c:f>
              <c:strCache>
                <c:ptCount val="9"/>
                <c:pt idx="0">
                  <c:v>2008</c:v>
                </c:pt>
                <c:pt idx="1">
                  <c:v>2009</c:v>
                </c:pt>
                <c:pt idx="2">
                  <c:v>2010</c:v>
                </c:pt>
                <c:pt idx="3">
                  <c:v>2011</c:v>
                </c:pt>
                <c:pt idx="4">
                  <c:v>2012</c:v>
                </c:pt>
                <c:pt idx="5">
                  <c:v>2013</c:v>
                </c:pt>
                <c:pt idx="6">
                  <c:v>2014</c:v>
                </c:pt>
                <c:pt idx="7">
                  <c:v>2015</c:v>
                </c:pt>
                <c:pt idx="8">
                  <c:v>2016*</c:v>
                </c:pt>
              </c:strCache>
            </c:strRef>
          </c:cat>
          <c:val>
            <c:numRef>
              <c:f>'5'!$AE$50:$AM$50</c:f>
              <c:numCache>
                <c:formatCode>#,##0</c:formatCode>
                <c:ptCount val="9"/>
                <c:pt idx="0">
                  <c:v>18.739559959715606</c:v>
                </c:pt>
                <c:pt idx="1">
                  <c:v>18.167456916947337</c:v>
                </c:pt>
                <c:pt idx="2">
                  <c:v>19.2678789913369</c:v>
                </c:pt>
                <c:pt idx="3">
                  <c:v>19.210034571417459</c:v>
                </c:pt>
                <c:pt idx="4">
                  <c:v>18.290280828432138</c:v>
                </c:pt>
                <c:pt idx="5">
                  <c:v>17.154767529731718</c:v>
                </c:pt>
                <c:pt idx="6">
                  <c:v>17.467873917443249</c:v>
                </c:pt>
                <c:pt idx="7">
                  <c:v>16.641961731040663</c:v>
                </c:pt>
                <c:pt idx="8">
                  <c:v>15.994182398283467</c:v>
                </c:pt>
              </c:numCache>
            </c:numRef>
          </c:val>
          <c:extLst>
            <c:ext xmlns:c16="http://schemas.microsoft.com/office/drawing/2014/chart" uri="{C3380CC4-5D6E-409C-BE32-E72D297353CC}">
              <c16:uniqueId val="{00000000-AD57-4DE4-95A8-9D3A1E73C1E8}"/>
            </c:ext>
          </c:extLst>
        </c:ser>
        <c:ser>
          <c:idx val="1"/>
          <c:order val="1"/>
          <c:tx>
            <c:strRef>
              <c:f>'5'!$AB$51</c:f>
              <c:strCache>
                <c:ptCount val="1"/>
                <c:pt idx="0">
                  <c:v>Marknadsproduktion, varor (SNI A01-F43)</c:v>
                </c:pt>
              </c:strCache>
            </c:strRef>
          </c:tx>
          <c:invertIfNegative val="0"/>
          <c:cat>
            <c:strRef>
              <c:f>'5'!$AE$7:$AM$7</c:f>
              <c:strCache>
                <c:ptCount val="9"/>
                <c:pt idx="0">
                  <c:v>2008</c:v>
                </c:pt>
                <c:pt idx="1">
                  <c:v>2009</c:v>
                </c:pt>
                <c:pt idx="2">
                  <c:v>2010</c:v>
                </c:pt>
                <c:pt idx="3">
                  <c:v>2011</c:v>
                </c:pt>
                <c:pt idx="4">
                  <c:v>2012</c:v>
                </c:pt>
                <c:pt idx="5">
                  <c:v>2013</c:v>
                </c:pt>
                <c:pt idx="6">
                  <c:v>2014</c:v>
                </c:pt>
                <c:pt idx="7">
                  <c:v>2015</c:v>
                </c:pt>
                <c:pt idx="8">
                  <c:v>2016*</c:v>
                </c:pt>
              </c:strCache>
            </c:strRef>
          </c:cat>
          <c:val>
            <c:numRef>
              <c:f>'5'!$AE$51:$AM$51</c:f>
              <c:numCache>
                <c:formatCode>#,##0</c:formatCode>
                <c:ptCount val="9"/>
                <c:pt idx="0">
                  <c:v>35.771566014515813</c:v>
                </c:pt>
                <c:pt idx="1">
                  <c:v>35.457111033516213</c:v>
                </c:pt>
                <c:pt idx="2">
                  <c:v>39.000070560725696</c:v>
                </c:pt>
                <c:pt idx="3">
                  <c:v>38.939888432733888</c:v>
                </c:pt>
                <c:pt idx="4">
                  <c:v>38.02087058269349</c:v>
                </c:pt>
                <c:pt idx="5">
                  <c:v>35.78052338395387</c:v>
                </c:pt>
                <c:pt idx="6">
                  <c:v>36.626977045656126</c:v>
                </c:pt>
                <c:pt idx="7">
                  <c:v>35.106230194612614</c:v>
                </c:pt>
                <c:pt idx="8">
                  <c:v>34.915673655515235</c:v>
                </c:pt>
              </c:numCache>
            </c:numRef>
          </c:val>
          <c:extLst>
            <c:ext xmlns:c16="http://schemas.microsoft.com/office/drawing/2014/chart" uri="{C3380CC4-5D6E-409C-BE32-E72D297353CC}">
              <c16:uniqueId val="{00000001-AD57-4DE4-95A8-9D3A1E73C1E8}"/>
            </c:ext>
          </c:extLst>
        </c:ser>
        <c:ser>
          <c:idx val="2"/>
          <c:order val="2"/>
          <c:tx>
            <c:strRef>
              <c:f>'5'!$AB$52</c:f>
              <c:strCache>
                <c:ptCount val="1"/>
                <c:pt idx="0">
                  <c:v>Marknadsproduktion, tjänster (SNI G45-T98)</c:v>
                </c:pt>
              </c:strCache>
            </c:strRef>
          </c:tx>
          <c:invertIfNegative val="0"/>
          <c:cat>
            <c:strRef>
              <c:f>'5'!$AE$7:$AM$7</c:f>
              <c:strCache>
                <c:ptCount val="9"/>
                <c:pt idx="0">
                  <c:v>2008</c:v>
                </c:pt>
                <c:pt idx="1">
                  <c:v>2009</c:v>
                </c:pt>
                <c:pt idx="2">
                  <c:v>2010</c:v>
                </c:pt>
                <c:pt idx="3">
                  <c:v>2011</c:v>
                </c:pt>
                <c:pt idx="4">
                  <c:v>2012</c:v>
                </c:pt>
                <c:pt idx="5">
                  <c:v>2013</c:v>
                </c:pt>
                <c:pt idx="6">
                  <c:v>2014</c:v>
                </c:pt>
                <c:pt idx="7">
                  <c:v>2015</c:v>
                </c:pt>
                <c:pt idx="8">
                  <c:v>2016*</c:v>
                </c:pt>
              </c:strCache>
            </c:strRef>
          </c:cat>
          <c:val>
            <c:numRef>
              <c:f>'5'!$AE$52:$AM$52</c:f>
              <c:numCache>
                <c:formatCode>#,##0</c:formatCode>
                <c:ptCount val="9"/>
                <c:pt idx="0">
                  <c:v>8.1337332121938655</c:v>
                </c:pt>
                <c:pt idx="1">
                  <c:v>7.6056298676204541</c:v>
                </c:pt>
                <c:pt idx="2">
                  <c:v>7.8491526973979431</c:v>
                </c:pt>
                <c:pt idx="3">
                  <c:v>7.9410925163322803</c:v>
                </c:pt>
                <c:pt idx="4">
                  <c:v>7.1000183215208947</c:v>
                </c:pt>
                <c:pt idx="5">
                  <c:v>6.7364725773733749</c:v>
                </c:pt>
                <c:pt idx="6">
                  <c:v>6.8798199014067603</c:v>
                </c:pt>
                <c:pt idx="7">
                  <c:v>6.5064459496394838</c:v>
                </c:pt>
                <c:pt idx="8">
                  <c:v>5.8669183142900865</c:v>
                </c:pt>
              </c:numCache>
            </c:numRef>
          </c:val>
          <c:extLst>
            <c:ext xmlns:c16="http://schemas.microsoft.com/office/drawing/2014/chart" uri="{C3380CC4-5D6E-409C-BE32-E72D297353CC}">
              <c16:uniqueId val="{00000002-AD57-4DE4-95A8-9D3A1E73C1E8}"/>
            </c:ext>
          </c:extLst>
        </c:ser>
        <c:ser>
          <c:idx val="3"/>
          <c:order val="3"/>
          <c:tx>
            <c:strRef>
              <c:f>'5'!$AB$53</c:f>
              <c:strCache>
                <c:ptCount val="1"/>
                <c:pt idx="0">
                  <c:v>Offentl. myndigh. samt hushållens icke-vinstdrivande org.</c:v>
                </c:pt>
              </c:strCache>
            </c:strRef>
          </c:tx>
          <c:invertIfNegative val="0"/>
          <c:cat>
            <c:strRef>
              <c:f>'5'!$AE$7:$AM$7</c:f>
              <c:strCache>
                <c:ptCount val="9"/>
                <c:pt idx="0">
                  <c:v>2008</c:v>
                </c:pt>
                <c:pt idx="1">
                  <c:v>2009</c:v>
                </c:pt>
                <c:pt idx="2">
                  <c:v>2010</c:v>
                </c:pt>
                <c:pt idx="3">
                  <c:v>2011</c:v>
                </c:pt>
                <c:pt idx="4">
                  <c:v>2012</c:v>
                </c:pt>
                <c:pt idx="5">
                  <c:v>2013</c:v>
                </c:pt>
                <c:pt idx="6">
                  <c:v>2014</c:v>
                </c:pt>
                <c:pt idx="7">
                  <c:v>2015</c:v>
                </c:pt>
                <c:pt idx="8">
                  <c:v>2016*</c:v>
                </c:pt>
              </c:strCache>
            </c:strRef>
          </c:cat>
          <c:val>
            <c:numRef>
              <c:f>'5'!$AE$53:$AM$53</c:f>
              <c:numCache>
                <c:formatCode>#,##0</c:formatCode>
                <c:ptCount val="9"/>
                <c:pt idx="0">
                  <c:v>0.61108186664924591</c:v>
                </c:pt>
                <c:pt idx="1">
                  <c:v>0.62390695531007068</c:v>
                </c:pt>
                <c:pt idx="2">
                  <c:v>0.62709674507255764</c:v>
                </c:pt>
                <c:pt idx="3">
                  <c:v>0.61531214635859555</c:v>
                </c:pt>
                <c:pt idx="4">
                  <c:v>0.6306645191053839</c:v>
                </c:pt>
                <c:pt idx="5">
                  <c:v>0.55988675154329237</c:v>
                </c:pt>
                <c:pt idx="6">
                  <c:v>0.54262644411538796</c:v>
                </c:pt>
                <c:pt idx="7">
                  <c:v>0.54160595561362035</c:v>
                </c:pt>
                <c:pt idx="8">
                  <c:v>0.51768549396344277</c:v>
                </c:pt>
              </c:numCache>
            </c:numRef>
          </c:val>
          <c:extLst>
            <c:ext xmlns:c16="http://schemas.microsoft.com/office/drawing/2014/chart" uri="{C3380CC4-5D6E-409C-BE32-E72D297353CC}">
              <c16:uniqueId val="{00000003-AD57-4DE4-95A8-9D3A1E73C1E8}"/>
            </c:ext>
          </c:extLst>
        </c:ser>
        <c:dLbls>
          <c:showLegendKey val="0"/>
          <c:showVal val="0"/>
          <c:showCatName val="0"/>
          <c:showSerName val="0"/>
          <c:showPercent val="0"/>
          <c:showBubbleSize val="0"/>
        </c:dLbls>
        <c:gapWidth val="150"/>
        <c:axId val="168188928"/>
        <c:axId val="168190720"/>
      </c:barChart>
      <c:catAx>
        <c:axId val="168188928"/>
        <c:scaling>
          <c:orientation val="minMax"/>
        </c:scaling>
        <c:delete val="0"/>
        <c:axPos val="b"/>
        <c:numFmt formatCode="General" sourceLinked="0"/>
        <c:majorTickMark val="out"/>
        <c:minorTickMark val="none"/>
        <c:tickLblPos val="nextTo"/>
        <c:crossAx val="168190720"/>
        <c:crosses val="autoZero"/>
        <c:auto val="1"/>
        <c:lblAlgn val="ctr"/>
        <c:lblOffset val="100"/>
        <c:noMultiLvlLbl val="0"/>
      </c:catAx>
      <c:valAx>
        <c:axId val="168190720"/>
        <c:scaling>
          <c:orientation val="minMax"/>
          <c:max val="60"/>
        </c:scaling>
        <c:delete val="0"/>
        <c:axPos val="l"/>
        <c:majorGridlines/>
        <c:title>
          <c:tx>
            <c:rich>
              <a:bodyPr rot="-5400000" vert="horz"/>
              <a:lstStyle/>
              <a:p>
                <a:pPr>
                  <a:defRPr b="0"/>
                </a:pPr>
                <a:r>
                  <a:rPr lang="en-US" b="0"/>
                  <a:t>Ton per sysselsatt</a:t>
                </a:r>
              </a:p>
            </c:rich>
          </c:tx>
          <c:overlay val="0"/>
        </c:title>
        <c:numFmt formatCode="#,##0" sourceLinked="0"/>
        <c:majorTickMark val="out"/>
        <c:minorTickMark val="none"/>
        <c:tickLblPos val="nextTo"/>
        <c:crossAx val="168188928"/>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lang="en-US" sz="1800" b="1" i="0" u="none" strike="noStrike" kern="1200" baseline="0">
                <a:solidFill>
                  <a:sysClr val="windowText" lastClr="000000"/>
                </a:solidFill>
                <a:latin typeface="+mn-lt"/>
                <a:ea typeface="+mn-ea"/>
                <a:cs typeface="+mn-cs"/>
              </a:defRPr>
            </a:pPr>
            <a:r>
              <a:rPr lang="en-US" sz="1800" b="1" i="0" u="none" strike="noStrike" kern="1200" baseline="0">
                <a:solidFill>
                  <a:sysClr val="windowText" lastClr="000000"/>
                </a:solidFill>
                <a:latin typeface="+mn-lt"/>
                <a:ea typeface="+mn-ea"/>
                <a:cs typeface="+mn-cs"/>
              </a:rPr>
              <a:t>Kronoberg</a:t>
            </a:r>
          </a:p>
        </c:rich>
      </c:tx>
      <c:overlay val="1"/>
    </c:title>
    <c:autoTitleDeleted val="0"/>
    <c:plotArea>
      <c:layout/>
      <c:barChart>
        <c:barDir val="col"/>
        <c:grouping val="clustered"/>
        <c:varyColors val="0"/>
        <c:ser>
          <c:idx val="0"/>
          <c:order val="0"/>
          <c:tx>
            <c:strRef>
              <c:f>'4'!$AB$43</c:f>
              <c:strCache>
                <c:ptCount val="1"/>
                <c:pt idx="0">
                  <c:v>Genomsnitt alla branscher</c:v>
                </c:pt>
              </c:strCache>
            </c:strRef>
          </c:tx>
          <c:invertIfNegative val="0"/>
          <c:cat>
            <c:strRef>
              <c:f>'4'!$AE$7:$AM$7</c:f>
              <c:strCache>
                <c:ptCount val="9"/>
                <c:pt idx="0">
                  <c:v>2008</c:v>
                </c:pt>
                <c:pt idx="1">
                  <c:v>2009</c:v>
                </c:pt>
                <c:pt idx="2">
                  <c:v>2010</c:v>
                </c:pt>
                <c:pt idx="3">
                  <c:v>2011</c:v>
                </c:pt>
                <c:pt idx="4">
                  <c:v>2012</c:v>
                </c:pt>
                <c:pt idx="5">
                  <c:v>2013</c:v>
                </c:pt>
                <c:pt idx="6">
                  <c:v>2014</c:v>
                </c:pt>
                <c:pt idx="7">
                  <c:v>2015</c:v>
                </c:pt>
                <c:pt idx="8">
                  <c:v>2016**</c:v>
                </c:pt>
              </c:strCache>
            </c:strRef>
          </c:cat>
          <c:val>
            <c:numRef>
              <c:f>'4'!$AE$43:$AM$43</c:f>
              <c:numCache>
                <c:formatCode>#,##0</c:formatCode>
                <c:ptCount val="9"/>
                <c:pt idx="0">
                  <c:v>16.73178700253052</c:v>
                </c:pt>
                <c:pt idx="1">
                  <c:v>18.040988515765154</c:v>
                </c:pt>
                <c:pt idx="2">
                  <c:v>16.97931707697072</c:v>
                </c:pt>
                <c:pt idx="3">
                  <c:v>15.292810971671869</c:v>
                </c:pt>
                <c:pt idx="4">
                  <c:v>14.429661566693415</c:v>
                </c:pt>
                <c:pt idx="5">
                  <c:v>13.293741677421892</c:v>
                </c:pt>
                <c:pt idx="6">
                  <c:v>12.775169786603923</c:v>
                </c:pt>
                <c:pt idx="7">
                  <c:v>11.473823551776837</c:v>
                </c:pt>
                <c:pt idx="8">
                  <c:v>10.71978280838618</c:v>
                </c:pt>
              </c:numCache>
            </c:numRef>
          </c:val>
          <c:extLst>
            <c:ext xmlns:c16="http://schemas.microsoft.com/office/drawing/2014/chart" uri="{C3380CC4-5D6E-409C-BE32-E72D297353CC}">
              <c16:uniqueId val="{00000000-BF77-4803-95E2-DAFF84A9C983}"/>
            </c:ext>
          </c:extLst>
        </c:ser>
        <c:ser>
          <c:idx val="1"/>
          <c:order val="1"/>
          <c:tx>
            <c:strRef>
              <c:f>'4'!$AB$44</c:f>
              <c:strCache>
                <c:ptCount val="1"/>
                <c:pt idx="0">
                  <c:v>Marknadsproduktion, varor (SNI A01-F43)</c:v>
                </c:pt>
              </c:strCache>
            </c:strRef>
          </c:tx>
          <c:invertIfNegative val="0"/>
          <c:cat>
            <c:strRef>
              <c:f>'4'!$AE$7:$AM$7</c:f>
              <c:strCache>
                <c:ptCount val="9"/>
                <c:pt idx="0">
                  <c:v>2008</c:v>
                </c:pt>
                <c:pt idx="1">
                  <c:v>2009</c:v>
                </c:pt>
                <c:pt idx="2">
                  <c:v>2010</c:v>
                </c:pt>
                <c:pt idx="3">
                  <c:v>2011</c:v>
                </c:pt>
                <c:pt idx="4">
                  <c:v>2012</c:v>
                </c:pt>
                <c:pt idx="5">
                  <c:v>2013</c:v>
                </c:pt>
                <c:pt idx="6">
                  <c:v>2014</c:v>
                </c:pt>
                <c:pt idx="7">
                  <c:v>2015</c:v>
                </c:pt>
                <c:pt idx="8">
                  <c:v>2016**</c:v>
                </c:pt>
              </c:strCache>
            </c:strRef>
          </c:cat>
          <c:val>
            <c:numRef>
              <c:f>'4'!$AE$44:$AM$44</c:f>
              <c:numCache>
                <c:formatCode>#,##0</c:formatCode>
                <c:ptCount val="9"/>
                <c:pt idx="0">
                  <c:v>28.244252193633741</c:v>
                </c:pt>
                <c:pt idx="1">
                  <c:v>34.813970177090098</c:v>
                </c:pt>
                <c:pt idx="2">
                  <c:v>29.443295777200166</c:v>
                </c:pt>
                <c:pt idx="3">
                  <c:v>26.196048735202769</c:v>
                </c:pt>
                <c:pt idx="4">
                  <c:v>26.690889394476276</c:v>
                </c:pt>
                <c:pt idx="5">
                  <c:v>26.339031003857308</c:v>
                </c:pt>
                <c:pt idx="6">
                  <c:v>25.818091974765377</c:v>
                </c:pt>
                <c:pt idx="7">
                  <c:v>22.765978269009434</c:v>
                </c:pt>
                <c:pt idx="8">
                  <c:v>22.760452413713178</c:v>
                </c:pt>
              </c:numCache>
            </c:numRef>
          </c:val>
          <c:extLst>
            <c:ext xmlns:c16="http://schemas.microsoft.com/office/drawing/2014/chart" uri="{C3380CC4-5D6E-409C-BE32-E72D297353CC}">
              <c16:uniqueId val="{00000001-BF77-4803-95E2-DAFF84A9C983}"/>
            </c:ext>
          </c:extLst>
        </c:ser>
        <c:ser>
          <c:idx val="2"/>
          <c:order val="2"/>
          <c:tx>
            <c:strRef>
              <c:f>'4'!$AB$45</c:f>
              <c:strCache>
                <c:ptCount val="1"/>
                <c:pt idx="0">
                  <c:v>Marknadsproduktion, tjänster (SNI G45-T98)</c:v>
                </c:pt>
              </c:strCache>
            </c:strRef>
          </c:tx>
          <c:invertIfNegative val="0"/>
          <c:cat>
            <c:strRef>
              <c:f>'4'!$AE$7:$AM$7</c:f>
              <c:strCache>
                <c:ptCount val="9"/>
                <c:pt idx="0">
                  <c:v>2008</c:v>
                </c:pt>
                <c:pt idx="1">
                  <c:v>2009</c:v>
                </c:pt>
                <c:pt idx="2">
                  <c:v>2010</c:v>
                </c:pt>
                <c:pt idx="3">
                  <c:v>2011</c:v>
                </c:pt>
                <c:pt idx="4">
                  <c:v>2012</c:v>
                </c:pt>
                <c:pt idx="5">
                  <c:v>2013</c:v>
                </c:pt>
                <c:pt idx="6">
                  <c:v>2014</c:v>
                </c:pt>
                <c:pt idx="7">
                  <c:v>2015</c:v>
                </c:pt>
                <c:pt idx="8">
                  <c:v>2016**</c:v>
                </c:pt>
              </c:strCache>
            </c:strRef>
          </c:cat>
          <c:val>
            <c:numRef>
              <c:f>'4'!$AE$45:$AM$45</c:f>
              <c:numCache>
                <c:formatCode>#,##0</c:formatCode>
                <c:ptCount val="9"/>
                <c:pt idx="0">
                  <c:v>9.2582057072921415</c:v>
                </c:pt>
                <c:pt idx="1">
                  <c:v>8.7577777947507354</c:v>
                </c:pt>
                <c:pt idx="2">
                  <c:v>8.9694936960305753</c:v>
                </c:pt>
                <c:pt idx="3">
                  <c:v>8.1124778439908489</c:v>
                </c:pt>
                <c:pt idx="4">
                  <c:v>7.0713304654434825</c:v>
                </c:pt>
                <c:pt idx="5">
                  <c:v>5.9669819489446239</c:v>
                </c:pt>
                <c:pt idx="6">
                  <c:v>5.6738479560486539</c:v>
                </c:pt>
                <c:pt idx="7">
                  <c:v>4.8632228824827797</c:v>
                </c:pt>
                <c:pt idx="8">
                  <c:v>4.2392617907985946</c:v>
                </c:pt>
              </c:numCache>
            </c:numRef>
          </c:val>
          <c:extLst>
            <c:ext xmlns:c16="http://schemas.microsoft.com/office/drawing/2014/chart" uri="{C3380CC4-5D6E-409C-BE32-E72D297353CC}">
              <c16:uniqueId val="{00000002-BF77-4803-95E2-DAFF84A9C983}"/>
            </c:ext>
          </c:extLst>
        </c:ser>
        <c:ser>
          <c:idx val="3"/>
          <c:order val="3"/>
          <c:tx>
            <c:strRef>
              <c:f>'4'!$AB$46</c:f>
              <c:strCache>
                <c:ptCount val="1"/>
                <c:pt idx="0">
                  <c:v>Offentl. myndigh. samt hushållens icke-vinstdrivande org.</c:v>
                </c:pt>
              </c:strCache>
            </c:strRef>
          </c:tx>
          <c:invertIfNegative val="0"/>
          <c:cat>
            <c:strRef>
              <c:f>'4'!$AE$7:$AM$7</c:f>
              <c:strCache>
                <c:ptCount val="9"/>
                <c:pt idx="0">
                  <c:v>2008</c:v>
                </c:pt>
                <c:pt idx="1">
                  <c:v>2009</c:v>
                </c:pt>
                <c:pt idx="2">
                  <c:v>2010</c:v>
                </c:pt>
                <c:pt idx="3">
                  <c:v>2011</c:v>
                </c:pt>
                <c:pt idx="4">
                  <c:v>2012</c:v>
                </c:pt>
                <c:pt idx="5">
                  <c:v>2013</c:v>
                </c:pt>
                <c:pt idx="6">
                  <c:v>2014</c:v>
                </c:pt>
                <c:pt idx="7">
                  <c:v>2015</c:v>
                </c:pt>
                <c:pt idx="8">
                  <c:v>2016**</c:v>
                </c:pt>
              </c:strCache>
            </c:strRef>
          </c:cat>
          <c:val>
            <c:numRef>
              <c:f>'4'!$AE$46:$AM$46</c:f>
              <c:numCache>
                <c:formatCode>#,##0</c:formatCode>
                <c:ptCount val="9"/>
                <c:pt idx="0">
                  <c:v>1.1875396619547911</c:v>
                </c:pt>
                <c:pt idx="1">
                  <c:v>1.0925398066534533</c:v>
                </c:pt>
                <c:pt idx="2">
                  <c:v>1.1322640147712735</c:v>
                </c:pt>
                <c:pt idx="3">
                  <c:v>1.0900589931925317</c:v>
                </c:pt>
                <c:pt idx="4">
                  <c:v>1.0391610621328227</c:v>
                </c:pt>
                <c:pt idx="5">
                  <c:v>0.92774795266730747</c:v>
                </c:pt>
                <c:pt idx="6">
                  <c:v>0.86194064706882101</c:v>
                </c:pt>
                <c:pt idx="7">
                  <c:v>0.79847753052529991</c:v>
                </c:pt>
                <c:pt idx="8">
                  <c:v>0.7573188208473467</c:v>
                </c:pt>
              </c:numCache>
            </c:numRef>
          </c:val>
          <c:extLst>
            <c:ext xmlns:c16="http://schemas.microsoft.com/office/drawing/2014/chart" uri="{C3380CC4-5D6E-409C-BE32-E72D297353CC}">
              <c16:uniqueId val="{00000003-BF77-4803-95E2-DAFF84A9C983}"/>
            </c:ext>
          </c:extLst>
        </c:ser>
        <c:dLbls>
          <c:showLegendKey val="0"/>
          <c:showVal val="0"/>
          <c:showCatName val="0"/>
          <c:showSerName val="0"/>
          <c:showPercent val="0"/>
          <c:showBubbleSize val="0"/>
        </c:dLbls>
        <c:gapWidth val="150"/>
        <c:axId val="334699136"/>
        <c:axId val="354290304"/>
      </c:barChart>
      <c:catAx>
        <c:axId val="334699136"/>
        <c:scaling>
          <c:orientation val="minMax"/>
        </c:scaling>
        <c:delete val="0"/>
        <c:axPos val="b"/>
        <c:numFmt formatCode="General" sourceLinked="0"/>
        <c:majorTickMark val="out"/>
        <c:minorTickMark val="none"/>
        <c:tickLblPos val="nextTo"/>
        <c:crossAx val="354290304"/>
        <c:crosses val="autoZero"/>
        <c:auto val="1"/>
        <c:lblAlgn val="ctr"/>
        <c:lblOffset val="100"/>
        <c:noMultiLvlLbl val="0"/>
      </c:catAx>
      <c:valAx>
        <c:axId val="354290304"/>
        <c:scaling>
          <c:orientation val="minMax"/>
          <c:max val="70"/>
        </c:scaling>
        <c:delete val="0"/>
        <c:axPos val="l"/>
        <c:majorGridlines/>
        <c:title>
          <c:tx>
            <c:rich>
              <a:bodyPr rot="-5400000" vert="horz"/>
              <a:lstStyle/>
              <a:p>
                <a:pPr>
                  <a:defRPr b="0"/>
                </a:pPr>
                <a:r>
                  <a:rPr lang="en-US" b="0"/>
                  <a:t>Ton per miljoner kronor</a:t>
                </a:r>
              </a:p>
            </c:rich>
          </c:tx>
          <c:overlay val="0"/>
        </c:title>
        <c:numFmt formatCode="#,##0" sourceLinked="0"/>
        <c:majorTickMark val="out"/>
        <c:minorTickMark val="none"/>
        <c:tickLblPos val="nextTo"/>
        <c:crossAx val="334699136"/>
        <c:crosses val="autoZero"/>
        <c:crossBetween val="between"/>
      </c:valAx>
    </c:plotArea>
    <c:legend>
      <c:legendPos val="b"/>
      <c:overlay val="0"/>
    </c:legend>
    <c:plotVisOnly val="1"/>
    <c:dispBlanksAs val="gap"/>
    <c:showDLblsOverMax val="0"/>
  </c:chart>
  <c:txPr>
    <a:bodyPr/>
    <a:lstStyle/>
    <a:p>
      <a:pPr>
        <a:defRPr sz="900"/>
      </a:pPr>
      <a:endParaRPr lang="sv-SE"/>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Gotland</a:t>
            </a:r>
          </a:p>
        </c:rich>
      </c:tx>
      <c:overlay val="1"/>
    </c:title>
    <c:autoTitleDeleted val="0"/>
    <c:plotArea>
      <c:layout/>
      <c:barChart>
        <c:barDir val="col"/>
        <c:grouping val="clustered"/>
        <c:varyColors val="0"/>
        <c:ser>
          <c:idx val="0"/>
          <c:order val="0"/>
          <c:tx>
            <c:strRef>
              <c:f>'5'!$AB$57</c:f>
              <c:strCache>
                <c:ptCount val="1"/>
                <c:pt idx="0">
                  <c:v>Genomsnitt alla branscher</c:v>
                </c:pt>
              </c:strCache>
            </c:strRef>
          </c:tx>
          <c:invertIfNegative val="0"/>
          <c:cat>
            <c:strRef>
              <c:f>'5'!$AE$7:$AM$7</c:f>
              <c:strCache>
                <c:ptCount val="9"/>
                <c:pt idx="0">
                  <c:v>2008</c:v>
                </c:pt>
                <c:pt idx="1">
                  <c:v>2009</c:v>
                </c:pt>
                <c:pt idx="2">
                  <c:v>2010</c:v>
                </c:pt>
                <c:pt idx="3">
                  <c:v>2011</c:v>
                </c:pt>
                <c:pt idx="4">
                  <c:v>2012</c:v>
                </c:pt>
                <c:pt idx="5">
                  <c:v>2013</c:v>
                </c:pt>
                <c:pt idx="6">
                  <c:v>2014</c:v>
                </c:pt>
                <c:pt idx="7">
                  <c:v>2015</c:v>
                </c:pt>
                <c:pt idx="8">
                  <c:v>2016*</c:v>
                </c:pt>
              </c:strCache>
            </c:strRef>
          </c:cat>
          <c:val>
            <c:numRef>
              <c:f>'5'!$AE$57:$AM$57</c:f>
              <c:numCache>
                <c:formatCode>#,##0</c:formatCode>
                <c:ptCount val="9"/>
                <c:pt idx="0">
                  <c:v>101.04170800932013</c:v>
                </c:pt>
                <c:pt idx="1">
                  <c:v>89.733030542400257</c:v>
                </c:pt>
                <c:pt idx="2">
                  <c:v>95.817860619298074</c:v>
                </c:pt>
                <c:pt idx="3">
                  <c:v>97.705012511869825</c:v>
                </c:pt>
                <c:pt idx="4">
                  <c:v>101.49770807976283</c:v>
                </c:pt>
                <c:pt idx="5">
                  <c:v>94.266128597910551</c:v>
                </c:pt>
                <c:pt idx="6">
                  <c:v>91.521240909700154</c:v>
                </c:pt>
                <c:pt idx="7">
                  <c:v>99.570318790313252</c:v>
                </c:pt>
                <c:pt idx="8">
                  <c:v>94.122640567702689</c:v>
                </c:pt>
              </c:numCache>
            </c:numRef>
          </c:val>
          <c:extLst>
            <c:ext xmlns:c16="http://schemas.microsoft.com/office/drawing/2014/chart" uri="{C3380CC4-5D6E-409C-BE32-E72D297353CC}">
              <c16:uniqueId val="{00000000-C07B-47FD-9640-9BB9ED1AA80B}"/>
            </c:ext>
          </c:extLst>
        </c:ser>
        <c:ser>
          <c:idx val="1"/>
          <c:order val="1"/>
          <c:tx>
            <c:strRef>
              <c:f>'5'!$AB$58</c:f>
              <c:strCache>
                <c:ptCount val="1"/>
                <c:pt idx="0">
                  <c:v>Marknadsproduktion, varor (SNI A01-F43)</c:v>
                </c:pt>
              </c:strCache>
            </c:strRef>
          </c:tx>
          <c:invertIfNegative val="0"/>
          <c:cat>
            <c:strRef>
              <c:f>'5'!$AE$7:$AM$7</c:f>
              <c:strCache>
                <c:ptCount val="9"/>
                <c:pt idx="0">
                  <c:v>2008</c:v>
                </c:pt>
                <c:pt idx="1">
                  <c:v>2009</c:v>
                </c:pt>
                <c:pt idx="2">
                  <c:v>2010</c:v>
                </c:pt>
                <c:pt idx="3">
                  <c:v>2011</c:v>
                </c:pt>
                <c:pt idx="4">
                  <c:v>2012</c:v>
                </c:pt>
                <c:pt idx="5">
                  <c:v>2013</c:v>
                </c:pt>
                <c:pt idx="6">
                  <c:v>2014</c:v>
                </c:pt>
                <c:pt idx="7">
                  <c:v>2015</c:v>
                </c:pt>
                <c:pt idx="8">
                  <c:v>2016*</c:v>
                </c:pt>
              </c:strCache>
            </c:strRef>
          </c:cat>
          <c:val>
            <c:numRef>
              <c:f>'5'!$AE$58:$AM$58</c:f>
              <c:numCache>
                <c:formatCode>#,##0</c:formatCode>
                <c:ptCount val="9"/>
                <c:pt idx="0">
                  <c:v>368.80855654684922</c:v>
                </c:pt>
                <c:pt idx="1">
                  <c:v>306.90028529611197</c:v>
                </c:pt>
                <c:pt idx="2">
                  <c:v>346.75004014976366</c:v>
                </c:pt>
                <c:pt idx="3">
                  <c:v>334.04521206593472</c:v>
                </c:pt>
                <c:pt idx="4">
                  <c:v>347.18959660525616</c:v>
                </c:pt>
                <c:pt idx="5">
                  <c:v>334.30687252938287</c:v>
                </c:pt>
                <c:pt idx="6">
                  <c:v>317.02659928748909</c:v>
                </c:pt>
                <c:pt idx="7">
                  <c:v>349.85886976198634</c:v>
                </c:pt>
                <c:pt idx="8">
                  <c:v>331.50294278996938</c:v>
                </c:pt>
              </c:numCache>
            </c:numRef>
          </c:val>
          <c:extLst>
            <c:ext xmlns:c16="http://schemas.microsoft.com/office/drawing/2014/chart" uri="{C3380CC4-5D6E-409C-BE32-E72D297353CC}">
              <c16:uniqueId val="{00000001-C07B-47FD-9640-9BB9ED1AA80B}"/>
            </c:ext>
          </c:extLst>
        </c:ser>
        <c:ser>
          <c:idx val="2"/>
          <c:order val="2"/>
          <c:tx>
            <c:strRef>
              <c:f>'5'!$AB$59</c:f>
              <c:strCache>
                <c:ptCount val="1"/>
                <c:pt idx="0">
                  <c:v>Marknadsproduktion, tjänster (SNI G45-T98)</c:v>
                </c:pt>
              </c:strCache>
            </c:strRef>
          </c:tx>
          <c:invertIfNegative val="0"/>
          <c:cat>
            <c:strRef>
              <c:f>'5'!$AE$7:$AM$7</c:f>
              <c:strCache>
                <c:ptCount val="9"/>
                <c:pt idx="0">
                  <c:v>2008</c:v>
                </c:pt>
                <c:pt idx="1">
                  <c:v>2009</c:v>
                </c:pt>
                <c:pt idx="2">
                  <c:v>2010</c:v>
                </c:pt>
                <c:pt idx="3">
                  <c:v>2011</c:v>
                </c:pt>
                <c:pt idx="4">
                  <c:v>2012</c:v>
                </c:pt>
                <c:pt idx="5">
                  <c:v>2013</c:v>
                </c:pt>
                <c:pt idx="6">
                  <c:v>2014</c:v>
                </c:pt>
                <c:pt idx="7">
                  <c:v>2015</c:v>
                </c:pt>
                <c:pt idx="8">
                  <c:v>2016*</c:v>
                </c:pt>
              </c:strCache>
            </c:strRef>
          </c:cat>
          <c:val>
            <c:numRef>
              <c:f>'5'!$AE$59:$AM$59</c:f>
              <c:numCache>
                <c:formatCode>#,##0</c:formatCode>
                <c:ptCount val="9"/>
                <c:pt idx="0">
                  <c:v>34.968392143737361</c:v>
                </c:pt>
                <c:pt idx="1">
                  <c:v>37.579018810214002</c:v>
                </c:pt>
                <c:pt idx="2">
                  <c:v>27.635582782968168</c:v>
                </c:pt>
                <c:pt idx="3">
                  <c:v>26.979727262071084</c:v>
                </c:pt>
                <c:pt idx="4">
                  <c:v>27.300439695596364</c:v>
                </c:pt>
                <c:pt idx="5">
                  <c:v>27.410040602561967</c:v>
                </c:pt>
                <c:pt idx="6">
                  <c:v>28.36708066264595</c:v>
                </c:pt>
                <c:pt idx="7">
                  <c:v>25.964073418665208</c:v>
                </c:pt>
                <c:pt idx="8">
                  <c:v>25.442524727514225</c:v>
                </c:pt>
              </c:numCache>
            </c:numRef>
          </c:val>
          <c:extLst>
            <c:ext xmlns:c16="http://schemas.microsoft.com/office/drawing/2014/chart" uri="{C3380CC4-5D6E-409C-BE32-E72D297353CC}">
              <c16:uniqueId val="{00000002-C07B-47FD-9640-9BB9ED1AA80B}"/>
            </c:ext>
          </c:extLst>
        </c:ser>
        <c:ser>
          <c:idx val="3"/>
          <c:order val="3"/>
          <c:tx>
            <c:strRef>
              <c:f>'5'!$AB$60</c:f>
              <c:strCache>
                <c:ptCount val="1"/>
                <c:pt idx="0">
                  <c:v>Offentl. myndigh. samt hushållens icke-vinstdrivande org.</c:v>
                </c:pt>
              </c:strCache>
            </c:strRef>
          </c:tx>
          <c:invertIfNegative val="0"/>
          <c:cat>
            <c:strRef>
              <c:f>'5'!$AE$7:$AM$7</c:f>
              <c:strCache>
                <c:ptCount val="9"/>
                <c:pt idx="0">
                  <c:v>2008</c:v>
                </c:pt>
                <c:pt idx="1">
                  <c:v>2009</c:v>
                </c:pt>
                <c:pt idx="2">
                  <c:v>2010</c:v>
                </c:pt>
                <c:pt idx="3">
                  <c:v>2011</c:v>
                </c:pt>
                <c:pt idx="4">
                  <c:v>2012</c:v>
                </c:pt>
                <c:pt idx="5">
                  <c:v>2013</c:v>
                </c:pt>
                <c:pt idx="6">
                  <c:v>2014</c:v>
                </c:pt>
                <c:pt idx="7">
                  <c:v>2015</c:v>
                </c:pt>
                <c:pt idx="8">
                  <c:v>2016*</c:v>
                </c:pt>
              </c:strCache>
            </c:strRef>
          </c:cat>
          <c:val>
            <c:numRef>
              <c:f>'5'!$AE$60:$AM$60</c:f>
              <c:numCache>
                <c:formatCode>#,##0</c:formatCode>
                <c:ptCount val="9"/>
                <c:pt idx="0">
                  <c:v>1.1993501548140637</c:v>
                </c:pt>
                <c:pt idx="1">
                  <c:v>1.4554868040657758</c:v>
                </c:pt>
                <c:pt idx="2">
                  <c:v>1.4686691507188163</c:v>
                </c:pt>
                <c:pt idx="3">
                  <c:v>1.403977206844031</c:v>
                </c:pt>
                <c:pt idx="4">
                  <c:v>1.3431193523621134</c:v>
                </c:pt>
                <c:pt idx="5">
                  <c:v>1.2030263899954556</c:v>
                </c:pt>
                <c:pt idx="6">
                  <c:v>1.1706882474695</c:v>
                </c:pt>
                <c:pt idx="7">
                  <c:v>1.3022691261555339</c:v>
                </c:pt>
                <c:pt idx="8">
                  <c:v>1.384211396220614</c:v>
                </c:pt>
              </c:numCache>
            </c:numRef>
          </c:val>
          <c:extLst>
            <c:ext xmlns:c16="http://schemas.microsoft.com/office/drawing/2014/chart" uri="{C3380CC4-5D6E-409C-BE32-E72D297353CC}">
              <c16:uniqueId val="{00000003-C07B-47FD-9640-9BB9ED1AA80B}"/>
            </c:ext>
          </c:extLst>
        </c:ser>
        <c:dLbls>
          <c:showLegendKey val="0"/>
          <c:showVal val="0"/>
          <c:showCatName val="0"/>
          <c:showSerName val="0"/>
          <c:showPercent val="0"/>
          <c:showBubbleSize val="0"/>
        </c:dLbls>
        <c:gapWidth val="150"/>
        <c:axId val="168213888"/>
        <c:axId val="168223872"/>
      </c:barChart>
      <c:catAx>
        <c:axId val="168213888"/>
        <c:scaling>
          <c:orientation val="minMax"/>
        </c:scaling>
        <c:delete val="0"/>
        <c:axPos val="b"/>
        <c:numFmt formatCode="General" sourceLinked="0"/>
        <c:majorTickMark val="out"/>
        <c:minorTickMark val="none"/>
        <c:tickLblPos val="nextTo"/>
        <c:crossAx val="168223872"/>
        <c:crosses val="autoZero"/>
        <c:auto val="1"/>
        <c:lblAlgn val="ctr"/>
        <c:lblOffset val="100"/>
        <c:noMultiLvlLbl val="0"/>
      </c:catAx>
      <c:valAx>
        <c:axId val="168223872"/>
        <c:scaling>
          <c:orientation val="minMax"/>
        </c:scaling>
        <c:delete val="0"/>
        <c:axPos val="l"/>
        <c:majorGridlines/>
        <c:title>
          <c:tx>
            <c:rich>
              <a:bodyPr rot="-5400000" vert="horz"/>
              <a:lstStyle/>
              <a:p>
                <a:pPr>
                  <a:defRPr b="0"/>
                </a:pPr>
                <a:r>
                  <a:rPr lang="en-US" b="0"/>
                  <a:t>Ton per sysselsatt</a:t>
                </a:r>
              </a:p>
            </c:rich>
          </c:tx>
          <c:overlay val="0"/>
        </c:title>
        <c:numFmt formatCode="#,##0" sourceLinked="0"/>
        <c:majorTickMark val="out"/>
        <c:minorTickMark val="none"/>
        <c:tickLblPos val="nextTo"/>
        <c:crossAx val="168213888"/>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Blekinge</a:t>
            </a:r>
          </a:p>
        </c:rich>
      </c:tx>
      <c:overlay val="1"/>
    </c:title>
    <c:autoTitleDeleted val="0"/>
    <c:plotArea>
      <c:layout/>
      <c:barChart>
        <c:barDir val="col"/>
        <c:grouping val="clustered"/>
        <c:varyColors val="0"/>
        <c:ser>
          <c:idx val="0"/>
          <c:order val="0"/>
          <c:tx>
            <c:strRef>
              <c:f>'5'!$AB$64</c:f>
              <c:strCache>
                <c:ptCount val="1"/>
                <c:pt idx="0">
                  <c:v>Genomsnitt alla branscher</c:v>
                </c:pt>
              </c:strCache>
            </c:strRef>
          </c:tx>
          <c:invertIfNegative val="0"/>
          <c:cat>
            <c:strRef>
              <c:f>'5'!$AE$7:$AM$7</c:f>
              <c:strCache>
                <c:ptCount val="9"/>
                <c:pt idx="0">
                  <c:v>2008</c:v>
                </c:pt>
                <c:pt idx="1">
                  <c:v>2009</c:v>
                </c:pt>
                <c:pt idx="2">
                  <c:v>2010</c:v>
                </c:pt>
                <c:pt idx="3">
                  <c:v>2011</c:v>
                </c:pt>
                <c:pt idx="4">
                  <c:v>2012</c:v>
                </c:pt>
                <c:pt idx="5">
                  <c:v>2013</c:v>
                </c:pt>
                <c:pt idx="6">
                  <c:v>2014</c:v>
                </c:pt>
                <c:pt idx="7">
                  <c:v>2015</c:v>
                </c:pt>
                <c:pt idx="8">
                  <c:v>2016*</c:v>
                </c:pt>
              </c:strCache>
            </c:strRef>
          </c:cat>
          <c:val>
            <c:numRef>
              <c:f>'5'!$AE$64:$AM$64</c:f>
              <c:numCache>
                <c:formatCode>#,##0</c:formatCode>
                <c:ptCount val="9"/>
                <c:pt idx="0">
                  <c:v>12.408258846072627</c:v>
                </c:pt>
                <c:pt idx="1">
                  <c:v>13.083628331163487</c:v>
                </c:pt>
                <c:pt idx="2">
                  <c:v>13.629884714458774</c:v>
                </c:pt>
                <c:pt idx="3">
                  <c:v>11.078499969141568</c:v>
                </c:pt>
                <c:pt idx="4">
                  <c:v>10.878344930700353</c:v>
                </c:pt>
                <c:pt idx="5">
                  <c:v>10.059461572691395</c:v>
                </c:pt>
                <c:pt idx="6">
                  <c:v>9.5160543824472779</c:v>
                </c:pt>
                <c:pt idx="7">
                  <c:v>9.6339635812744682</c:v>
                </c:pt>
                <c:pt idx="8">
                  <c:v>9.0613814941050244</c:v>
                </c:pt>
              </c:numCache>
            </c:numRef>
          </c:val>
          <c:extLst>
            <c:ext xmlns:c16="http://schemas.microsoft.com/office/drawing/2014/chart" uri="{C3380CC4-5D6E-409C-BE32-E72D297353CC}">
              <c16:uniqueId val="{00000000-25E4-467F-92AA-5C705EF943DC}"/>
            </c:ext>
          </c:extLst>
        </c:ser>
        <c:ser>
          <c:idx val="1"/>
          <c:order val="1"/>
          <c:tx>
            <c:strRef>
              <c:f>'5'!$AB$65</c:f>
              <c:strCache>
                <c:ptCount val="1"/>
                <c:pt idx="0">
                  <c:v>Marknadsproduktion, varor (SNI A01-F43)</c:v>
                </c:pt>
              </c:strCache>
            </c:strRef>
          </c:tx>
          <c:invertIfNegative val="0"/>
          <c:cat>
            <c:strRef>
              <c:f>'5'!$AE$7:$AM$7</c:f>
              <c:strCache>
                <c:ptCount val="9"/>
                <c:pt idx="0">
                  <c:v>2008</c:v>
                </c:pt>
                <c:pt idx="1">
                  <c:v>2009</c:v>
                </c:pt>
                <c:pt idx="2">
                  <c:v>2010</c:v>
                </c:pt>
                <c:pt idx="3">
                  <c:v>2011</c:v>
                </c:pt>
                <c:pt idx="4">
                  <c:v>2012</c:v>
                </c:pt>
                <c:pt idx="5">
                  <c:v>2013</c:v>
                </c:pt>
                <c:pt idx="6">
                  <c:v>2014</c:v>
                </c:pt>
                <c:pt idx="7">
                  <c:v>2015</c:v>
                </c:pt>
                <c:pt idx="8">
                  <c:v>2016*</c:v>
                </c:pt>
              </c:strCache>
            </c:strRef>
          </c:cat>
          <c:val>
            <c:numRef>
              <c:f>'5'!$AE$65:$AM$65</c:f>
              <c:numCache>
                <c:formatCode>#,##0</c:formatCode>
                <c:ptCount val="9"/>
                <c:pt idx="0">
                  <c:v>20.596172352446708</c:v>
                </c:pt>
                <c:pt idx="1">
                  <c:v>23.077123562630678</c:v>
                </c:pt>
                <c:pt idx="2">
                  <c:v>25.772623700697245</c:v>
                </c:pt>
                <c:pt idx="3">
                  <c:v>18.060008923589304</c:v>
                </c:pt>
                <c:pt idx="4">
                  <c:v>18.636387647234645</c:v>
                </c:pt>
                <c:pt idx="5">
                  <c:v>16.613909802690603</c:v>
                </c:pt>
                <c:pt idx="6">
                  <c:v>14.844605670325924</c:v>
                </c:pt>
                <c:pt idx="7">
                  <c:v>15.420981400723116</c:v>
                </c:pt>
                <c:pt idx="8">
                  <c:v>15.460327123685301</c:v>
                </c:pt>
              </c:numCache>
            </c:numRef>
          </c:val>
          <c:extLst>
            <c:ext xmlns:c16="http://schemas.microsoft.com/office/drawing/2014/chart" uri="{C3380CC4-5D6E-409C-BE32-E72D297353CC}">
              <c16:uniqueId val="{00000001-25E4-467F-92AA-5C705EF943DC}"/>
            </c:ext>
          </c:extLst>
        </c:ser>
        <c:ser>
          <c:idx val="2"/>
          <c:order val="2"/>
          <c:tx>
            <c:strRef>
              <c:f>'5'!$AB$66</c:f>
              <c:strCache>
                <c:ptCount val="1"/>
                <c:pt idx="0">
                  <c:v>Marknadsproduktion, tjänster (SNI G45-T98)</c:v>
                </c:pt>
              </c:strCache>
            </c:strRef>
          </c:tx>
          <c:invertIfNegative val="0"/>
          <c:cat>
            <c:strRef>
              <c:f>'5'!$AE$7:$AM$7</c:f>
              <c:strCache>
                <c:ptCount val="9"/>
                <c:pt idx="0">
                  <c:v>2008</c:v>
                </c:pt>
                <c:pt idx="1">
                  <c:v>2009</c:v>
                </c:pt>
                <c:pt idx="2">
                  <c:v>2010</c:v>
                </c:pt>
                <c:pt idx="3">
                  <c:v>2011</c:v>
                </c:pt>
                <c:pt idx="4">
                  <c:v>2012</c:v>
                </c:pt>
                <c:pt idx="5">
                  <c:v>2013</c:v>
                </c:pt>
                <c:pt idx="6">
                  <c:v>2014</c:v>
                </c:pt>
                <c:pt idx="7">
                  <c:v>2015</c:v>
                </c:pt>
                <c:pt idx="8">
                  <c:v>2016*</c:v>
                </c:pt>
              </c:strCache>
            </c:strRef>
          </c:cat>
          <c:val>
            <c:numRef>
              <c:f>'5'!$AE$66:$AM$66</c:f>
              <c:numCache>
                <c:formatCode>#,##0</c:formatCode>
                <c:ptCount val="9"/>
                <c:pt idx="0">
                  <c:v>6.7942822970621934</c:v>
                </c:pt>
                <c:pt idx="1">
                  <c:v>6.2335615070469235</c:v>
                </c:pt>
                <c:pt idx="2">
                  <c:v>6.3091950291124999</c:v>
                </c:pt>
                <c:pt idx="3">
                  <c:v>6.0984914607462501</c:v>
                </c:pt>
                <c:pt idx="4">
                  <c:v>5.5544250309650742</c:v>
                </c:pt>
                <c:pt idx="5">
                  <c:v>5.4722676800589953</c:v>
                </c:pt>
                <c:pt idx="6">
                  <c:v>5.8135066495605532</c:v>
                </c:pt>
                <c:pt idx="7">
                  <c:v>5.1466837945397588</c:v>
                </c:pt>
                <c:pt idx="8">
                  <c:v>4.8411257566200474</c:v>
                </c:pt>
              </c:numCache>
            </c:numRef>
          </c:val>
          <c:extLst>
            <c:ext xmlns:c16="http://schemas.microsoft.com/office/drawing/2014/chart" uri="{C3380CC4-5D6E-409C-BE32-E72D297353CC}">
              <c16:uniqueId val="{00000002-25E4-467F-92AA-5C705EF943DC}"/>
            </c:ext>
          </c:extLst>
        </c:ser>
        <c:ser>
          <c:idx val="3"/>
          <c:order val="3"/>
          <c:tx>
            <c:strRef>
              <c:f>'5'!$AB$67</c:f>
              <c:strCache>
                <c:ptCount val="1"/>
                <c:pt idx="0">
                  <c:v>Offentl. myndigh. samt hushållens icke-vinstdrivande org.</c:v>
                </c:pt>
              </c:strCache>
            </c:strRef>
          </c:tx>
          <c:invertIfNegative val="0"/>
          <c:cat>
            <c:strRef>
              <c:f>'5'!$AE$7:$AM$7</c:f>
              <c:strCache>
                <c:ptCount val="9"/>
                <c:pt idx="0">
                  <c:v>2008</c:v>
                </c:pt>
                <c:pt idx="1">
                  <c:v>2009</c:v>
                </c:pt>
                <c:pt idx="2">
                  <c:v>2010</c:v>
                </c:pt>
                <c:pt idx="3">
                  <c:v>2011</c:v>
                </c:pt>
                <c:pt idx="4">
                  <c:v>2012</c:v>
                </c:pt>
                <c:pt idx="5">
                  <c:v>2013</c:v>
                </c:pt>
                <c:pt idx="6">
                  <c:v>2014</c:v>
                </c:pt>
                <c:pt idx="7">
                  <c:v>2015</c:v>
                </c:pt>
                <c:pt idx="8">
                  <c:v>2016*</c:v>
                </c:pt>
              </c:strCache>
            </c:strRef>
          </c:cat>
          <c:val>
            <c:numRef>
              <c:f>'5'!$AE$67:$AM$67</c:f>
              <c:numCache>
                <c:formatCode>#,##0</c:formatCode>
                <c:ptCount val="9"/>
                <c:pt idx="0">
                  <c:v>1.7976569125922028</c:v>
                </c:pt>
                <c:pt idx="1">
                  <c:v>2.3957063249714912</c:v>
                </c:pt>
                <c:pt idx="2">
                  <c:v>1.9607287575115417</c:v>
                </c:pt>
                <c:pt idx="3">
                  <c:v>1.9977775700112126</c:v>
                </c:pt>
                <c:pt idx="4">
                  <c:v>1.8475803583349149</c:v>
                </c:pt>
                <c:pt idx="5">
                  <c:v>1.5838333949144461</c:v>
                </c:pt>
                <c:pt idx="6">
                  <c:v>1.6369248445522164</c:v>
                </c:pt>
                <c:pt idx="7">
                  <c:v>1.9161371962364164</c:v>
                </c:pt>
                <c:pt idx="8">
                  <c:v>1.6208363610604015</c:v>
                </c:pt>
              </c:numCache>
            </c:numRef>
          </c:val>
          <c:extLst>
            <c:ext xmlns:c16="http://schemas.microsoft.com/office/drawing/2014/chart" uri="{C3380CC4-5D6E-409C-BE32-E72D297353CC}">
              <c16:uniqueId val="{00000003-25E4-467F-92AA-5C705EF943DC}"/>
            </c:ext>
          </c:extLst>
        </c:ser>
        <c:dLbls>
          <c:showLegendKey val="0"/>
          <c:showVal val="0"/>
          <c:showCatName val="0"/>
          <c:showSerName val="0"/>
          <c:showPercent val="0"/>
          <c:showBubbleSize val="0"/>
        </c:dLbls>
        <c:gapWidth val="150"/>
        <c:axId val="168325120"/>
        <c:axId val="168326656"/>
      </c:barChart>
      <c:catAx>
        <c:axId val="168325120"/>
        <c:scaling>
          <c:orientation val="minMax"/>
        </c:scaling>
        <c:delete val="0"/>
        <c:axPos val="b"/>
        <c:numFmt formatCode="General" sourceLinked="0"/>
        <c:majorTickMark val="out"/>
        <c:minorTickMark val="none"/>
        <c:tickLblPos val="nextTo"/>
        <c:crossAx val="168326656"/>
        <c:crosses val="autoZero"/>
        <c:auto val="1"/>
        <c:lblAlgn val="ctr"/>
        <c:lblOffset val="100"/>
        <c:noMultiLvlLbl val="0"/>
      </c:catAx>
      <c:valAx>
        <c:axId val="168326656"/>
        <c:scaling>
          <c:orientation val="minMax"/>
          <c:max val="60"/>
        </c:scaling>
        <c:delete val="0"/>
        <c:axPos val="l"/>
        <c:majorGridlines/>
        <c:title>
          <c:tx>
            <c:rich>
              <a:bodyPr rot="-5400000" vert="horz"/>
              <a:lstStyle/>
              <a:p>
                <a:pPr>
                  <a:defRPr b="0"/>
                </a:pPr>
                <a:r>
                  <a:rPr lang="en-US" b="0"/>
                  <a:t>Ton per sysselsatt</a:t>
                </a:r>
              </a:p>
            </c:rich>
          </c:tx>
          <c:overlay val="0"/>
        </c:title>
        <c:numFmt formatCode="#,##0" sourceLinked="0"/>
        <c:majorTickMark val="out"/>
        <c:minorTickMark val="none"/>
        <c:tickLblPos val="nextTo"/>
        <c:crossAx val="168325120"/>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Skåne</a:t>
            </a:r>
          </a:p>
        </c:rich>
      </c:tx>
      <c:overlay val="1"/>
    </c:title>
    <c:autoTitleDeleted val="0"/>
    <c:plotArea>
      <c:layout/>
      <c:barChart>
        <c:barDir val="col"/>
        <c:grouping val="clustered"/>
        <c:varyColors val="0"/>
        <c:ser>
          <c:idx val="0"/>
          <c:order val="0"/>
          <c:tx>
            <c:strRef>
              <c:f>'5'!$AB$71</c:f>
              <c:strCache>
                <c:ptCount val="1"/>
                <c:pt idx="0">
                  <c:v>Genomsnitt alla branscher</c:v>
                </c:pt>
              </c:strCache>
            </c:strRef>
          </c:tx>
          <c:invertIfNegative val="0"/>
          <c:cat>
            <c:strRef>
              <c:f>'5'!$AE$7:$AM$7</c:f>
              <c:strCache>
                <c:ptCount val="9"/>
                <c:pt idx="0">
                  <c:v>2008</c:v>
                </c:pt>
                <c:pt idx="1">
                  <c:v>2009</c:v>
                </c:pt>
                <c:pt idx="2">
                  <c:v>2010</c:v>
                </c:pt>
                <c:pt idx="3">
                  <c:v>2011</c:v>
                </c:pt>
                <c:pt idx="4">
                  <c:v>2012</c:v>
                </c:pt>
                <c:pt idx="5">
                  <c:v>2013</c:v>
                </c:pt>
                <c:pt idx="6">
                  <c:v>2014</c:v>
                </c:pt>
                <c:pt idx="7">
                  <c:v>2015</c:v>
                </c:pt>
                <c:pt idx="8">
                  <c:v>2016*</c:v>
                </c:pt>
              </c:strCache>
            </c:strRef>
          </c:cat>
          <c:val>
            <c:numRef>
              <c:f>'5'!$AE$71:$AM$71</c:f>
              <c:numCache>
                <c:formatCode>#,##0</c:formatCode>
                <c:ptCount val="9"/>
                <c:pt idx="0">
                  <c:v>13.408003628300968</c:v>
                </c:pt>
                <c:pt idx="1">
                  <c:v>14.032919532297795</c:v>
                </c:pt>
                <c:pt idx="2">
                  <c:v>15.497026636309235</c:v>
                </c:pt>
                <c:pt idx="3">
                  <c:v>14.0658886097699</c:v>
                </c:pt>
                <c:pt idx="4">
                  <c:v>12.863146212833001</c:v>
                </c:pt>
                <c:pt idx="5">
                  <c:v>12.463162716693262</c:v>
                </c:pt>
                <c:pt idx="6">
                  <c:v>11.404580299503206</c:v>
                </c:pt>
                <c:pt idx="7">
                  <c:v>11.408971986941545</c:v>
                </c:pt>
                <c:pt idx="8">
                  <c:v>10.695800593218324</c:v>
                </c:pt>
              </c:numCache>
            </c:numRef>
          </c:val>
          <c:extLst>
            <c:ext xmlns:c16="http://schemas.microsoft.com/office/drawing/2014/chart" uri="{C3380CC4-5D6E-409C-BE32-E72D297353CC}">
              <c16:uniqueId val="{00000000-6422-4C8D-8084-5D7DB4685259}"/>
            </c:ext>
          </c:extLst>
        </c:ser>
        <c:ser>
          <c:idx val="1"/>
          <c:order val="1"/>
          <c:tx>
            <c:strRef>
              <c:f>'5'!$AB$72</c:f>
              <c:strCache>
                <c:ptCount val="1"/>
                <c:pt idx="0">
                  <c:v>Marknadsproduktion, varor (SNI A01-F43)</c:v>
                </c:pt>
              </c:strCache>
            </c:strRef>
          </c:tx>
          <c:invertIfNegative val="0"/>
          <c:cat>
            <c:strRef>
              <c:f>'5'!$AE$7:$AM$7</c:f>
              <c:strCache>
                <c:ptCount val="9"/>
                <c:pt idx="0">
                  <c:v>2008</c:v>
                </c:pt>
                <c:pt idx="1">
                  <c:v>2009</c:v>
                </c:pt>
                <c:pt idx="2">
                  <c:v>2010</c:v>
                </c:pt>
                <c:pt idx="3">
                  <c:v>2011</c:v>
                </c:pt>
                <c:pt idx="4">
                  <c:v>2012</c:v>
                </c:pt>
                <c:pt idx="5">
                  <c:v>2013</c:v>
                </c:pt>
                <c:pt idx="6">
                  <c:v>2014</c:v>
                </c:pt>
                <c:pt idx="7">
                  <c:v>2015</c:v>
                </c:pt>
                <c:pt idx="8">
                  <c:v>2016*</c:v>
                </c:pt>
              </c:strCache>
            </c:strRef>
          </c:cat>
          <c:val>
            <c:numRef>
              <c:f>'5'!$AE$72:$AM$72</c:f>
              <c:numCache>
                <c:formatCode>#,##0</c:formatCode>
                <c:ptCount val="9"/>
                <c:pt idx="0">
                  <c:v>26.74822476861485</c:v>
                </c:pt>
                <c:pt idx="1">
                  <c:v>30.123869170658516</c:v>
                </c:pt>
                <c:pt idx="2">
                  <c:v>37.534698239662148</c:v>
                </c:pt>
                <c:pt idx="3">
                  <c:v>32.920565281632449</c:v>
                </c:pt>
                <c:pt idx="4">
                  <c:v>30.117069113463085</c:v>
                </c:pt>
                <c:pt idx="5">
                  <c:v>30.847175172054246</c:v>
                </c:pt>
                <c:pt idx="6">
                  <c:v>27.195652550664835</c:v>
                </c:pt>
                <c:pt idx="7">
                  <c:v>28.334604937826256</c:v>
                </c:pt>
                <c:pt idx="8">
                  <c:v>27.473543655480565</c:v>
                </c:pt>
              </c:numCache>
            </c:numRef>
          </c:val>
          <c:extLst>
            <c:ext xmlns:c16="http://schemas.microsoft.com/office/drawing/2014/chart" uri="{C3380CC4-5D6E-409C-BE32-E72D297353CC}">
              <c16:uniqueId val="{00000001-6422-4C8D-8084-5D7DB4685259}"/>
            </c:ext>
          </c:extLst>
        </c:ser>
        <c:ser>
          <c:idx val="2"/>
          <c:order val="2"/>
          <c:tx>
            <c:strRef>
              <c:f>'5'!$AB$73</c:f>
              <c:strCache>
                <c:ptCount val="1"/>
                <c:pt idx="0">
                  <c:v>Marknadsproduktion, tjänster (SNI G45-T98)</c:v>
                </c:pt>
              </c:strCache>
            </c:strRef>
          </c:tx>
          <c:invertIfNegative val="0"/>
          <c:cat>
            <c:strRef>
              <c:f>'5'!$AE$7:$AM$7</c:f>
              <c:strCache>
                <c:ptCount val="9"/>
                <c:pt idx="0">
                  <c:v>2008</c:v>
                </c:pt>
                <c:pt idx="1">
                  <c:v>2009</c:v>
                </c:pt>
                <c:pt idx="2">
                  <c:v>2010</c:v>
                </c:pt>
                <c:pt idx="3">
                  <c:v>2011</c:v>
                </c:pt>
                <c:pt idx="4">
                  <c:v>2012</c:v>
                </c:pt>
                <c:pt idx="5">
                  <c:v>2013</c:v>
                </c:pt>
                <c:pt idx="6">
                  <c:v>2014</c:v>
                </c:pt>
                <c:pt idx="7">
                  <c:v>2015</c:v>
                </c:pt>
                <c:pt idx="8">
                  <c:v>2016*</c:v>
                </c:pt>
              </c:strCache>
            </c:strRef>
          </c:cat>
          <c:val>
            <c:numRef>
              <c:f>'5'!$AE$73:$AM$73</c:f>
              <c:numCache>
                <c:formatCode>#,##0</c:formatCode>
                <c:ptCount val="9"/>
                <c:pt idx="0">
                  <c:v>9.5074998830678421</c:v>
                </c:pt>
                <c:pt idx="1">
                  <c:v>9.1251950243952109</c:v>
                </c:pt>
                <c:pt idx="2">
                  <c:v>9.1419448576935363</c:v>
                </c:pt>
                <c:pt idx="3">
                  <c:v>8.9023851446939872</c:v>
                </c:pt>
                <c:pt idx="4">
                  <c:v>7.9673731549254372</c:v>
                </c:pt>
                <c:pt idx="5">
                  <c:v>7.2892828073370053</c:v>
                </c:pt>
                <c:pt idx="6">
                  <c:v>6.7478646358852483</c:v>
                </c:pt>
                <c:pt idx="7">
                  <c:v>6.6231607228535143</c:v>
                </c:pt>
                <c:pt idx="8">
                  <c:v>5.74012649697434</c:v>
                </c:pt>
              </c:numCache>
            </c:numRef>
          </c:val>
          <c:extLst>
            <c:ext xmlns:c16="http://schemas.microsoft.com/office/drawing/2014/chart" uri="{C3380CC4-5D6E-409C-BE32-E72D297353CC}">
              <c16:uniqueId val="{00000002-6422-4C8D-8084-5D7DB4685259}"/>
            </c:ext>
          </c:extLst>
        </c:ser>
        <c:ser>
          <c:idx val="3"/>
          <c:order val="3"/>
          <c:tx>
            <c:strRef>
              <c:f>'5'!$AB$74</c:f>
              <c:strCache>
                <c:ptCount val="1"/>
                <c:pt idx="0">
                  <c:v>Offentl. myndigh. samt hushållens icke-vinstdrivande org.</c:v>
                </c:pt>
              </c:strCache>
            </c:strRef>
          </c:tx>
          <c:invertIfNegative val="0"/>
          <c:cat>
            <c:strRef>
              <c:f>'5'!$AE$7:$AM$7</c:f>
              <c:strCache>
                <c:ptCount val="9"/>
                <c:pt idx="0">
                  <c:v>2008</c:v>
                </c:pt>
                <c:pt idx="1">
                  <c:v>2009</c:v>
                </c:pt>
                <c:pt idx="2">
                  <c:v>2010</c:v>
                </c:pt>
                <c:pt idx="3">
                  <c:v>2011</c:v>
                </c:pt>
                <c:pt idx="4">
                  <c:v>2012</c:v>
                </c:pt>
                <c:pt idx="5">
                  <c:v>2013</c:v>
                </c:pt>
                <c:pt idx="6">
                  <c:v>2014</c:v>
                </c:pt>
                <c:pt idx="7">
                  <c:v>2015</c:v>
                </c:pt>
                <c:pt idx="8">
                  <c:v>2016*</c:v>
                </c:pt>
              </c:strCache>
            </c:strRef>
          </c:cat>
          <c:val>
            <c:numRef>
              <c:f>'5'!$AE$74:$AM$74</c:f>
              <c:numCache>
                <c:formatCode>#,##0</c:formatCode>
                <c:ptCount val="9"/>
                <c:pt idx="0">
                  <c:v>0.73000723446959426</c:v>
                </c:pt>
                <c:pt idx="1">
                  <c:v>0.727591083152475</c:v>
                </c:pt>
                <c:pt idx="2">
                  <c:v>0.73686531856170179</c:v>
                </c:pt>
                <c:pt idx="3">
                  <c:v>0.62932623653825681</c:v>
                </c:pt>
                <c:pt idx="4">
                  <c:v>0.62796404924071791</c:v>
                </c:pt>
                <c:pt idx="5">
                  <c:v>0.53031493802693175</c:v>
                </c:pt>
                <c:pt idx="6">
                  <c:v>0.49841368535130126</c:v>
                </c:pt>
                <c:pt idx="7">
                  <c:v>0.46422814088046427</c:v>
                </c:pt>
                <c:pt idx="8">
                  <c:v>0.45408959839215329</c:v>
                </c:pt>
              </c:numCache>
            </c:numRef>
          </c:val>
          <c:extLst>
            <c:ext xmlns:c16="http://schemas.microsoft.com/office/drawing/2014/chart" uri="{C3380CC4-5D6E-409C-BE32-E72D297353CC}">
              <c16:uniqueId val="{00000003-6422-4C8D-8084-5D7DB4685259}"/>
            </c:ext>
          </c:extLst>
        </c:ser>
        <c:dLbls>
          <c:showLegendKey val="0"/>
          <c:showVal val="0"/>
          <c:showCatName val="0"/>
          <c:showSerName val="0"/>
          <c:showPercent val="0"/>
          <c:showBubbleSize val="0"/>
        </c:dLbls>
        <c:gapWidth val="150"/>
        <c:axId val="168636800"/>
        <c:axId val="168638336"/>
      </c:barChart>
      <c:catAx>
        <c:axId val="168636800"/>
        <c:scaling>
          <c:orientation val="minMax"/>
        </c:scaling>
        <c:delete val="0"/>
        <c:axPos val="b"/>
        <c:numFmt formatCode="General" sourceLinked="0"/>
        <c:majorTickMark val="out"/>
        <c:minorTickMark val="none"/>
        <c:tickLblPos val="nextTo"/>
        <c:crossAx val="168638336"/>
        <c:crosses val="autoZero"/>
        <c:auto val="1"/>
        <c:lblAlgn val="ctr"/>
        <c:lblOffset val="100"/>
        <c:noMultiLvlLbl val="0"/>
      </c:catAx>
      <c:valAx>
        <c:axId val="168638336"/>
        <c:scaling>
          <c:orientation val="minMax"/>
          <c:max val="60"/>
        </c:scaling>
        <c:delete val="0"/>
        <c:axPos val="l"/>
        <c:majorGridlines/>
        <c:title>
          <c:tx>
            <c:rich>
              <a:bodyPr rot="-5400000" vert="horz"/>
              <a:lstStyle/>
              <a:p>
                <a:pPr>
                  <a:defRPr b="0"/>
                </a:pPr>
                <a:r>
                  <a:rPr lang="en-US" b="0"/>
                  <a:t>Ton per sysselsatt</a:t>
                </a:r>
              </a:p>
            </c:rich>
          </c:tx>
          <c:overlay val="0"/>
        </c:title>
        <c:numFmt formatCode="#,##0" sourceLinked="0"/>
        <c:majorTickMark val="out"/>
        <c:minorTickMark val="none"/>
        <c:tickLblPos val="nextTo"/>
        <c:crossAx val="168636800"/>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Halland</a:t>
            </a:r>
          </a:p>
        </c:rich>
      </c:tx>
      <c:overlay val="1"/>
    </c:title>
    <c:autoTitleDeleted val="0"/>
    <c:plotArea>
      <c:layout>
        <c:manualLayout>
          <c:layoutTarget val="inner"/>
          <c:xMode val="edge"/>
          <c:yMode val="edge"/>
          <c:x val="0.15381831044705871"/>
          <c:y val="9.6979789717271073E-2"/>
          <c:w val="0.82061728252732258"/>
          <c:h val="0.52881536819637143"/>
        </c:manualLayout>
      </c:layout>
      <c:barChart>
        <c:barDir val="col"/>
        <c:grouping val="clustered"/>
        <c:varyColors val="0"/>
        <c:ser>
          <c:idx val="0"/>
          <c:order val="0"/>
          <c:tx>
            <c:strRef>
              <c:f>'5'!$AB$78</c:f>
              <c:strCache>
                <c:ptCount val="1"/>
                <c:pt idx="0">
                  <c:v>Genomsnitt alla branscher</c:v>
                </c:pt>
              </c:strCache>
            </c:strRef>
          </c:tx>
          <c:invertIfNegative val="0"/>
          <c:cat>
            <c:strRef>
              <c:f>'5'!$AE$7:$AM$7</c:f>
              <c:strCache>
                <c:ptCount val="9"/>
                <c:pt idx="0">
                  <c:v>2008</c:v>
                </c:pt>
                <c:pt idx="1">
                  <c:v>2009</c:v>
                </c:pt>
                <c:pt idx="2">
                  <c:v>2010</c:v>
                </c:pt>
                <c:pt idx="3">
                  <c:v>2011</c:v>
                </c:pt>
                <c:pt idx="4">
                  <c:v>2012</c:v>
                </c:pt>
                <c:pt idx="5">
                  <c:v>2013</c:v>
                </c:pt>
                <c:pt idx="6">
                  <c:v>2014</c:v>
                </c:pt>
                <c:pt idx="7">
                  <c:v>2015</c:v>
                </c:pt>
                <c:pt idx="8">
                  <c:v>2016*</c:v>
                </c:pt>
              </c:strCache>
            </c:strRef>
          </c:cat>
          <c:val>
            <c:numRef>
              <c:f>'5'!$AE$78:$AM$78</c:f>
              <c:numCache>
                <c:formatCode>#,##0</c:formatCode>
                <c:ptCount val="9"/>
                <c:pt idx="0">
                  <c:v>14.050623789220209</c:v>
                </c:pt>
                <c:pt idx="1">
                  <c:v>13.576520599908301</c:v>
                </c:pt>
                <c:pt idx="2">
                  <c:v>13.615909819727815</c:v>
                </c:pt>
                <c:pt idx="3">
                  <c:v>12.590651371231656</c:v>
                </c:pt>
                <c:pt idx="4">
                  <c:v>11.649445300463281</c:v>
                </c:pt>
                <c:pt idx="5">
                  <c:v>10.323679094302598</c:v>
                </c:pt>
                <c:pt idx="6">
                  <c:v>10.307174980020829</c:v>
                </c:pt>
                <c:pt idx="7">
                  <c:v>10.039427924461004</c:v>
                </c:pt>
                <c:pt idx="8">
                  <c:v>9.757444913259981</c:v>
                </c:pt>
              </c:numCache>
            </c:numRef>
          </c:val>
          <c:extLst>
            <c:ext xmlns:c16="http://schemas.microsoft.com/office/drawing/2014/chart" uri="{C3380CC4-5D6E-409C-BE32-E72D297353CC}">
              <c16:uniqueId val="{00000000-0FAF-49F0-AF62-2E0BC8CB3926}"/>
            </c:ext>
          </c:extLst>
        </c:ser>
        <c:ser>
          <c:idx val="1"/>
          <c:order val="1"/>
          <c:tx>
            <c:strRef>
              <c:f>'5'!$AB$79</c:f>
              <c:strCache>
                <c:ptCount val="1"/>
                <c:pt idx="0">
                  <c:v>Marknadsproduktion, varor (SNI A01-F43)</c:v>
                </c:pt>
              </c:strCache>
            </c:strRef>
          </c:tx>
          <c:invertIfNegative val="0"/>
          <c:cat>
            <c:strRef>
              <c:f>'5'!$AE$7:$AM$7</c:f>
              <c:strCache>
                <c:ptCount val="9"/>
                <c:pt idx="0">
                  <c:v>2008</c:v>
                </c:pt>
                <c:pt idx="1">
                  <c:v>2009</c:v>
                </c:pt>
                <c:pt idx="2">
                  <c:v>2010</c:v>
                </c:pt>
                <c:pt idx="3">
                  <c:v>2011</c:v>
                </c:pt>
                <c:pt idx="4">
                  <c:v>2012</c:v>
                </c:pt>
                <c:pt idx="5">
                  <c:v>2013</c:v>
                </c:pt>
                <c:pt idx="6">
                  <c:v>2014</c:v>
                </c:pt>
                <c:pt idx="7">
                  <c:v>2015</c:v>
                </c:pt>
                <c:pt idx="8">
                  <c:v>2016*</c:v>
                </c:pt>
              </c:strCache>
            </c:strRef>
          </c:cat>
          <c:val>
            <c:numRef>
              <c:f>'5'!$AE$79:$AM$79</c:f>
              <c:numCache>
                <c:formatCode>#,##0</c:formatCode>
                <c:ptCount val="9"/>
                <c:pt idx="0">
                  <c:v>27.980193654005582</c:v>
                </c:pt>
                <c:pt idx="1">
                  <c:v>27.225181939096565</c:v>
                </c:pt>
                <c:pt idx="2">
                  <c:v>27.831714177455083</c:v>
                </c:pt>
                <c:pt idx="3">
                  <c:v>26.007809449038081</c:v>
                </c:pt>
                <c:pt idx="4">
                  <c:v>23.998993250802506</c:v>
                </c:pt>
                <c:pt idx="5">
                  <c:v>20.55132989012753</c:v>
                </c:pt>
                <c:pt idx="6">
                  <c:v>21.452080597807143</c:v>
                </c:pt>
                <c:pt idx="7">
                  <c:v>20.769829048520688</c:v>
                </c:pt>
                <c:pt idx="8">
                  <c:v>20.887054873972925</c:v>
                </c:pt>
              </c:numCache>
            </c:numRef>
          </c:val>
          <c:extLst>
            <c:ext xmlns:c16="http://schemas.microsoft.com/office/drawing/2014/chart" uri="{C3380CC4-5D6E-409C-BE32-E72D297353CC}">
              <c16:uniqueId val="{00000001-0FAF-49F0-AF62-2E0BC8CB3926}"/>
            </c:ext>
          </c:extLst>
        </c:ser>
        <c:ser>
          <c:idx val="2"/>
          <c:order val="2"/>
          <c:tx>
            <c:strRef>
              <c:f>'5'!$AB$80</c:f>
              <c:strCache>
                <c:ptCount val="1"/>
                <c:pt idx="0">
                  <c:v>Marknadsproduktion, tjänster (SNI G45-T98)</c:v>
                </c:pt>
              </c:strCache>
            </c:strRef>
          </c:tx>
          <c:invertIfNegative val="0"/>
          <c:cat>
            <c:strRef>
              <c:f>'5'!$AE$7:$AM$7</c:f>
              <c:strCache>
                <c:ptCount val="9"/>
                <c:pt idx="0">
                  <c:v>2008</c:v>
                </c:pt>
                <c:pt idx="1">
                  <c:v>2009</c:v>
                </c:pt>
                <c:pt idx="2">
                  <c:v>2010</c:v>
                </c:pt>
                <c:pt idx="3">
                  <c:v>2011</c:v>
                </c:pt>
                <c:pt idx="4">
                  <c:v>2012</c:v>
                </c:pt>
                <c:pt idx="5">
                  <c:v>2013</c:v>
                </c:pt>
                <c:pt idx="6">
                  <c:v>2014</c:v>
                </c:pt>
                <c:pt idx="7">
                  <c:v>2015</c:v>
                </c:pt>
                <c:pt idx="8">
                  <c:v>2016*</c:v>
                </c:pt>
              </c:strCache>
            </c:strRef>
          </c:cat>
          <c:val>
            <c:numRef>
              <c:f>'5'!$AE$80:$AM$80</c:f>
              <c:numCache>
                <c:formatCode>#,##0</c:formatCode>
                <c:ptCount val="9"/>
                <c:pt idx="0">
                  <c:v>6.3006090146200195</c:v>
                </c:pt>
                <c:pt idx="1">
                  <c:v>5.6805715802860925</c:v>
                </c:pt>
                <c:pt idx="2">
                  <c:v>5.9301263094877461</c:v>
                </c:pt>
                <c:pt idx="3">
                  <c:v>5.437903121250427</c:v>
                </c:pt>
                <c:pt idx="4">
                  <c:v>4.7692008434391484</c:v>
                </c:pt>
                <c:pt idx="5">
                  <c:v>4.4452837852567519</c:v>
                </c:pt>
                <c:pt idx="6">
                  <c:v>4.2947544087254741</c:v>
                </c:pt>
                <c:pt idx="7">
                  <c:v>4.1565627984290012</c:v>
                </c:pt>
                <c:pt idx="8">
                  <c:v>3.8629622845814522</c:v>
                </c:pt>
              </c:numCache>
            </c:numRef>
          </c:val>
          <c:extLst>
            <c:ext xmlns:c16="http://schemas.microsoft.com/office/drawing/2014/chart" uri="{C3380CC4-5D6E-409C-BE32-E72D297353CC}">
              <c16:uniqueId val="{00000002-0FAF-49F0-AF62-2E0BC8CB3926}"/>
            </c:ext>
          </c:extLst>
        </c:ser>
        <c:ser>
          <c:idx val="3"/>
          <c:order val="3"/>
          <c:tx>
            <c:strRef>
              <c:f>'5'!$AB$81</c:f>
              <c:strCache>
                <c:ptCount val="1"/>
                <c:pt idx="0">
                  <c:v>Offentl. myndigh. samt hushållens icke-vinstdrivande org.</c:v>
                </c:pt>
              </c:strCache>
            </c:strRef>
          </c:tx>
          <c:invertIfNegative val="0"/>
          <c:cat>
            <c:strRef>
              <c:f>'5'!$AE$7:$AM$7</c:f>
              <c:strCache>
                <c:ptCount val="9"/>
                <c:pt idx="0">
                  <c:v>2008</c:v>
                </c:pt>
                <c:pt idx="1">
                  <c:v>2009</c:v>
                </c:pt>
                <c:pt idx="2">
                  <c:v>2010</c:v>
                </c:pt>
                <c:pt idx="3">
                  <c:v>2011</c:v>
                </c:pt>
                <c:pt idx="4">
                  <c:v>2012</c:v>
                </c:pt>
                <c:pt idx="5">
                  <c:v>2013</c:v>
                </c:pt>
                <c:pt idx="6">
                  <c:v>2014</c:v>
                </c:pt>
                <c:pt idx="7">
                  <c:v>2015</c:v>
                </c:pt>
                <c:pt idx="8">
                  <c:v>2016*</c:v>
                </c:pt>
              </c:strCache>
            </c:strRef>
          </c:cat>
          <c:val>
            <c:numRef>
              <c:f>'5'!$AE$81:$AM$81</c:f>
              <c:numCache>
                <c:formatCode>#,##0</c:formatCode>
                <c:ptCount val="9"/>
                <c:pt idx="0">
                  <c:v>0.80688665756859612</c:v>
                </c:pt>
                <c:pt idx="1">
                  <c:v>0.82258457618949754</c:v>
                </c:pt>
                <c:pt idx="2">
                  <c:v>0.84921852413474208</c:v>
                </c:pt>
                <c:pt idx="3">
                  <c:v>0.73662713721360573</c:v>
                </c:pt>
                <c:pt idx="4">
                  <c:v>0.72666628173374026</c:v>
                </c:pt>
                <c:pt idx="5">
                  <c:v>0.62174042211910363</c:v>
                </c:pt>
                <c:pt idx="6">
                  <c:v>0.57294492134102115</c:v>
                </c:pt>
                <c:pt idx="7">
                  <c:v>0.5613504590086883</c:v>
                </c:pt>
                <c:pt idx="8">
                  <c:v>0.53879529460277253</c:v>
                </c:pt>
              </c:numCache>
            </c:numRef>
          </c:val>
          <c:extLst>
            <c:ext xmlns:c16="http://schemas.microsoft.com/office/drawing/2014/chart" uri="{C3380CC4-5D6E-409C-BE32-E72D297353CC}">
              <c16:uniqueId val="{00000003-0FAF-49F0-AF62-2E0BC8CB3926}"/>
            </c:ext>
          </c:extLst>
        </c:ser>
        <c:dLbls>
          <c:showLegendKey val="0"/>
          <c:showVal val="0"/>
          <c:showCatName val="0"/>
          <c:showSerName val="0"/>
          <c:showPercent val="0"/>
          <c:showBubbleSize val="0"/>
        </c:dLbls>
        <c:gapWidth val="150"/>
        <c:axId val="168669952"/>
        <c:axId val="168671488"/>
      </c:barChart>
      <c:catAx>
        <c:axId val="168669952"/>
        <c:scaling>
          <c:orientation val="minMax"/>
        </c:scaling>
        <c:delete val="0"/>
        <c:axPos val="b"/>
        <c:numFmt formatCode="General" sourceLinked="0"/>
        <c:majorTickMark val="out"/>
        <c:minorTickMark val="none"/>
        <c:tickLblPos val="nextTo"/>
        <c:crossAx val="168671488"/>
        <c:crosses val="autoZero"/>
        <c:auto val="1"/>
        <c:lblAlgn val="ctr"/>
        <c:lblOffset val="100"/>
        <c:noMultiLvlLbl val="0"/>
      </c:catAx>
      <c:valAx>
        <c:axId val="168671488"/>
        <c:scaling>
          <c:orientation val="minMax"/>
          <c:max val="60"/>
        </c:scaling>
        <c:delete val="0"/>
        <c:axPos val="l"/>
        <c:majorGridlines/>
        <c:title>
          <c:tx>
            <c:rich>
              <a:bodyPr rot="-5400000" vert="horz"/>
              <a:lstStyle/>
              <a:p>
                <a:pPr>
                  <a:defRPr b="0"/>
                </a:pPr>
                <a:r>
                  <a:rPr lang="en-US" b="0"/>
                  <a:t>Ton per sysselsatt</a:t>
                </a:r>
              </a:p>
            </c:rich>
          </c:tx>
          <c:layout>
            <c:manualLayout>
              <c:xMode val="edge"/>
              <c:yMode val="edge"/>
              <c:x val="2.2535211267605635E-2"/>
              <c:y val="0.25496261946848481"/>
            </c:manualLayout>
          </c:layout>
          <c:overlay val="0"/>
        </c:title>
        <c:numFmt formatCode="#,##0" sourceLinked="0"/>
        <c:majorTickMark val="out"/>
        <c:minorTickMark val="none"/>
        <c:tickLblPos val="nextTo"/>
        <c:crossAx val="168669952"/>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Västra Götaland</a:t>
            </a:r>
          </a:p>
        </c:rich>
      </c:tx>
      <c:overlay val="1"/>
    </c:title>
    <c:autoTitleDeleted val="0"/>
    <c:plotArea>
      <c:layout/>
      <c:barChart>
        <c:barDir val="col"/>
        <c:grouping val="clustered"/>
        <c:varyColors val="0"/>
        <c:ser>
          <c:idx val="0"/>
          <c:order val="0"/>
          <c:tx>
            <c:strRef>
              <c:f>'5'!$AB$85</c:f>
              <c:strCache>
                <c:ptCount val="1"/>
                <c:pt idx="0">
                  <c:v>Genomsnitt alla branscher</c:v>
                </c:pt>
              </c:strCache>
            </c:strRef>
          </c:tx>
          <c:invertIfNegative val="0"/>
          <c:cat>
            <c:strRef>
              <c:f>'5'!$AE$7:$AM$7</c:f>
              <c:strCache>
                <c:ptCount val="9"/>
                <c:pt idx="0">
                  <c:v>2008</c:v>
                </c:pt>
                <c:pt idx="1">
                  <c:v>2009</c:v>
                </c:pt>
                <c:pt idx="2">
                  <c:v>2010</c:v>
                </c:pt>
                <c:pt idx="3">
                  <c:v>2011</c:v>
                </c:pt>
                <c:pt idx="4">
                  <c:v>2012</c:v>
                </c:pt>
                <c:pt idx="5">
                  <c:v>2013</c:v>
                </c:pt>
                <c:pt idx="6">
                  <c:v>2014</c:v>
                </c:pt>
                <c:pt idx="7">
                  <c:v>2015</c:v>
                </c:pt>
                <c:pt idx="8">
                  <c:v>2016*</c:v>
                </c:pt>
              </c:strCache>
            </c:strRef>
          </c:cat>
          <c:val>
            <c:numRef>
              <c:f>'5'!$AE$85:$AM$85</c:f>
              <c:numCache>
                <c:formatCode>#,##0</c:formatCode>
                <c:ptCount val="9"/>
                <c:pt idx="0">
                  <c:v>19.89698757826805</c:v>
                </c:pt>
                <c:pt idx="1">
                  <c:v>20.368145650456519</c:v>
                </c:pt>
                <c:pt idx="2">
                  <c:v>20.857442851128958</c:v>
                </c:pt>
                <c:pt idx="3">
                  <c:v>18.617769075787205</c:v>
                </c:pt>
                <c:pt idx="4">
                  <c:v>17.520206547346511</c:v>
                </c:pt>
                <c:pt idx="5">
                  <c:v>16.907378787028755</c:v>
                </c:pt>
                <c:pt idx="6">
                  <c:v>16.790340183991741</c:v>
                </c:pt>
                <c:pt idx="7">
                  <c:v>16.78121916945911</c:v>
                </c:pt>
                <c:pt idx="8">
                  <c:v>16.734938358094169</c:v>
                </c:pt>
              </c:numCache>
            </c:numRef>
          </c:val>
          <c:extLst>
            <c:ext xmlns:c16="http://schemas.microsoft.com/office/drawing/2014/chart" uri="{C3380CC4-5D6E-409C-BE32-E72D297353CC}">
              <c16:uniqueId val="{00000000-43F1-41D6-B49E-31D223641928}"/>
            </c:ext>
          </c:extLst>
        </c:ser>
        <c:ser>
          <c:idx val="1"/>
          <c:order val="1"/>
          <c:tx>
            <c:strRef>
              <c:f>'5'!$AB$86</c:f>
              <c:strCache>
                <c:ptCount val="1"/>
                <c:pt idx="0">
                  <c:v>Marknadsproduktion, varor (SNI A01-F43)</c:v>
                </c:pt>
              </c:strCache>
            </c:strRef>
          </c:tx>
          <c:invertIfNegative val="0"/>
          <c:cat>
            <c:strRef>
              <c:f>'5'!$AE$7:$AM$7</c:f>
              <c:strCache>
                <c:ptCount val="9"/>
                <c:pt idx="0">
                  <c:v>2008</c:v>
                </c:pt>
                <c:pt idx="1">
                  <c:v>2009</c:v>
                </c:pt>
                <c:pt idx="2">
                  <c:v>2010</c:v>
                </c:pt>
                <c:pt idx="3">
                  <c:v>2011</c:v>
                </c:pt>
                <c:pt idx="4">
                  <c:v>2012</c:v>
                </c:pt>
                <c:pt idx="5">
                  <c:v>2013</c:v>
                </c:pt>
                <c:pt idx="6">
                  <c:v>2014</c:v>
                </c:pt>
                <c:pt idx="7">
                  <c:v>2015</c:v>
                </c:pt>
                <c:pt idx="8">
                  <c:v>2016*</c:v>
                </c:pt>
              </c:strCache>
            </c:strRef>
          </c:cat>
          <c:val>
            <c:numRef>
              <c:f>'5'!$AE$86:$AM$86</c:f>
              <c:numCache>
                <c:formatCode>#,##0</c:formatCode>
                <c:ptCount val="9"/>
                <c:pt idx="0">
                  <c:v>35.998825888183077</c:v>
                </c:pt>
                <c:pt idx="1">
                  <c:v>36.65680422925405</c:v>
                </c:pt>
                <c:pt idx="2">
                  <c:v>40.909573934631048</c:v>
                </c:pt>
                <c:pt idx="3">
                  <c:v>36.895078130109233</c:v>
                </c:pt>
                <c:pt idx="4">
                  <c:v>36.224430051488312</c:v>
                </c:pt>
                <c:pt idx="5">
                  <c:v>34.513833816647505</c:v>
                </c:pt>
                <c:pt idx="6">
                  <c:v>34.088662090560597</c:v>
                </c:pt>
                <c:pt idx="7">
                  <c:v>34.546767403996988</c:v>
                </c:pt>
                <c:pt idx="8">
                  <c:v>34.323002825213202</c:v>
                </c:pt>
              </c:numCache>
            </c:numRef>
          </c:val>
          <c:extLst>
            <c:ext xmlns:c16="http://schemas.microsoft.com/office/drawing/2014/chart" uri="{C3380CC4-5D6E-409C-BE32-E72D297353CC}">
              <c16:uniqueId val="{00000001-43F1-41D6-B49E-31D223641928}"/>
            </c:ext>
          </c:extLst>
        </c:ser>
        <c:ser>
          <c:idx val="2"/>
          <c:order val="2"/>
          <c:tx>
            <c:strRef>
              <c:f>'5'!$AB$87</c:f>
              <c:strCache>
                <c:ptCount val="1"/>
                <c:pt idx="0">
                  <c:v>Marknadsproduktion, tjänster (SNI G45-T98)</c:v>
                </c:pt>
              </c:strCache>
            </c:strRef>
          </c:tx>
          <c:invertIfNegative val="0"/>
          <c:cat>
            <c:strRef>
              <c:f>'5'!$AE$7:$AM$7</c:f>
              <c:strCache>
                <c:ptCount val="9"/>
                <c:pt idx="0">
                  <c:v>2008</c:v>
                </c:pt>
                <c:pt idx="1">
                  <c:v>2009</c:v>
                </c:pt>
                <c:pt idx="2">
                  <c:v>2010</c:v>
                </c:pt>
                <c:pt idx="3">
                  <c:v>2011</c:v>
                </c:pt>
                <c:pt idx="4">
                  <c:v>2012</c:v>
                </c:pt>
                <c:pt idx="5">
                  <c:v>2013</c:v>
                </c:pt>
                <c:pt idx="6">
                  <c:v>2014</c:v>
                </c:pt>
                <c:pt idx="7">
                  <c:v>2015</c:v>
                </c:pt>
                <c:pt idx="8">
                  <c:v>2016*</c:v>
                </c:pt>
              </c:strCache>
            </c:strRef>
          </c:cat>
          <c:val>
            <c:numRef>
              <c:f>'5'!$AE$87:$AM$87</c:f>
              <c:numCache>
                <c:formatCode>#,##0</c:formatCode>
                <c:ptCount val="9"/>
                <c:pt idx="0">
                  <c:v>18.458246167512808</c:v>
                </c:pt>
                <c:pt idx="1">
                  <c:v>19.258170580797891</c:v>
                </c:pt>
                <c:pt idx="2">
                  <c:v>17.916936681075725</c:v>
                </c:pt>
                <c:pt idx="3">
                  <c:v>15.439579205545673</c:v>
                </c:pt>
                <c:pt idx="4">
                  <c:v>13.699505347166685</c:v>
                </c:pt>
                <c:pt idx="5">
                  <c:v>13.666585801985276</c:v>
                </c:pt>
                <c:pt idx="6">
                  <c:v>13.980935193487324</c:v>
                </c:pt>
                <c:pt idx="7">
                  <c:v>14.157467284450838</c:v>
                </c:pt>
                <c:pt idx="8">
                  <c:v>14.670316112727026</c:v>
                </c:pt>
              </c:numCache>
            </c:numRef>
          </c:val>
          <c:extLst>
            <c:ext xmlns:c16="http://schemas.microsoft.com/office/drawing/2014/chart" uri="{C3380CC4-5D6E-409C-BE32-E72D297353CC}">
              <c16:uniqueId val="{00000002-43F1-41D6-B49E-31D223641928}"/>
            </c:ext>
          </c:extLst>
        </c:ser>
        <c:ser>
          <c:idx val="3"/>
          <c:order val="3"/>
          <c:tx>
            <c:strRef>
              <c:f>'5'!$AB$88</c:f>
              <c:strCache>
                <c:ptCount val="1"/>
                <c:pt idx="0">
                  <c:v>Offentl. myndigh. samt hushållens icke-vinstdrivande org.</c:v>
                </c:pt>
              </c:strCache>
            </c:strRef>
          </c:tx>
          <c:invertIfNegative val="0"/>
          <c:cat>
            <c:strRef>
              <c:f>'5'!$AE$7:$AM$7</c:f>
              <c:strCache>
                <c:ptCount val="9"/>
                <c:pt idx="0">
                  <c:v>2008</c:v>
                </c:pt>
                <c:pt idx="1">
                  <c:v>2009</c:v>
                </c:pt>
                <c:pt idx="2">
                  <c:v>2010</c:v>
                </c:pt>
                <c:pt idx="3">
                  <c:v>2011</c:v>
                </c:pt>
                <c:pt idx="4">
                  <c:v>2012</c:v>
                </c:pt>
                <c:pt idx="5">
                  <c:v>2013</c:v>
                </c:pt>
                <c:pt idx="6">
                  <c:v>2014</c:v>
                </c:pt>
                <c:pt idx="7">
                  <c:v>2015</c:v>
                </c:pt>
                <c:pt idx="8">
                  <c:v>2016*</c:v>
                </c:pt>
              </c:strCache>
            </c:strRef>
          </c:cat>
          <c:val>
            <c:numRef>
              <c:f>'5'!$AE$88:$AM$88</c:f>
              <c:numCache>
                <c:formatCode>#,##0</c:formatCode>
                <c:ptCount val="9"/>
                <c:pt idx="0">
                  <c:v>0.6149873579848526</c:v>
                </c:pt>
                <c:pt idx="1">
                  <c:v>0.68896180565872167</c:v>
                </c:pt>
                <c:pt idx="2">
                  <c:v>0.65438587387025104</c:v>
                </c:pt>
                <c:pt idx="3">
                  <c:v>0.61239463564837626</c:v>
                </c:pt>
                <c:pt idx="4">
                  <c:v>0.59822493102994223</c:v>
                </c:pt>
                <c:pt idx="5">
                  <c:v>0.52313332806102453</c:v>
                </c:pt>
                <c:pt idx="6">
                  <c:v>0.51237510355250004</c:v>
                </c:pt>
                <c:pt idx="7">
                  <c:v>0.51322143017158717</c:v>
                </c:pt>
                <c:pt idx="8">
                  <c:v>0.47579131738975466</c:v>
                </c:pt>
              </c:numCache>
            </c:numRef>
          </c:val>
          <c:extLst>
            <c:ext xmlns:c16="http://schemas.microsoft.com/office/drawing/2014/chart" uri="{C3380CC4-5D6E-409C-BE32-E72D297353CC}">
              <c16:uniqueId val="{00000003-43F1-41D6-B49E-31D223641928}"/>
            </c:ext>
          </c:extLst>
        </c:ser>
        <c:dLbls>
          <c:showLegendKey val="0"/>
          <c:showVal val="0"/>
          <c:showCatName val="0"/>
          <c:showSerName val="0"/>
          <c:showPercent val="0"/>
          <c:showBubbleSize val="0"/>
        </c:dLbls>
        <c:gapWidth val="150"/>
        <c:axId val="168686720"/>
        <c:axId val="168688256"/>
      </c:barChart>
      <c:catAx>
        <c:axId val="168686720"/>
        <c:scaling>
          <c:orientation val="minMax"/>
        </c:scaling>
        <c:delete val="0"/>
        <c:axPos val="b"/>
        <c:numFmt formatCode="General" sourceLinked="0"/>
        <c:majorTickMark val="out"/>
        <c:minorTickMark val="none"/>
        <c:tickLblPos val="nextTo"/>
        <c:crossAx val="168688256"/>
        <c:crosses val="autoZero"/>
        <c:auto val="1"/>
        <c:lblAlgn val="ctr"/>
        <c:lblOffset val="100"/>
        <c:noMultiLvlLbl val="0"/>
      </c:catAx>
      <c:valAx>
        <c:axId val="168688256"/>
        <c:scaling>
          <c:orientation val="minMax"/>
          <c:max val="60"/>
        </c:scaling>
        <c:delete val="0"/>
        <c:axPos val="l"/>
        <c:majorGridlines/>
        <c:title>
          <c:tx>
            <c:rich>
              <a:bodyPr rot="-5400000" vert="horz"/>
              <a:lstStyle/>
              <a:p>
                <a:pPr>
                  <a:defRPr b="0"/>
                </a:pPr>
                <a:r>
                  <a:rPr lang="en-US" b="0"/>
                  <a:t>Ton per sysselsatt</a:t>
                </a:r>
              </a:p>
            </c:rich>
          </c:tx>
          <c:overlay val="0"/>
        </c:title>
        <c:numFmt formatCode="#,##0" sourceLinked="0"/>
        <c:majorTickMark val="out"/>
        <c:minorTickMark val="none"/>
        <c:tickLblPos val="nextTo"/>
        <c:crossAx val="168686720"/>
        <c:crosses val="autoZero"/>
        <c:crossBetween val="between"/>
        <c:majorUnit val="10"/>
      </c:valAx>
    </c:plotArea>
    <c:legend>
      <c:legendPos val="b"/>
      <c:overlay val="0"/>
    </c:legend>
    <c:plotVisOnly val="1"/>
    <c:dispBlanksAs val="gap"/>
    <c:showDLblsOverMax val="0"/>
  </c:chart>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Värmland</a:t>
            </a:r>
          </a:p>
        </c:rich>
      </c:tx>
      <c:overlay val="1"/>
    </c:title>
    <c:autoTitleDeleted val="0"/>
    <c:plotArea>
      <c:layout/>
      <c:barChart>
        <c:barDir val="col"/>
        <c:grouping val="clustered"/>
        <c:varyColors val="0"/>
        <c:ser>
          <c:idx val="0"/>
          <c:order val="0"/>
          <c:tx>
            <c:strRef>
              <c:f>'5'!$AB$92</c:f>
              <c:strCache>
                <c:ptCount val="1"/>
                <c:pt idx="0">
                  <c:v>Genomsnitt alla branscher</c:v>
                </c:pt>
              </c:strCache>
            </c:strRef>
          </c:tx>
          <c:invertIfNegative val="0"/>
          <c:cat>
            <c:strRef>
              <c:f>'5'!$AE$7:$AM$7</c:f>
              <c:strCache>
                <c:ptCount val="9"/>
                <c:pt idx="0">
                  <c:v>2008</c:v>
                </c:pt>
                <c:pt idx="1">
                  <c:v>2009</c:v>
                </c:pt>
                <c:pt idx="2">
                  <c:v>2010</c:v>
                </c:pt>
                <c:pt idx="3">
                  <c:v>2011</c:v>
                </c:pt>
                <c:pt idx="4">
                  <c:v>2012</c:v>
                </c:pt>
                <c:pt idx="5">
                  <c:v>2013</c:v>
                </c:pt>
                <c:pt idx="6">
                  <c:v>2014</c:v>
                </c:pt>
                <c:pt idx="7">
                  <c:v>2015</c:v>
                </c:pt>
                <c:pt idx="8">
                  <c:v>2016*</c:v>
                </c:pt>
              </c:strCache>
            </c:strRef>
          </c:cat>
          <c:val>
            <c:numRef>
              <c:f>'5'!$AE$92:$AM$92</c:f>
              <c:numCache>
                <c:formatCode>#,##0</c:formatCode>
                <c:ptCount val="9"/>
                <c:pt idx="0">
                  <c:v>13.788888180478043</c:v>
                </c:pt>
                <c:pt idx="1">
                  <c:v>14.208810669150473</c:v>
                </c:pt>
                <c:pt idx="2">
                  <c:v>14.49946005756207</c:v>
                </c:pt>
                <c:pt idx="3">
                  <c:v>13.298961838630934</c:v>
                </c:pt>
                <c:pt idx="4">
                  <c:v>12.523916412558249</c:v>
                </c:pt>
                <c:pt idx="5">
                  <c:v>11.47164612652872</c:v>
                </c:pt>
                <c:pt idx="6">
                  <c:v>11.472397477648956</c:v>
                </c:pt>
                <c:pt idx="7">
                  <c:v>11.175047361953592</c:v>
                </c:pt>
                <c:pt idx="8">
                  <c:v>10.813779578772563</c:v>
                </c:pt>
              </c:numCache>
            </c:numRef>
          </c:val>
          <c:extLst>
            <c:ext xmlns:c16="http://schemas.microsoft.com/office/drawing/2014/chart" uri="{C3380CC4-5D6E-409C-BE32-E72D297353CC}">
              <c16:uniqueId val="{00000000-B313-4629-9FB2-7CE49E63DC57}"/>
            </c:ext>
          </c:extLst>
        </c:ser>
        <c:ser>
          <c:idx val="1"/>
          <c:order val="1"/>
          <c:tx>
            <c:strRef>
              <c:f>'5'!$AB$93</c:f>
              <c:strCache>
                <c:ptCount val="1"/>
                <c:pt idx="0">
                  <c:v>Marknadsproduktion, varor (SNI A01-F43)</c:v>
                </c:pt>
              </c:strCache>
            </c:strRef>
          </c:tx>
          <c:invertIfNegative val="0"/>
          <c:cat>
            <c:strRef>
              <c:f>'5'!$AE$7:$AM$7</c:f>
              <c:strCache>
                <c:ptCount val="9"/>
                <c:pt idx="0">
                  <c:v>2008</c:v>
                </c:pt>
                <c:pt idx="1">
                  <c:v>2009</c:v>
                </c:pt>
                <c:pt idx="2">
                  <c:v>2010</c:v>
                </c:pt>
                <c:pt idx="3">
                  <c:v>2011</c:v>
                </c:pt>
                <c:pt idx="4">
                  <c:v>2012</c:v>
                </c:pt>
                <c:pt idx="5">
                  <c:v>2013</c:v>
                </c:pt>
                <c:pt idx="6">
                  <c:v>2014</c:v>
                </c:pt>
                <c:pt idx="7">
                  <c:v>2015</c:v>
                </c:pt>
                <c:pt idx="8">
                  <c:v>2016*</c:v>
                </c:pt>
              </c:strCache>
            </c:strRef>
          </c:cat>
          <c:val>
            <c:numRef>
              <c:f>'5'!$AE$93:$AM$93</c:f>
              <c:numCache>
                <c:formatCode>#,##0</c:formatCode>
                <c:ptCount val="9"/>
                <c:pt idx="0">
                  <c:v>25.47155028962419</c:v>
                </c:pt>
                <c:pt idx="1">
                  <c:v>27.792701893403461</c:v>
                </c:pt>
                <c:pt idx="2">
                  <c:v>28.665176378181915</c:v>
                </c:pt>
                <c:pt idx="3">
                  <c:v>26.054792291467191</c:v>
                </c:pt>
                <c:pt idx="4">
                  <c:v>24.671107405787591</c:v>
                </c:pt>
                <c:pt idx="5">
                  <c:v>22.471519111304271</c:v>
                </c:pt>
                <c:pt idx="6">
                  <c:v>22.975224192874968</c:v>
                </c:pt>
                <c:pt idx="7">
                  <c:v>23.36001951346153</c:v>
                </c:pt>
                <c:pt idx="8">
                  <c:v>23.496743589977548</c:v>
                </c:pt>
              </c:numCache>
            </c:numRef>
          </c:val>
          <c:extLst>
            <c:ext xmlns:c16="http://schemas.microsoft.com/office/drawing/2014/chart" uri="{C3380CC4-5D6E-409C-BE32-E72D297353CC}">
              <c16:uniqueId val="{00000001-B313-4629-9FB2-7CE49E63DC57}"/>
            </c:ext>
          </c:extLst>
        </c:ser>
        <c:ser>
          <c:idx val="2"/>
          <c:order val="2"/>
          <c:tx>
            <c:strRef>
              <c:f>'5'!$AB$94</c:f>
              <c:strCache>
                <c:ptCount val="1"/>
                <c:pt idx="0">
                  <c:v>Marknadsproduktion, tjänster (SNI G45-T98)</c:v>
                </c:pt>
              </c:strCache>
            </c:strRef>
          </c:tx>
          <c:invertIfNegative val="0"/>
          <c:cat>
            <c:strRef>
              <c:f>'5'!$AE$7:$AM$7</c:f>
              <c:strCache>
                <c:ptCount val="9"/>
                <c:pt idx="0">
                  <c:v>2008</c:v>
                </c:pt>
                <c:pt idx="1">
                  <c:v>2009</c:v>
                </c:pt>
                <c:pt idx="2">
                  <c:v>2010</c:v>
                </c:pt>
                <c:pt idx="3">
                  <c:v>2011</c:v>
                </c:pt>
                <c:pt idx="4">
                  <c:v>2012</c:v>
                </c:pt>
                <c:pt idx="5">
                  <c:v>2013</c:v>
                </c:pt>
                <c:pt idx="6">
                  <c:v>2014</c:v>
                </c:pt>
                <c:pt idx="7">
                  <c:v>2015</c:v>
                </c:pt>
                <c:pt idx="8">
                  <c:v>2016*</c:v>
                </c:pt>
              </c:strCache>
            </c:strRef>
          </c:cat>
          <c:val>
            <c:numRef>
              <c:f>'5'!$AE$94:$AM$94</c:f>
              <c:numCache>
                <c:formatCode>#,##0</c:formatCode>
                <c:ptCount val="9"/>
                <c:pt idx="0">
                  <c:v>7.7958683496990204</c:v>
                </c:pt>
                <c:pt idx="1">
                  <c:v>7.426409606975219</c:v>
                </c:pt>
                <c:pt idx="2">
                  <c:v>7.2365015465156315</c:v>
                </c:pt>
                <c:pt idx="3">
                  <c:v>6.8307372832755524</c:v>
                </c:pt>
                <c:pt idx="4">
                  <c:v>6.1208332955621518</c:v>
                </c:pt>
                <c:pt idx="5">
                  <c:v>5.5843245879098813</c:v>
                </c:pt>
                <c:pt idx="6">
                  <c:v>5.6787217871936688</c:v>
                </c:pt>
                <c:pt idx="7">
                  <c:v>5.3259939093514088</c:v>
                </c:pt>
                <c:pt idx="8">
                  <c:v>5.0903423619335575</c:v>
                </c:pt>
              </c:numCache>
            </c:numRef>
          </c:val>
          <c:extLst>
            <c:ext xmlns:c16="http://schemas.microsoft.com/office/drawing/2014/chart" uri="{C3380CC4-5D6E-409C-BE32-E72D297353CC}">
              <c16:uniqueId val="{00000002-B313-4629-9FB2-7CE49E63DC57}"/>
            </c:ext>
          </c:extLst>
        </c:ser>
        <c:ser>
          <c:idx val="3"/>
          <c:order val="3"/>
          <c:tx>
            <c:strRef>
              <c:f>'5'!$AB$95</c:f>
              <c:strCache>
                <c:ptCount val="1"/>
                <c:pt idx="0">
                  <c:v>Offentl. myndigh. samt hushållens icke-vinstdrivande org.</c:v>
                </c:pt>
              </c:strCache>
            </c:strRef>
          </c:tx>
          <c:invertIfNegative val="0"/>
          <c:cat>
            <c:strRef>
              <c:f>'5'!$AE$7:$AM$7</c:f>
              <c:strCache>
                <c:ptCount val="9"/>
                <c:pt idx="0">
                  <c:v>2008</c:v>
                </c:pt>
                <c:pt idx="1">
                  <c:v>2009</c:v>
                </c:pt>
                <c:pt idx="2">
                  <c:v>2010</c:v>
                </c:pt>
                <c:pt idx="3">
                  <c:v>2011</c:v>
                </c:pt>
                <c:pt idx="4">
                  <c:v>2012</c:v>
                </c:pt>
                <c:pt idx="5">
                  <c:v>2013</c:v>
                </c:pt>
                <c:pt idx="6">
                  <c:v>2014</c:v>
                </c:pt>
                <c:pt idx="7">
                  <c:v>2015</c:v>
                </c:pt>
                <c:pt idx="8">
                  <c:v>2016*</c:v>
                </c:pt>
              </c:strCache>
            </c:strRef>
          </c:cat>
          <c:val>
            <c:numRef>
              <c:f>'5'!$AE$95:$AM$95</c:f>
              <c:numCache>
                <c:formatCode>#,##0</c:formatCode>
                <c:ptCount val="9"/>
                <c:pt idx="0">
                  <c:v>0.49350172440232093</c:v>
                </c:pt>
                <c:pt idx="1">
                  <c:v>0.49676741087665072</c:v>
                </c:pt>
                <c:pt idx="2">
                  <c:v>0.52172379241035516</c:v>
                </c:pt>
                <c:pt idx="3">
                  <c:v>0.48256177010516665</c:v>
                </c:pt>
                <c:pt idx="4">
                  <c:v>0.50032141041468037</c:v>
                </c:pt>
                <c:pt idx="5">
                  <c:v>0.44657268201558525</c:v>
                </c:pt>
                <c:pt idx="6">
                  <c:v>0.42711157818612322</c:v>
                </c:pt>
                <c:pt idx="7">
                  <c:v>0.40121294251850459</c:v>
                </c:pt>
                <c:pt idx="8">
                  <c:v>0.36926112114567256</c:v>
                </c:pt>
              </c:numCache>
            </c:numRef>
          </c:val>
          <c:extLst>
            <c:ext xmlns:c16="http://schemas.microsoft.com/office/drawing/2014/chart" uri="{C3380CC4-5D6E-409C-BE32-E72D297353CC}">
              <c16:uniqueId val="{00000003-B313-4629-9FB2-7CE49E63DC57}"/>
            </c:ext>
          </c:extLst>
        </c:ser>
        <c:dLbls>
          <c:showLegendKey val="0"/>
          <c:showVal val="0"/>
          <c:showCatName val="0"/>
          <c:showSerName val="0"/>
          <c:showPercent val="0"/>
          <c:showBubbleSize val="0"/>
        </c:dLbls>
        <c:gapWidth val="150"/>
        <c:axId val="168801792"/>
        <c:axId val="168803328"/>
      </c:barChart>
      <c:catAx>
        <c:axId val="168801792"/>
        <c:scaling>
          <c:orientation val="minMax"/>
        </c:scaling>
        <c:delete val="0"/>
        <c:axPos val="b"/>
        <c:numFmt formatCode="General" sourceLinked="0"/>
        <c:majorTickMark val="out"/>
        <c:minorTickMark val="none"/>
        <c:tickLblPos val="nextTo"/>
        <c:crossAx val="168803328"/>
        <c:crosses val="autoZero"/>
        <c:auto val="1"/>
        <c:lblAlgn val="ctr"/>
        <c:lblOffset val="100"/>
        <c:noMultiLvlLbl val="0"/>
      </c:catAx>
      <c:valAx>
        <c:axId val="168803328"/>
        <c:scaling>
          <c:orientation val="minMax"/>
          <c:max val="60"/>
        </c:scaling>
        <c:delete val="0"/>
        <c:axPos val="l"/>
        <c:majorGridlines/>
        <c:title>
          <c:tx>
            <c:rich>
              <a:bodyPr rot="-5400000" vert="horz"/>
              <a:lstStyle/>
              <a:p>
                <a:pPr>
                  <a:defRPr b="0"/>
                </a:pPr>
                <a:r>
                  <a:rPr lang="en-US" b="0"/>
                  <a:t>Ton per sysselsatt</a:t>
                </a:r>
              </a:p>
            </c:rich>
          </c:tx>
          <c:overlay val="0"/>
        </c:title>
        <c:numFmt formatCode="#,##0" sourceLinked="0"/>
        <c:majorTickMark val="out"/>
        <c:minorTickMark val="none"/>
        <c:tickLblPos val="nextTo"/>
        <c:crossAx val="168801792"/>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Örebro</a:t>
            </a:r>
          </a:p>
        </c:rich>
      </c:tx>
      <c:overlay val="1"/>
    </c:title>
    <c:autoTitleDeleted val="0"/>
    <c:plotArea>
      <c:layout/>
      <c:barChart>
        <c:barDir val="col"/>
        <c:grouping val="clustered"/>
        <c:varyColors val="0"/>
        <c:ser>
          <c:idx val="0"/>
          <c:order val="0"/>
          <c:tx>
            <c:strRef>
              <c:f>'5'!$AB$100</c:f>
              <c:strCache>
                <c:ptCount val="1"/>
                <c:pt idx="0">
                  <c:v>Genomsnitt alla branscher</c:v>
                </c:pt>
              </c:strCache>
            </c:strRef>
          </c:tx>
          <c:invertIfNegative val="0"/>
          <c:cat>
            <c:strRef>
              <c:f>'5'!$AE$7:$AM$7</c:f>
              <c:strCache>
                <c:ptCount val="9"/>
                <c:pt idx="0">
                  <c:v>2008</c:v>
                </c:pt>
                <c:pt idx="1">
                  <c:v>2009</c:v>
                </c:pt>
                <c:pt idx="2">
                  <c:v>2010</c:v>
                </c:pt>
                <c:pt idx="3">
                  <c:v>2011</c:v>
                </c:pt>
                <c:pt idx="4">
                  <c:v>2012</c:v>
                </c:pt>
                <c:pt idx="5">
                  <c:v>2013</c:v>
                </c:pt>
                <c:pt idx="6">
                  <c:v>2014</c:v>
                </c:pt>
                <c:pt idx="7">
                  <c:v>2015</c:v>
                </c:pt>
                <c:pt idx="8">
                  <c:v>2016*</c:v>
                </c:pt>
              </c:strCache>
            </c:strRef>
          </c:cat>
          <c:val>
            <c:numRef>
              <c:f>'5'!$AE$100:$AM$100</c:f>
              <c:numCache>
                <c:formatCode>#,##0</c:formatCode>
                <c:ptCount val="9"/>
                <c:pt idx="0">
                  <c:v>13.926409302508217</c:v>
                </c:pt>
                <c:pt idx="1">
                  <c:v>14.660034499205116</c:v>
                </c:pt>
                <c:pt idx="2">
                  <c:v>14.939773866484662</c:v>
                </c:pt>
                <c:pt idx="3">
                  <c:v>13.842908733593603</c:v>
                </c:pt>
                <c:pt idx="4">
                  <c:v>13.698809248512177</c:v>
                </c:pt>
                <c:pt idx="5">
                  <c:v>13.304637435853246</c:v>
                </c:pt>
                <c:pt idx="6">
                  <c:v>12.092061417130507</c:v>
                </c:pt>
                <c:pt idx="7">
                  <c:v>11.229173740358302</c:v>
                </c:pt>
                <c:pt idx="8">
                  <c:v>12.192939183680423</c:v>
                </c:pt>
              </c:numCache>
            </c:numRef>
          </c:val>
          <c:extLst>
            <c:ext xmlns:c16="http://schemas.microsoft.com/office/drawing/2014/chart" uri="{C3380CC4-5D6E-409C-BE32-E72D297353CC}">
              <c16:uniqueId val="{00000000-AA12-408A-9FA4-B717BD4A9C96}"/>
            </c:ext>
          </c:extLst>
        </c:ser>
        <c:ser>
          <c:idx val="1"/>
          <c:order val="1"/>
          <c:tx>
            <c:strRef>
              <c:f>'5'!$AB$101</c:f>
              <c:strCache>
                <c:ptCount val="1"/>
                <c:pt idx="0">
                  <c:v>Marknadsproduktion, varor (SNI A01-F43)</c:v>
                </c:pt>
              </c:strCache>
            </c:strRef>
          </c:tx>
          <c:invertIfNegative val="0"/>
          <c:cat>
            <c:strRef>
              <c:f>'5'!$AE$7:$AM$7</c:f>
              <c:strCache>
                <c:ptCount val="9"/>
                <c:pt idx="0">
                  <c:v>2008</c:v>
                </c:pt>
                <c:pt idx="1">
                  <c:v>2009</c:v>
                </c:pt>
                <c:pt idx="2">
                  <c:v>2010</c:v>
                </c:pt>
                <c:pt idx="3">
                  <c:v>2011</c:v>
                </c:pt>
                <c:pt idx="4">
                  <c:v>2012</c:v>
                </c:pt>
                <c:pt idx="5">
                  <c:v>2013</c:v>
                </c:pt>
                <c:pt idx="6">
                  <c:v>2014</c:v>
                </c:pt>
                <c:pt idx="7">
                  <c:v>2015</c:v>
                </c:pt>
                <c:pt idx="8">
                  <c:v>2016*</c:v>
                </c:pt>
              </c:strCache>
            </c:strRef>
          </c:cat>
          <c:val>
            <c:numRef>
              <c:f>'5'!$AE$101:$AM$101</c:f>
              <c:numCache>
                <c:formatCode>#,##0</c:formatCode>
                <c:ptCount val="9"/>
                <c:pt idx="0">
                  <c:v>33.169987424234961</c:v>
                </c:pt>
                <c:pt idx="1">
                  <c:v>36.934805348910757</c:v>
                </c:pt>
                <c:pt idx="2">
                  <c:v>38.117394177048823</c:v>
                </c:pt>
                <c:pt idx="3">
                  <c:v>33.957341222976744</c:v>
                </c:pt>
                <c:pt idx="4">
                  <c:v>34.443426861718308</c:v>
                </c:pt>
                <c:pt idx="5">
                  <c:v>34.378967727652032</c:v>
                </c:pt>
                <c:pt idx="6">
                  <c:v>32.021775168278872</c:v>
                </c:pt>
                <c:pt idx="7">
                  <c:v>30.033081239353866</c:v>
                </c:pt>
                <c:pt idx="8">
                  <c:v>34.807961817210817</c:v>
                </c:pt>
              </c:numCache>
            </c:numRef>
          </c:val>
          <c:extLst>
            <c:ext xmlns:c16="http://schemas.microsoft.com/office/drawing/2014/chart" uri="{C3380CC4-5D6E-409C-BE32-E72D297353CC}">
              <c16:uniqueId val="{00000001-AA12-408A-9FA4-B717BD4A9C96}"/>
            </c:ext>
          </c:extLst>
        </c:ser>
        <c:ser>
          <c:idx val="2"/>
          <c:order val="2"/>
          <c:tx>
            <c:strRef>
              <c:f>'5'!$AB$102</c:f>
              <c:strCache>
                <c:ptCount val="1"/>
                <c:pt idx="0">
                  <c:v>Marknadsproduktion, tjänster (SNI G45-T98)</c:v>
                </c:pt>
              </c:strCache>
            </c:strRef>
          </c:tx>
          <c:invertIfNegative val="0"/>
          <c:cat>
            <c:strRef>
              <c:f>'5'!$AE$7:$AM$7</c:f>
              <c:strCache>
                <c:ptCount val="9"/>
                <c:pt idx="0">
                  <c:v>2008</c:v>
                </c:pt>
                <c:pt idx="1">
                  <c:v>2009</c:v>
                </c:pt>
                <c:pt idx="2">
                  <c:v>2010</c:v>
                </c:pt>
                <c:pt idx="3">
                  <c:v>2011</c:v>
                </c:pt>
                <c:pt idx="4">
                  <c:v>2012</c:v>
                </c:pt>
                <c:pt idx="5">
                  <c:v>2013</c:v>
                </c:pt>
                <c:pt idx="6">
                  <c:v>2014</c:v>
                </c:pt>
                <c:pt idx="7">
                  <c:v>2015</c:v>
                </c:pt>
                <c:pt idx="8">
                  <c:v>2016*</c:v>
                </c:pt>
              </c:strCache>
            </c:strRef>
          </c:cat>
          <c:val>
            <c:numRef>
              <c:f>'5'!$AE$102:$AM$102</c:f>
              <c:numCache>
                <c:formatCode>#,##0</c:formatCode>
                <c:ptCount val="9"/>
                <c:pt idx="0">
                  <c:v>5.1789192440707064</c:v>
                </c:pt>
                <c:pt idx="1">
                  <c:v>4.7114236608842948</c:v>
                </c:pt>
                <c:pt idx="2">
                  <c:v>5.0963159189453826</c:v>
                </c:pt>
                <c:pt idx="3">
                  <c:v>4.8774084131198947</c:v>
                </c:pt>
                <c:pt idx="4">
                  <c:v>4.6078157935940753</c:v>
                </c:pt>
                <c:pt idx="5">
                  <c:v>4.4340160029592015</c:v>
                </c:pt>
                <c:pt idx="6">
                  <c:v>4.0289327358700202</c:v>
                </c:pt>
                <c:pt idx="7">
                  <c:v>3.9358201430912771</c:v>
                </c:pt>
                <c:pt idx="8">
                  <c:v>3.4482585896044933</c:v>
                </c:pt>
              </c:numCache>
            </c:numRef>
          </c:val>
          <c:extLst>
            <c:ext xmlns:c16="http://schemas.microsoft.com/office/drawing/2014/chart" uri="{C3380CC4-5D6E-409C-BE32-E72D297353CC}">
              <c16:uniqueId val="{00000002-AA12-408A-9FA4-B717BD4A9C96}"/>
            </c:ext>
          </c:extLst>
        </c:ser>
        <c:ser>
          <c:idx val="3"/>
          <c:order val="3"/>
          <c:tx>
            <c:strRef>
              <c:f>'5'!$AB$103</c:f>
              <c:strCache>
                <c:ptCount val="1"/>
                <c:pt idx="0">
                  <c:v>Offentl. myndigh. samt hushållens icke-vinstdrivande org.</c:v>
                </c:pt>
              </c:strCache>
            </c:strRef>
          </c:tx>
          <c:invertIfNegative val="0"/>
          <c:cat>
            <c:strRef>
              <c:f>'5'!$AE$7:$AM$7</c:f>
              <c:strCache>
                <c:ptCount val="9"/>
                <c:pt idx="0">
                  <c:v>2008</c:v>
                </c:pt>
                <c:pt idx="1">
                  <c:v>2009</c:v>
                </c:pt>
                <c:pt idx="2">
                  <c:v>2010</c:v>
                </c:pt>
                <c:pt idx="3">
                  <c:v>2011</c:v>
                </c:pt>
                <c:pt idx="4">
                  <c:v>2012</c:v>
                </c:pt>
                <c:pt idx="5">
                  <c:v>2013</c:v>
                </c:pt>
                <c:pt idx="6">
                  <c:v>2014</c:v>
                </c:pt>
                <c:pt idx="7">
                  <c:v>2015</c:v>
                </c:pt>
                <c:pt idx="8">
                  <c:v>2016*</c:v>
                </c:pt>
              </c:strCache>
            </c:strRef>
          </c:cat>
          <c:val>
            <c:numRef>
              <c:f>'5'!$AE$103:$AM$103</c:f>
              <c:numCache>
                <c:formatCode>#,##0</c:formatCode>
                <c:ptCount val="9"/>
                <c:pt idx="0">
                  <c:v>0.39486636275958831</c:v>
                </c:pt>
                <c:pt idx="1">
                  <c:v>0.39673588831038575</c:v>
                </c:pt>
                <c:pt idx="2">
                  <c:v>0.40548769967812104</c:v>
                </c:pt>
                <c:pt idx="3">
                  <c:v>0.39381807556413984</c:v>
                </c:pt>
                <c:pt idx="4">
                  <c:v>0.39169515979725628</c:v>
                </c:pt>
                <c:pt idx="5">
                  <c:v>0.35145391042455137</c:v>
                </c:pt>
                <c:pt idx="6">
                  <c:v>0.32724749781642087</c:v>
                </c:pt>
                <c:pt idx="7">
                  <c:v>0.29675858391900944</c:v>
                </c:pt>
                <c:pt idx="8">
                  <c:v>0.27739381736933955</c:v>
                </c:pt>
              </c:numCache>
            </c:numRef>
          </c:val>
          <c:extLst>
            <c:ext xmlns:c16="http://schemas.microsoft.com/office/drawing/2014/chart" uri="{C3380CC4-5D6E-409C-BE32-E72D297353CC}">
              <c16:uniqueId val="{00000003-AA12-408A-9FA4-B717BD4A9C96}"/>
            </c:ext>
          </c:extLst>
        </c:ser>
        <c:dLbls>
          <c:showLegendKey val="0"/>
          <c:showVal val="0"/>
          <c:showCatName val="0"/>
          <c:showSerName val="0"/>
          <c:showPercent val="0"/>
          <c:showBubbleSize val="0"/>
        </c:dLbls>
        <c:gapWidth val="150"/>
        <c:axId val="168835328"/>
        <c:axId val="168841216"/>
      </c:barChart>
      <c:catAx>
        <c:axId val="168835328"/>
        <c:scaling>
          <c:orientation val="minMax"/>
        </c:scaling>
        <c:delete val="0"/>
        <c:axPos val="b"/>
        <c:numFmt formatCode="General" sourceLinked="0"/>
        <c:majorTickMark val="out"/>
        <c:minorTickMark val="none"/>
        <c:tickLblPos val="nextTo"/>
        <c:crossAx val="168841216"/>
        <c:crosses val="autoZero"/>
        <c:auto val="1"/>
        <c:lblAlgn val="ctr"/>
        <c:lblOffset val="100"/>
        <c:noMultiLvlLbl val="0"/>
      </c:catAx>
      <c:valAx>
        <c:axId val="168841216"/>
        <c:scaling>
          <c:orientation val="minMax"/>
          <c:max val="60"/>
        </c:scaling>
        <c:delete val="0"/>
        <c:axPos val="l"/>
        <c:majorGridlines/>
        <c:title>
          <c:tx>
            <c:rich>
              <a:bodyPr rot="-5400000" vert="horz"/>
              <a:lstStyle/>
              <a:p>
                <a:pPr>
                  <a:defRPr b="0"/>
                </a:pPr>
                <a:r>
                  <a:rPr lang="en-US" b="0"/>
                  <a:t>Ton per sysselsatt</a:t>
                </a:r>
              </a:p>
            </c:rich>
          </c:tx>
          <c:overlay val="0"/>
        </c:title>
        <c:numFmt formatCode="#,##0" sourceLinked="0"/>
        <c:majorTickMark val="out"/>
        <c:minorTickMark val="none"/>
        <c:tickLblPos val="nextTo"/>
        <c:crossAx val="168835328"/>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Västmanland</a:t>
            </a:r>
          </a:p>
        </c:rich>
      </c:tx>
      <c:overlay val="1"/>
    </c:title>
    <c:autoTitleDeleted val="0"/>
    <c:plotArea>
      <c:layout>
        <c:manualLayout>
          <c:layoutTarget val="inner"/>
          <c:xMode val="edge"/>
          <c:yMode val="edge"/>
          <c:x val="0.12080592279004539"/>
          <c:y val="7.3247953276730338E-2"/>
          <c:w val="0.8591162869109048"/>
          <c:h val="0.55486584362639602"/>
        </c:manualLayout>
      </c:layout>
      <c:barChart>
        <c:barDir val="col"/>
        <c:grouping val="clustered"/>
        <c:varyColors val="0"/>
        <c:ser>
          <c:idx val="0"/>
          <c:order val="0"/>
          <c:tx>
            <c:strRef>
              <c:f>'5'!$AB$107</c:f>
              <c:strCache>
                <c:ptCount val="1"/>
                <c:pt idx="0">
                  <c:v>Genomsnitt alla branscher</c:v>
                </c:pt>
              </c:strCache>
            </c:strRef>
          </c:tx>
          <c:invertIfNegative val="0"/>
          <c:cat>
            <c:strRef>
              <c:f>'5'!$AE$7:$AM$7</c:f>
              <c:strCache>
                <c:ptCount val="9"/>
                <c:pt idx="0">
                  <c:v>2008</c:v>
                </c:pt>
                <c:pt idx="1">
                  <c:v>2009</c:v>
                </c:pt>
                <c:pt idx="2">
                  <c:v>2010</c:v>
                </c:pt>
                <c:pt idx="3">
                  <c:v>2011</c:v>
                </c:pt>
                <c:pt idx="4">
                  <c:v>2012</c:v>
                </c:pt>
                <c:pt idx="5">
                  <c:v>2013</c:v>
                </c:pt>
                <c:pt idx="6">
                  <c:v>2014</c:v>
                </c:pt>
                <c:pt idx="7">
                  <c:v>2015</c:v>
                </c:pt>
                <c:pt idx="8">
                  <c:v>2016*</c:v>
                </c:pt>
              </c:strCache>
            </c:strRef>
          </c:cat>
          <c:val>
            <c:numRef>
              <c:f>'5'!$AE$107:$AM$107</c:f>
              <c:numCache>
                <c:formatCode>#,##0</c:formatCode>
                <c:ptCount val="9"/>
                <c:pt idx="0">
                  <c:v>21.224714918150063</c:v>
                </c:pt>
                <c:pt idx="1">
                  <c:v>17.66013231788676</c:v>
                </c:pt>
                <c:pt idx="2">
                  <c:v>20.46869990818675</c:v>
                </c:pt>
                <c:pt idx="3">
                  <c:v>16.157230029926122</c:v>
                </c:pt>
                <c:pt idx="4">
                  <c:v>15.521173164871906</c:v>
                </c:pt>
                <c:pt idx="5">
                  <c:v>14.228264762985374</c:v>
                </c:pt>
                <c:pt idx="6">
                  <c:v>12.642137782479942</c:v>
                </c:pt>
                <c:pt idx="7">
                  <c:v>11.915169621452206</c:v>
                </c:pt>
                <c:pt idx="8">
                  <c:v>11.896349127389547</c:v>
                </c:pt>
              </c:numCache>
            </c:numRef>
          </c:val>
          <c:extLst>
            <c:ext xmlns:c16="http://schemas.microsoft.com/office/drawing/2014/chart" uri="{C3380CC4-5D6E-409C-BE32-E72D297353CC}">
              <c16:uniqueId val="{00000000-CA4E-407D-AC4D-583B54D8B57E}"/>
            </c:ext>
          </c:extLst>
        </c:ser>
        <c:ser>
          <c:idx val="1"/>
          <c:order val="1"/>
          <c:tx>
            <c:strRef>
              <c:f>'5'!$AB$108</c:f>
              <c:strCache>
                <c:ptCount val="1"/>
                <c:pt idx="0">
                  <c:v>Marknadsproduktion, varor (SNI A01-F43)</c:v>
                </c:pt>
              </c:strCache>
            </c:strRef>
          </c:tx>
          <c:invertIfNegative val="0"/>
          <c:cat>
            <c:strRef>
              <c:f>'5'!$AE$7:$AM$7</c:f>
              <c:strCache>
                <c:ptCount val="9"/>
                <c:pt idx="0">
                  <c:v>2008</c:v>
                </c:pt>
                <c:pt idx="1">
                  <c:v>2009</c:v>
                </c:pt>
                <c:pt idx="2">
                  <c:v>2010</c:v>
                </c:pt>
                <c:pt idx="3">
                  <c:v>2011</c:v>
                </c:pt>
                <c:pt idx="4">
                  <c:v>2012</c:v>
                </c:pt>
                <c:pt idx="5">
                  <c:v>2013</c:v>
                </c:pt>
                <c:pt idx="6">
                  <c:v>2014</c:v>
                </c:pt>
                <c:pt idx="7">
                  <c:v>2015</c:v>
                </c:pt>
                <c:pt idx="8">
                  <c:v>2016*</c:v>
                </c:pt>
              </c:strCache>
            </c:strRef>
          </c:cat>
          <c:val>
            <c:numRef>
              <c:f>'5'!$AE$108:$AM$108</c:f>
              <c:numCache>
                <c:formatCode>#,##0</c:formatCode>
                <c:ptCount val="9"/>
                <c:pt idx="0">
                  <c:v>46.87207505487072</c:v>
                </c:pt>
                <c:pt idx="1">
                  <c:v>38.866745835809219</c:v>
                </c:pt>
                <c:pt idx="2">
                  <c:v>48.623189715364383</c:v>
                </c:pt>
                <c:pt idx="3">
                  <c:v>35.841759467940847</c:v>
                </c:pt>
                <c:pt idx="4">
                  <c:v>33.903425333787645</c:v>
                </c:pt>
                <c:pt idx="5">
                  <c:v>32.846843965627471</c:v>
                </c:pt>
                <c:pt idx="6">
                  <c:v>28.389461090137093</c:v>
                </c:pt>
                <c:pt idx="7">
                  <c:v>26.250960364242754</c:v>
                </c:pt>
                <c:pt idx="8">
                  <c:v>27.348401630004073</c:v>
                </c:pt>
              </c:numCache>
            </c:numRef>
          </c:val>
          <c:extLst>
            <c:ext xmlns:c16="http://schemas.microsoft.com/office/drawing/2014/chart" uri="{C3380CC4-5D6E-409C-BE32-E72D297353CC}">
              <c16:uniqueId val="{00000001-CA4E-407D-AC4D-583B54D8B57E}"/>
            </c:ext>
          </c:extLst>
        </c:ser>
        <c:ser>
          <c:idx val="2"/>
          <c:order val="2"/>
          <c:tx>
            <c:strRef>
              <c:f>'5'!$AB$109</c:f>
              <c:strCache>
                <c:ptCount val="1"/>
                <c:pt idx="0">
                  <c:v>Marknadsproduktion, tjänster (SNI G45-T98)</c:v>
                </c:pt>
              </c:strCache>
            </c:strRef>
          </c:tx>
          <c:invertIfNegative val="0"/>
          <c:cat>
            <c:strRef>
              <c:f>'5'!$AE$7:$AM$7</c:f>
              <c:strCache>
                <c:ptCount val="9"/>
                <c:pt idx="0">
                  <c:v>2008</c:v>
                </c:pt>
                <c:pt idx="1">
                  <c:v>2009</c:v>
                </c:pt>
                <c:pt idx="2">
                  <c:v>2010</c:v>
                </c:pt>
                <c:pt idx="3">
                  <c:v>2011</c:v>
                </c:pt>
                <c:pt idx="4">
                  <c:v>2012</c:v>
                </c:pt>
                <c:pt idx="5">
                  <c:v>2013</c:v>
                </c:pt>
                <c:pt idx="6">
                  <c:v>2014</c:v>
                </c:pt>
                <c:pt idx="7">
                  <c:v>2015</c:v>
                </c:pt>
                <c:pt idx="8">
                  <c:v>2016*</c:v>
                </c:pt>
              </c:strCache>
            </c:strRef>
          </c:cat>
          <c:val>
            <c:numRef>
              <c:f>'5'!$AE$109:$AM$109</c:f>
              <c:numCache>
                <c:formatCode>#,##0</c:formatCode>
                <c:ptCount val="9"/>
                <c:pt idx="0">
                  <c:v>7.6049365363202881</c:v>
                </c:pt>
                <c:pt idx="1">
                  <c:v>6.204449989712276</c:v>
                </c:pt>
                <c:pt idx="2">
                  <c:v>5.5838952515617395</c:v>
                </c:pt>
                <c:pt idx="3">
                  <c:v>5.5662814252791852</c:v>
                </c:pt>
                <c:pt idx="4">
                  <c:v>5.4210592914234663</c:v>
                </c:pt>
                <c:pt idx="5">
                  <c:v>3.4450178808117253</c:v>
                </c:pt>
                <c:pt idx="6">
                  <c:v>3.3376751058808258</c:v>
                </c:pt>
                <c:pt idx="7">
                  <c:v>3.8825451859070492</c:v>
                </c:pt>
                <c:pt idx="8">
                  <c:v>3.8256173660301878</c:v>
                </c:pt>
              </c:numCache>
            </c:numRef>
          </c:val>
          <c:extLst>
            <c:ext xmlns:c16="http://schemas.microsoft.com/office/drawing/2014/chart" uri="{C3380CC4-5D6E-409C-BE32-E72D297353CC}">
              <c16:uniqueId val="{00000002-CA4E-407D-AC4D-583B54D8B57E}"/>
            </c:ext>
          </c:extLst>
        </c:ser>
        <c:ser>
          <c:idx val="3"/>
          <c:order val="3"/>
          <c:tx>
            <c:strRef>
              <c:f>'5'!$AB$110</c:f>
              <c:strCache>
                <c:ptCount val="1"/>
                <c:pt idx="0">
                  <c:v>Offentl. myndigh. samt hushållens icke-vinstdrivande org.</c:v>
                </c:pt>
              </c:strCache>
            </c:strRef>
          </c:tx>
          <c:invertIfNegative val="0"/>
          <c:cat>
            <c:strRef>
              <c:f>'5'!$AE$7:$AM$7</c:f>
              <c:strCache>
                <c:ptCount val="9"/>
                <c:pt idx="0">
                  <c:v>2008</c:v>
                </c:pt>
                <c:pt idx="1">
                  <c:v>2009</c:v>
                </c:pt>
                <c:pt idx="2">
                  <c:v>2010</c:v>
                </c:pt>
                <c:pt idx="3">
                  <c:v>2011</c:v>
                </c:pt>
                <c:pt idx="4">
                  <c:v>2012</c:v>
                </c:pt>
                <c:pt idx="5">
                  <c:v>2013</c:v>
                </c:pt>
                <c:pt idx="6">
                  <c:v>2014</c:v>
                </c:pt>
                <c:pt idx="7">
                  <c:v>2015</c:v>
                </c:pt>
                <c:pt idx="8">
                  <c:v>2016*</c:v>
                </c:pt>
              </c:strCache>
            </c:strRef>
          </c:cat>
          <c:val>
            <c:numRef>
              <c:f>'5'!$AE$110:$AM$110</c:f>
              <c:numCache>
                <c:formatCode>#,##0</c:formatCode>
                <c:ptCount val="9"/>
                <c:pt idx="0">
                  <c:v>0.50769955665719368</c:v>
                </c:pt>
                <c:pt idx="1">
                  <c:v>0.49910074070153398</c:v>
                </c:pt>
                <c:pt idx="2">
                  <c:v>0.52151560141753028</c:v>
                </c:pt>
                <c:pt idx="3">
                  <c:v>0.49669845354435976</c:v>
                </c:pt>
                <c:pt idx="4">
                  <c:v>0.50265856885253302</c:v>
                </c:pt>
                <c:pt idx="5">
                  <c:v>0.44332902759107001</c:v>
                </c:pt>
                <c:pt idx="6">
                  <c:v>0.40641588954910635</c:v>
                </c:pt>
                <c:pt idx="7">
                  <c:v>0.40353700913849855</c:v>
                </c:pt>
                <c:pt idx="8">
                  <c:v>0.39468747762091505</c:v>
                </c:pt>
              </c:numCache>
            </c:numRef>
          </c:val>
          <c:extLst>
            <c:ext xmlns:c16="http://schemas.microsoft.com/office/drawing/2014/chart" uri="{C3380CC4-5D6E-409C-BE32-E72D297353CC}">
              <c16:uniqueId val="{00000003-CA4E-407D-AC4D-583B54D8B57E}"/>
            </c:ext>
          </c:extLst>
        </c:ser>
        <c:dLbls>
          <c:showLegendKey val="0"/>
          <c:showVal val="0"/>
          <c:showCatName val="0"/>
          <c:showSerName val="0"/>
          <c:showPercent val="0"/>
          <c:showBubbleSize val="0"/>
        </c:dLbls>
        <c:gapWidth val="150"/>
        <c:axId val="168872576"/>
        <c:axId val="168878464"/>
      </c:barChart>
      <c:catAx>
        <c:axId val="168872576"/>
        <c:scaling>
          <c:orientation val="minMax"/>
        </c:scaling>
        <c:delete val="0"/>
        <c:axPos val="b"/>
        <c:numFmt formatCode="General" sourceLinked="0"/>
        <c:majorTickMark val="out"/>
        <c:minorTickMark val="none"/>
        <c:tickLblPos val="nextTo"/>
        <c:crossAx val="168878464"/>
        <c:crosses val="autoZero"/>
        <c:auto val="1"/>
        <c:lblAlgn val="ctr"/>
        <c:lblOffset val="100"/>
        <c:noMultiLvlLbl val="0"/>
      </c:catAx>
      <c:valAx>
        <c:axId val="168878464"/>
        <c:scaling>
          <c:orientation val="minMax"/>
          <c:max val="60"/>
        </c:scaling>
        <c:delete val="0"/>
        <c:axPos val="l"/>
        <c:majorGridlines/>
        <c:title>
          <c:tx>
            <c:rich>
              <a:bodyPr rot="-5400000" vert="horz"/>
              <a:lstStyle/>
              <a:p>
                <a:pPr>
                  <a:defRPr b="0"/>
                </a:pPr>
                <a:r>
                  <a:rPr lang="en-US" b="0"/>
                  <a:t>Ton per sysselsatt</a:t>
                </a:r>
              </a:p>
            </c:rich>
          </c:tx>
          <c:overlay val="0"/>
        </c:title>
        <c:numFmt formatCode="#,##0" sourceLinked="0"/>
        <c:majorTickMark val="out"/>
        <c:minorTickMark val="none"/>
        <c:tickLblPos val="nextTo"/>
        <c:crossAx val="168872576"/>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Dalarna</a:t>
            </a:r>
          </a:p>
        </c:rich>
      </c:tx>
      <c:overlay val="1"/>
    </c:title>
    <c:autoTitleDeleted val="0"/>
    <c:plotArea>
      <c:layout/>
      <c:barChart>
        <c:barDir val="col"/>
        <c:grouping val="clustered"/>
        <c:varyColors val="0"/>
        <c:ser>
          <c:idx val="0"/>
          <c:order val="0"/>
          <c:tx>
            <c:strRef>
              <c:f>'5'!$AB$114</c:f>
              <c:strCache>
                <c:ptCount val="1"/>
                <c:pt idx="0">
                  <c:v>Genomsnitt alla branscher</c:v>
                </c:pt>
              </c:strCache>
            </c:strRef>
          </c:tx>
          <c:invertIfNegative val="0"/>
          <c:cat>
            <c:strRef>
              <c:f>'5'!$AE$7:$AM$7</c:f>
              <c:strCache>
                <c:ptCount val="9"/>
                <c:pt idx="0">
                  <c:v>2008</c:v>
                </c:pt>
                <c:pt idx="1">
                  <c:v>2009</c:v>
                </c:pt>
                <c:pt idx="2">
                  <c:v>2010</c:v>
                </c:pt>
                <c:pt idx="3">
                  <c:v>2011</c:v>
                </c:pt>
                <c:pt idx="4">
                  <c:v>2012</c:v>
                </c:pt>
                <c:pt idx="5">
                  <c:v>2013</c:v>
                </c:pt>
                <c:pt idx="6">
                  <c:v>2014</c:v>
                </c:pt>
                <c:pt idx="7">
                  <c:v>2015</c:v>
                </c:pt>
                <c:pt idx="8">
                  <c:v>2016*</c:v>
                </c:pt>
              </c:strCache>
            </c:strRef>
          </c:cat>
          <c:val>
            <c:numRef>
              <c:f>'5'!$AE$114:$AM$114</c:f>
              <c:numCache>
                <c:formatCode>#,##0</c:formatCode>
                <c:ptCount val="9"/>
                <c:pt idx="0">
                  <c:v>16.612636725660149</c:v>
                </c:pt>
                <c:pt idx="1">
                  <c:v>15.381603424986315</c:v>
                </c:pt>
                <c:pt idx="2">
                  <c:v>16.441437103302874</c:v>
                </c:pt>
                <c:pt idx="3">
                  <c:v>15.531438604450889</c:v>
                </c:pt>
                <c:pt idx="4">
                  <c:v>14.768159281034857</c:v>
                </c:pt>
                <c:pt idx="5">
                  <c:v>14.735816269240278</c:v>
                </c:pt>
                <c:pt idx="6">
                  <c:v>13.913327883981323</c:v>
                </c:pt>
                <c:pt idx="7">
                  <c:v>13.377486215646458</c:v>
                </c:pt>
                <c:pt idx="8">
                  <c:v>13.687698261773594</c:v>
                </c:pt>
              </c:numCache>
            </c:numRef>
          </c:val>
          <c:extLst>
            <c:ext xmlns:c16="http://schemas.microsoft.com/office/drawing/2014/chart" uri="{C3380CC4-5D6E-409C-BE32-E72D297353CC}">
              <c16:uniqueId val="{00000000-6EB7-4484-81C6-BB4FA6688916}"/>
            </c:ext>
          </c:extLst>
        </c:ser>
        <c:ser>
          <c:idx val="1"/>
          <c:order val="1"/>
          <c:tx>
            <c:strRef>
              <c:f>'5'!$AB$115</c:f>
              <c:strCache>
                <c:ptCount val="1"/>
                <c:pt idx="0">
                  <c:v>Marknadsproduktion, varor (SNI A01-F43)</c:v>
                </c:pt>
              </c:strCache>
            </c:strRef>
          </c:tx>
          <c:invertIfNegative val="0"/>
          <c:cat>
            <c:strRef>
              <c:f>'5'!$AE$7:$AM$7</c:f>
              <c:strCache>
                <c:ptCount val="9"/>
                <c:pt idx="0">
                  <c:v>2008</c:v>
                </c:pt>
                <c:pt idx="1">
                  <c:v>2009</c:v>
                </c:pt>
                <c:pt idx="2">
                  <c:v>2010</c:v>
                </c:pt>
                <c:pt idx="3">
                  <c:v>2011</c:v>
                </c:pt>
                <c:pt idx="4">
                  <c:v>2012</c:v>
                </c:pt>
                <c:pt idx="5">
                  <c:v>2013</c:v>
                </c:pt>
                <c:pt idx="6">
                  <c:v>2014</c:v>
                </c:pt>
                <c:pt idx="7">
                  <c:v>2015</c:v>
                </c:pt>
                <c:pt idx="8">
                  <c:v>2016*</c:v>
                </c:pt>
              </c:strCache>
            </c:strRef>
          </c:cat>
          <c:val>
            <c:numRef>
              <c:f>'5'!$AE$115:$AM$115</c:f>
              <c:numCache>
                <c:formatCode>#,##0</c:formatCode>
                <c:ptCount val="9"/>
                <c:pt idx="0">
                  <c:v>35.005323991403536</c:v>
                </c:pt>
                <c:pt idx="1">
                  <c:v>32.533176635216947</c:v>
                </c:pt>
                <c:pt idx="2">
                  <c:v>35.257018644623344</c:v>
                </c:pt>
                <c:pt idx="3">
                  <c:v>33.095402434986944</c:v>
                </c:pt>
                <c:pt idx="4">
                  <c:v>31.940324032188219</c:v>
                </c:pt>
                <c:pt idx="5">
                  <c:v>32.421571882525534</c:v>
                </c:pt>
                <c:pt idx="6">
                  <c:v>30.91003946478143</c:v>
                </c:pt>
                <c:pt idx="7">
                  <c:v>30.451342968755981</c:v>
                </c:pt>
                <c:pt idx="8">
                  <c:v>32.872908721374927</c:v>
                </c:pt>
              </c:numCache>
            </c:numRef>
          </c:val>
          <c:extLst>
            <c:ext xmlns:c16="http://schemas.microsoft.com/office/drawing/2014/chart" uri="{C3380CC4-5D6E-409C-BE32-E72D297353CC}">
              <c16:uniqueId val="{00000001-6EB7-4484-81C6-BB4FA6688916}"/>
            </c:ext>
          </c:extLst>
        </c:ser>
        <c:ser>
          <c:idx val="2"/>
          <c:order val="2"/>
          <c:tx>
            <c:strRef>
              <c:f>'5'!$AB$116</c:f>
              <c:strCache>
                <c:ptCount val="1"/>
                <c:pt idx="0">
                  <c:v>Marknadsproduktion, tjänster (SNI G45-T98)</c:v>
                </c:pt>
              </c:strCache>
            </c:strRef>
          </c:tx>
          <c:invertIfNegative val="0"/>
          <c:cat>
            <c:strRef>
              <c:f>'5'!$AE$7:$AM$7</c:f>
              <c:strCache>
                <c:ptCount val="9"/>
                <c:pt idx="0">
                  <c:v>2008</c:v>
                </c:pt>
                <c:pt idx="1">
                  <c:v>2009</c:v>
                </c:pt>
                <c:pt idx="2">
                  <c:v>2010</c:v>
                </c:pt>
                <c:pt idx="3">
                  <c:v>2011</c:v>
                </c:pt>
                <c:pt idx="4">
                  <c:v>2012</c:v>
                </c:pt>
                <c:pt idx="5">
                  <c:v>2013</c:v>
                </c:pt>
                <c:pt idx="6">
                  <c:v>2014</c:v>
                </c:pt>
                <c:pt idx="7">
                  <c:v>2015</c:v>
                </c:pt>
                <c:pt idx="8">
                  <c:v>2016*</c:v>
                </c:pt>
              </c:strCache>
            </c:strRef>
          </c:cat>
          <c:val>
            <c:numRef>
              <c:f>'5'!$AE$116:$AM$116</c:f>
              <c:numCache>
                <c:formatCode>#,##0</c:formatCode>
                <c:ptCount val="9"/>
                <c:pt idx="0">
                  <c:v>6.4576221813880723</c:v>
                </c:pt>
                <c:pt idx="1">
                  <c:v>5.8816754468151409</c:v>
                </c:pt>
                <c:pt idx="2">
                  <c:v>5.9964030177530079</c:v>
                </c:pt>
                <c:pt idx="3">
                  <c:v>5.8344374043167493</c:v>
                </c:pt>
                <c:pt idx="4">
                  <c:v>5.217138183066635</c:v>
                </c:pt>
                <c:pt idx="5">
                  <c:v>5.028986387112349</c:v>
                </c:pt>
                <c:pt idx="6">
                  <c:v>4.5768052404734272</c:v>
                </c:pt>
                <c:pt idx="7">
                  <c:v>4.1850387076397269</c:v>
                </c:pt>
                <c:pt idx="8">
                  <c:v>4.0124286392898858</c:v>
                </c:pt>
              </c:numCache>
            </c:numRef>
          </c:val>
          <c:extLst>
            <c:ext xmlns:c16="http://schemas.microsoft.com/office/drawing/2014/chart" uri="{C3380CC4-5D6E-409C-BE32-E72D297353CC}">
              <c16:uniqueId val="{00000002-6EB7-4484-81C6-BB4FA6688916}"/>
            </c:ext>
          </c:extLst>
        </c:ser>
        <c:ser>
          <c:idx val="3"/>
          <c:order val="3"/>
          <c:tx>
            <c:strRef>
              <c:f>'5'!$AB$117</c:f>
              <c:strCache>
                <c:ptCount val="1"/>
                <c:pt idx="0">
                  <c:v>Offentl. myndigh. samt hushållens icke-vinstdrivande org.</c:v>
                </c:pt>
              </c:strCache>
            </c:strRef>
          </c:tx>
          <c:invertIfNegative val="0"/>
          <c:cat>
            <c:strRef>
              <c:f>'5'!$AE$7:$AM$7</c:f>
              <c:strCache>
                <c:ptCount val="9"/>
                <c:pt idx="0">
                  <c:v>2008</c:v>
                </c:pt>
                <c:pt idx="1">
                  <c:v>2009</c:v>
                </c:pt>
                <c:pt idx="2">
                  <c:v>2010</c:v>
                </c:pt>
                <c:pt idx="3">
                  <c:v>2011</c:v>
                </c:pt>
                <c:pt idx="4">
                  <c:v>2012</c:v>
                </c:pt>
                <c:pt idx="5">
                  <c:v>2013</c:v>
                </c:pt>
                <c:pt idx="6">
                  <c:v>2014</c:v>
                </c:pt>
                <c:pt idx="7">
                  <c:v>2015</c:v>
                </c:pt>
                <c:pt idx="8">
                  <c:v>2016*</c:v>
                </c:pt>
              </c:strCache>
            </c:strRef>
          </c:cat>
          <c:val>
            <c:numRef>
              <c:f>'5'!$AE$117:$AM$117</c:f>
              <c:numCache>
                <c:formatCode>#,##0</c:formatCode>
                <c:ptCount val="9"/>
                <c:pt idx="0">
                  <c:v>0.4097604348445405</c:v>
                </c:pt>
                <c:pt idx="1">
                  <c:v>0.36019963312869779</c:v>
                </c:pt>
                <c:pt idx="2">
                  <c:v>0.37678190050354471</c:v>
                </c:pt>
                <c:pt idx="3">
                  <c:v>0.36211008731744149</c:v>
                </c:pt>
                <c:pt idx="4">
                  <c:v>0.35787843156732496</c:v>
                </c:pt>
                <c:pt idx="5">
                  <c:v>0.33774016719376193</c:v>
                </c:pt>
                <c:pt idx="6">
                  <c:v>0.31783470046897072</c:v>
                </c:pt>
                <c:pt idx="7">
                  <c:v>0.30700671708465044</c:v>
                </c:pt>
                <c:pt idx="8">
                  <c:v>0.29353411305060001</c:v>
                </c:pt>
              </c:numCache>
            </c:numRef>
          </c:val>
          <c:extLst>
            <c:ext xmlns:c16="http://schemas.microsoft.com/office/drawing/2014/chart" uri="{C3380CC4-5D6E-409C-BE32-E72D297353CC}">
              <c16:uniqueId val="{00000003-6EB7-4484-81C6-BB4FA6688916}"/>
            </c:ext>
          </c:extLst>
        </c:ser>
        <c:dLbls>
          <c:showLegendKey val="0"/>
          <c:showVal val="0"/>
          <c:showCatName val="0"/>
          <c:showSerName val="0"/>
          <c:showPercent val="0"/>
          <c:showBubbleSize val="0"/>
        </c:dLbls>
        <c:gapWidth val="150"/>
        <c:axId val="168958976"/>
        <c:axId val="168960768"/>
      </c:barChart>
      <c:catAx>
        <c:axId val="168958976"/>
        <c:scaling>
          <c:orientation val="minMax"/>
        </c:scaling>
        <c:delete val="0"/>
        <c:axPos val="b"/>
        <c:numFmt formatCode="General" sourceLinked="0"/>
        <c:majorTickMark val="out"/>
        <c:minorTickMark val="none"/>
        <c:tickLblPos val="nextTo"/>
        <c:crossAx val="168960768"/>
        <c:crosses val="autoZero"/>
        <c:auto val="1"/>
        <c:lblAlgn val="ctr"/>
        <c:lblOffset val="100"/>
        <c:noMultiLvlLbl val="0"/>
      </c:catAx>
      <c:valAx>
        <c:axId val="168960768"/>
        <c:scaling>
          <c:orientation val="minMax"/>
          <c:max val="60"/>
        </c:scaling>
        <c:delete val="0"/>
        <c:axPos val="l"/>
        <c:majorGridlines/>
        <c:title>
          <c:tx>
            <c:rich>
              <a:bodyPr rot="-5400000" vert="horz"/>
              <a:lstStyle/>
              <a:p>
                <a:pPr>
                  <a:defRPr b="0"/>
                </a:pPr>
                <a:r>
                  <a:rPr lang="en-US" b="0"/>
                  <a:t>Ton per sysselsatt</a:t>
                </a:r>
              </a:p>
            </c:rich>
          </c:tx>
          <c:overlay val="0"/>
        </c:title>
        <c:numFmt formatCode="#,##0" sourceLinked="0"/>
        <c:majorTickMark val="out"/>
        <c:minorTickMark val="none"/>
        <c:tickLblPos val="nextTo"/>
        <c:crossAx val="168958976"/>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Västernorrland</a:t>
            </a:r>
          </a:p>
        </c:rich>
      </c:tx>
      <c:overlay val="1"/>
    </c:title>
    <c:autoTitleDeleted val="0"/>
    <c:plotArea>
      <c:layout/>
      <c:barChart>
        <c:barDir val="col"/>
        <c:grouping val="clustered"/>
        <c:varyColors val="0"/>
        <c:ser>
          <c:idx val="0"/>
          <c:order val="0"/>
          <c:tx>
            <c:strRef>
              <c:f>'5'!$AB$128</c:f>
              <c:strCache>
                <c:ptCount val="1"/>
                <c:pt idx="0">
                  <c:v>Genomsnitt alla branscher</c:v>
                </c:pt>
              </c:strCache>
            </c:strRef>
          </c:tx>
          <c:invertIfNegative val="0"/>
          <c:cat>
            <c:strRef>
              <c:f>'5'!$AE$7:$AM$7</c:f>
              <c:strCache>
                <c:ptCount val="9"/>
                <c:pt idx="0">
                  <c:v>2008</c:v>
                </c:pt>
                <c:pt idx="1">
                  <c:v>2009</c:v>
                </c:pt>
                <c:pt idx="2">
                  <c:v>2010</c:v>
                </c:pt>
                <c:pt idx="3">
                  <c:v>2011</c:v>
                </c:pt>
                <c:pt idx="4">
                  <c:v>2012</c:v>
                </c:pt>
                <c:pt idx="5">
                  <c:v>2013</c:v>
                </c:pt>
                <c:pt idx="6">
                  <c:v>2014</c:v>
                </c:pt>
                <c:pt idx="7">
                  <c:v>2015</c:v>
                </c:pt>
                <c:pt idx="8">
                  <c:v>2016*</c:v>
                </c:pt>
              </c:strCache>
            </c:strRef>
          </c:cat>
          <c:val>
            <c:numRef>
              <c:f>'5'!$AE$128:$AM$128</c:f>
              <c:numCache>
                <c:formatCode>#,##0</c:formatCode>
                <c:ptCount val="9"/>
                <c:pt idx="0">
                  <c:v>17.36115394008408</c:v>
                </c:pt>
                <c:pt idx="1">
                  <c:v>16.579884435610548</c:v>
                </c:pt>
                <c:pt idx="2">
                  <c:v>18.803765042428463</c:v>
                </c:pt>
                <c:pt idx="3">
                  <c:v>18.488733866568449</c:v>
                </c:pt>
                <c:pt idx="4">
                  <c:v>16.545569120616545</c:v>
                </c:pt>
                <c:pt idx="5">
                  <c:v>14.818109122645106</c:v>
                </c:pt>
                <c:pt idx="6">
                  <c:v>14.222775734553519</c:v>
                </c:pt>
                <c:pt idx="7">
                  <c:v>13.591073129780494</c:v>
                </c:pt>
                <c:pt idx="8">
                  <c:v>13.244008439091298</c:v>
                </c:pt>
              </c:numCache>
            </c:numRef>
          </c:val>
          <c:extLst>
            <c:ext xmlns:c16="http://schemas.microsoft.com/office/drawing/2014/chart" uri="{C3380CC4-5D6E-409C-BE32-E72D297353CC}">
              <c16:uniqueId val="{00000000-4D58-4B51-A262-D1EEF4A5EBC6}"/>
            </c:ext>
          </c:extLst>
        </c:ser>
        <c:ser>
          <c:idx val="1"/>
          <c:order val="1"/>
          <c:tx>
            <c:strRef>
              <c:f>'5'!$AB$129</c:f>
              <c:strCache>
                <c:ptCount val="1"/>
                <c:pt idx="0">
                  <c:v>Marknadsproduktion, varor (SNI A01-F43)</c:v>
                </c:pt>
              </c:strCache>
            </c:strRef>
          </c:tx>
          <c:invertIfNegative val="0"/>
          <c:cat>
            <c:strRef>
              <c:f>'5'!$AE$7:$AM$7</c:f>
              <c:strCache>
                <c:ptCount val="9"/>
                <c:pt idx="0">
                  <c:v>2008</c:v>
                </c:pt>
                <c:pt idx="1">
                  <c:v>2009</c:v>
                </c:pt>
                <c:pt idx="2">
                  <c:v>2010</c:v>
                </c:pt>
                <c:pt idx="3">
                  <c:v>2011</c:v>
                </c:pt>
                <c:pt idx="4">
                  <c:v>2012</c:v>
                </c:pt>
                <c:pt idx="5">
                  <c:v>2013</c:v>
                </c:pt>
                <c:pt idx="6">
                  <c:v>2014</c:v>
                </c:pt>
                <c:pt idx="7">
                  <c:v>2015</c:v>
                </c:pt>
                <c:pt idx="8">
                  <c:v>2016*</c:v>
                </c:pt>
              </c:strCache>
            </c:strRef>
          </c:cat>
          <c:val>
            <c:numRef>
              <c:f>'5'!$AE$129:$AM$129</c:f>
              <c:numCache>
                <c:formatCode>#,##0</c:formatCode>
                <c:ptCount val="9"/>
                <c:pt idx="0">
                  <c:v>43.746080631312104</c:v>
                </c:pt>
                <c:pt idx="1">
                  <c:v>41.581427530187938</c:v>
                </c:pt>
                <c:pt idx="2">
                  <c:v>49.661240450780781</c:v>
                </c:pt>
                <c:pt idx="3">
                  <c:v>48.438923289942068</c:v>
                </c:pt>
                <c:pt idx="4">
                  <c:v>42.845003876567709</c:v>
                </c:pt>
                <c:pt idx="5">
                  <c:v>38.3796658816769</c:v>
                </c:pt>
                <c:pt idx="6">
                  <c:v>36.641106580794499</c:v>
                </c:pt>
                <c:pt idx="7">
                  <c:v>35.098235581793382</c:v>
                </c:pt>
                <c:pt idx="8">
                  <c:v>35.313958559781341</c:v>
                </c:pt>
              </c:numCache>
            </c:numRef>
          </c:val>
          <c:extLst>
            <c:ext xmlns:c16="http://schemas.microsoft.com/office/drawing/2014/chart" uri="{C3380CC4-5D6E-409C-BE32-E72D297353CC}">
              <c16:uniqueId val="{00000001-4D58-4B51-A262-D1EEF4A5EBC6}"/>
            </c:ext>
          </c:extLst>
        </c:ser>
        <c:ser>
          <c:idx val="2"/>
          <c:order val="2"/>
          <c:tx>
            <c:strRef>
              <c:f>'5'!$AB$130</c:f>
              <c:strCache>
                <c:ptCount val="1"/>
                <c:pt idx="0">
                  <c:v>Marknadsproduktion, tjänster (SNI G45-T98)</c:v>
                </c:pt>
              </c:strCache>
            </c:strRef>
          </c:tx>
          <c:invertIfNegative val="0"/>
          <c:cat>
            <c:strRef>
              <c:f>'5'!$AE$7:$AM$7</c:f>
              <c:strCache>
                <c:ptCount val="9"/>
                <c:pt idx="0">
                  <c:v>2008</c:v>
                </c:pt>
                <c:pt idx="1">
                  <c:v>2009</c:v>
                </c:pt>
                <c:pt idx="2">
                  <c:v>2010</c:v>
                </c:pt>
                <c:pt idx="3">
                  <c:v>2011</c:v>
                </c:pt>
                <c:pt idx="4">
                  <c:v>2012</c:v>
                </c:pt>
                <c:pt idx="5">
                  <c:v>2013</c:v>
                </c:pt>
                <c:pt idx="6">
                  <c:v>2014</c:v>
                </c:pt>
                <c:pt idx="7">
                  <c:v>2015</c:v>
                </c:pt>
                <c:pt idx="8">
                  <c:v>2016*</c:v>
                </c:pt>
              </c:strCache>
            </c:strRef>
          </c:cat>
          <c:val>
            <c:numRef>
              <c:f>'5'!$AE$130:$AM$130</c:f>
              <c:numCache>
                <c:formatCode>#,##0</c:formatCode>
                <c:ptCount val="9"/>
                <c:pt idx="0">
                  <c:v>6.772567366930673</c:v>
                </c:pt>
                <c:pt idx="1">
                  <c:v>6.4066914438372331</c:v>
                </c:pt>
                <c:pt idx="2">
                  <c:v>7.084435410626055</c:v>
                </c:pt>
                <c:pt idx="3">
                  <c:v>7.0312408419936148</c:v>
                </c:pt>
                <c:pt idx="4">
                  <c:v>6.4640414337105376</c:v>
                </c:pt>
                <c:pt idx="5">
                  <c:v>5.1915157311721343</c:v>
                </c:pt>
                <c:pt idx="6">
                  <c:v>4.9184871947771267</c:v>
                </c:pt>
                <c:pt idx="7">
                  <c:v>4.7112341754942397</c:v>
                </c:pt>
                <c:pt idx="8">
                  <c:v>4.4631019771522533</c:v>
                </c:pt>
              </c:numCache>
            </c:numRef>
          </c:val>
          <c:extLst>
            <c:ext xmlns:c16="http://schemas.microsoft.com/office/drawing/2014/chart" uri="{C3380CC4-5D6E-409C-BE32-E72D297353CC}">
              <c16:uniqueId val="{00000002-4D58-4B51-A262-D1EEF4A5EBC6}"/>
            </c:ext>
          </c:extLst>
        </c:ser>
        <c:ser>
          <c:idx val="3"/>
          <c:order val="3"/>
          <c:tx>
            <c:strRef>
              <c:f>'5'!$AB$131</c:f>
              <c:strCache>
                <c:ptCount val="1"/>
                <c:pt idx="0">
                  <c:v>Offentl. myndigh. samt hushållens icke-vinstdrivande org.</c:v>
                </c:pt>
              </c:strCache>
            </c:strRef>
          </c:tx>
          <c:invertIfNegative val="0"/>
          <c:cat>
            <c:strRef>
              <c:f>'5'!$AE$7:$AM$7</c:f>
              <c:strCache>
                <c:ptCount val="9"/>
                <c:pt idx="0">
                  <c:v>2008</c:v>
                </c:pt>
                <c:pt idx="1">
                  <c:v>2009</c:v>
                </c:pt>
                <c:pt idx="2">
                  <c:v>2010</c:v>
                </c:pt>
                <c:pt idx="3">
                  <c:v>2011</c:v>
                </c:pt>
                <c:pt idx="4">
                  <c:v>2012</c:v>
                </c:pt>
                <c:pt idx="5">
                  <c:v>2013</c:v>
                </c:pt>
                <c:pt idx="6">
                  <c:v>2014</c:v>
                </c:pt>
                <c:pt idx="7">
                  <c:v>2015</c:v>
                </c:pt>
                <c:pt idx="8">
                  <c:v>2016*</c:v>
                </c:pt>
              </c:strCache>
            </c:strRef>
          </c:cat>
          <c:val>
            <c:numRef>
              <c:f>'5'!$AE$131:$AM$131</c:f>
              <c:numCache>
                <c:formatCode>#,##0</c:formatCode>
                <c:ptCount val="9"/>
                <c:pt idx="0">
                  <c:v>0.46475765020272247</c:v>
                </c:pt>
                <c:pt idx="1">
                  <c:v>0.54989283981058146</c:v>
                </c:pt>
                <c:pt idx="2">
                  <c:v>0.55154158296835942</c:v>
                </c:pt>
                <c:pt idx="3">
                  <c:v>0.55424699145891076</c:v>
                </c:pt>
                <c:pt idx="4">
                  <c:v>0.54743245067385038</c:v>
                </c:pt>
                <c:pt idx="5">
                  <c:v>0.5125480194344183</c:v>
                </c:pt>
                <c:pt idx="6">
                  <c:v>0.5045681317677807</c:v>
                </c:pt>
                <c:pt idx="7">
                  <c:v>0.50051872487221516</c:v>
                </c:pt>
                <c:pt idx="8">
                  <c:v>0.47908037059616904</c:v>
                </c:pt>
              </c:numCache>
            </c:numRef>
          </c:val>
          <c:extLst>
            <c:ext xmlns:c16="http://schemas.microsoft.com/office/drawing/2014/chart" uri="{C3380CC4-5D6E-409C-BE32-E72D297353CC}">
              <c16:uniqueId val="{00000003-4D58-4B51-A262-D1EEF4A5EBC6}"/>
            </c:ext>
          </c:extLst>
        </c:ser>
        <c:dLbls>
          <c:showLegendKey val="0"/>
          <c:showVal val="0"/>
          <c:showCatName val="0"/>
          <c:showSerName val="0"/>
          <c:showPercent val="0"/>
          <c:showBubbleSize val="0"/>
        </c:dLbls>
        <c:gapWidth val="150"/>
        <c:axId val="169007360"/>
        <c:axId val="173670400"/>
      </c:barChart>
      <c:catAx>
        <c:axId val="169007360"/>
        <c:scaling>
          <c:orientation val="minMax"/>
        </c:scaling>
        <c:delete val="0"/>
        <c:axPos val="b"/>
        <c:numFmt formatCode="General" sourceLinked="0"/>
        <c:majorTickMark val="out"/>
        <c:minorTickMark val="none"/>
        <c:tickLblPos val="nextTo"/>
        <c:crossAx val="173670400"/>
        <c:crosses val="autoZero"/>
        <c:auto val="1"/>
        <c:lblAlgn val="ctr"/>
        <c:lblOffset val="100"/>
        <c:noMultiLvlLbl val="0"/>
      </c:catAx>
      <c:valAx>
        <c:axId val="173670400"/>
        <c:scaling>
          <c:orientation val="minMax"/>
        </c:scaling>
        <c:delete val="0"/>
        <c:axPos val="l"/>
        <c:majorGridlines/>
        <c:title>
          <c:tx>
            <c:rich>
              <a:bodyPr rot="-5400000" vert="horz"/>
              <a:lstStyle/>
              <a:p>
                <a:pPr>
                  <a:defRPr b="0"/>
                </a:pPr>
                <a:r>
                  <a:rPr lang="en-US" b="0"/>
                  <a:t>Ton per sysselsatt</a:t>
                </a:r>
              </a:p>
            </c:rich>
          </c:tx>
          <c:overlay val="0"/>
        </c:title>
        <c:numFmt formatCode="#,##0" sourceLinked="0"/>
        <c:majorTickMark val="out"/>
        <c:minorTickMark val="none"/>
        <c:tickLblPos val="nextTo"/>
        <c:crossAx val="169007360"/>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lang="en-US" sz="1800" b="1" i="0" u="none" strike="noStrike" kern="1200" baseline="0">
                <a:solidFill>
                  <a:sysClr val="windowText" lastClr="000000"/>
                </a:solidFill>
                <a:latin typeface="+mn-lt"/>
                <a:ea typeface="+mn-ea"/>
                <a:cs typeface="+mn-cs"/>
              </a:defRPr>
            </a:pPr>
            <a:r>
              <a:rPr lang="en-US" sz="1800" b="1" i="0" u="none" strike="noStrike" kern="1200" baseline="0">
                <a:solidFill>
                  <a:sysClr val="windowText" lastClr="000000"/>
                </a:solidFill>
                <a:latin typeface="+mn-lt"/>
                <a:ea typeface="+mn-ea"/>
                <a:cs typeface="+mn-cs"/>
              </a:rPr>
              <a:t>Kalmar</a:t>
            </a:r>
          </a:p>
        </c:rich>
      </c:tx>
      <c:overlay val="1"/>
    </c:title>
    <c:autoTitleDeleted val="0"/>
    <c:plotArea>
      <c:layout/>
      <c:barChart>
        <c:barDir val="col"/>
        <c:grouping val="clustered"/>
        <c:varyColors val="0"/>
        <c:ser>
          <c:idx val="0"/>
          <c:order val="0"/>
          <c:tx>
            <c:strRef>
              <c:f>'4'!$AB$50</c:f>
              <c:strCache>
                <c:ptCount val="1"/>
                <c:pt idx="0">
                  <c:v>Genomsnitt alla branscher</c:v>
                </c:pt>
              </c:strCache>
            </c:strRef>
          </c:tx>
          <c:invertIfNegative val="0"/>
          <c:cat>
            <c:strRef>
              <c:f>'4'!$AE$7:$AM$7</c:f>
              <c:strCache>
                <c:ptCount val="9"/>
                <c:pt idx="0">
                  <c:v>2008</c:v>
                </c:pt>
                <c:pt idx="1">
                  <c:v>2009</c:v>
                </c:pt>
                <c:pt idx="2">
                  <c:v>2010</c:v>
                </c:pt>
                <c:pt idx="3">
                  <c:v>2011</c:v>
                </c:pt>
                <c:pt idx="4">
                  <c:v>2012</c:v>
                </c:pt>
                <c:pt idx="5">
                  <c:v>2013</c:v>
                </c:pt>
                <c:pt idx="6">
                  <c:v>2014</c:v>
                </c:pt>
                <c:pt idx="7">
                  <c:v>2015</c:v>
                </c:pt>
                <c:pt idx="8">
                  <c:v>2016**</c:v>
                </c:pt>
              </c:strCache>
            </c:strRef>
          </c:cat>
          <c:val>
            <c:numRef>
              <c:f>'4'!$AE$50:$AM$50</c:f>
              <c:numCache>
                <c:formatCode>#,##0</c:formatCode>
                <c:ptCount val="9"/>
                <c:pt idx="0">
                  <c:v>27.967933441361485</c:v>
                </c:pt>
                <c:pt idx="1">
                  <c:v>29.165298293727101</c:v>
                </c:pt>
                <c:pt idx="2">
                  <c:v>28.045066036132738</c:v>
                </c:pt>
                <c:pt idx="3">
                  <c:v>27.262946834288879</c:v>
                </c:pt>
                <c:pt idx="4">
                  <c:v>26.614212280076206</c:v>
                </c:pt>
                <c:pt idx="5">
                  <c:v>24.538309207502145</c:v>
                </c:pt>
                <c:pt idx="6">
                  <c:v>24.583680440269333</c:v>
                </c:pt>
                <c:pt idx="7">
                  <c:v>22.441284565661004</c:v>
                </c:pt>
                <c:pt idx="8">
                  <c:v>21.201604393621952</c:v>
                </c:pt>
              </c:numCache>
            </c:numRef>
          </c:val>
          <c:extLst>
            <c:ext xmlns:c16="http://schemas.microsoft.com/office/drawing/2014/chart" uri="{C3380CC4-5D6E-409C-BE32-E72D297353CC}">
              <c16:uniqueId val="{00000000-951D-403A-9E6A-D9241F7097AF}"/>
            </c:ext>
          </c:extLst>
        </c:ser>
        <c:ser>
          <c:idx val="1"/>
          <c:order val="1"/>
          <c:tx>
            <c:strRef>
              <c:f>'4'!$AB$51</c:f>
              <c:strCache>
                <c:ptCount val="1"/>
                <c:pt idx="0">
                  <c:v>Marknadsproduktion, varor (SNI A01-F43)</c:v>
                </c:pt>
              </c:strCache>
            </c:strRef>
          </c:tx>
          <c:invertIfNegative val="0"/>
          <c:cat>
            <c:strRef>
              <c:f>'4'!$AE$7:$AM$7</c:f>
              <c:strCache>
                <c:ptCount val="9"/>
                <c:pt idx="0">
                  <c:v>2008</c:v>
                </c:pt>
                <c:pt idx="1">
                  <c:v>2009</c:v>
                </c:pt>
                <c:pt idx="2">
                  <c:v>2010</c:v>
                </c:pt>
                <c:pt idx="3">
                  <c:v>2011</c:v>
                </c:pt>
                <c:pt idx="4">
                  <c:v>2012</c:v>
                </c:pt>
                <c:pt idx="5">
                  <c:v>2013</c:v>
                </c:pt>
                <c:pt idx="6">
                  <c:v>2014</c:v>
                </c:pt>
                <c:pt idx="7">
                  <c:v>2015</c:v>
                </c:pt>
                <c:pt idx="8">
                  <c:v>2016**</c:v>
                </c:pt>
              </c:strCache>
            </c:strRef>
          </c:cat>
          <c:val>
            <c:numRef>
              <c:f>'4'!$AE$51:$AM$51</c:f>
              <c:numCache>
                <c:formatCode>#,##0</c:formatCode>
                <c:ptCount val="9"/>
                <c:pt idx="0">
                  <c:v>52.320636833290543</c:v>
                </c:pt>
                <c:pt idx="1">
                  <c:v>62.506724216388513</c:v>
                </c:pt>
                <c:pt idx="2">
                  <c:v>54.324832733122442</c:v>
                </c:pt>
                <c:pt idx="3">
                  <c:v>54.374771482037936</c:v>
                </c:pt>
                <c:pt idx="4">
                  <c:v>56.843705542716528</c:v>
                </c:pt>
                <c:pt idx="5">
                  <c:v>51.767691986567868</c:v>
                </c:pt>
                <c:pt idx="6">
                  <c:v>53.382340003426897</c:v>
                </c:pt>
                <c:pt idx="7">
                  <c:v>47.571634004736175</c:v>
                </c:pt>
                <c:pt idx="8">
                  <c:v>46.332333392256622</c:v>
                </c:pt>
              </c:numCache>
            </c:numRef>
          </c:val>
          <c:extLst>
            <c:ext xmlns:c16="http://schemas.microsoft.com/office/drawing/2014/chart" uri="{C3380CC4-5D6E-409C-BE32-E72D297353CC}">
              <c16:uniqueId val="{00000001-951D-403A-9E6A-D9241F7097AF}"/>
            </c:ext>
          </c:extLst>
        </c:ser>
        <c:ser>
          <c:idx val="2"/>
          <c:order val="2"/>
          <c:tx>
            <c:strRef>
              <c:f>'4'!$AB$52</c:f>
              <c:strCache>
                <c:ptCount val="1"/>
                <c:pt idx="0">
                  <c:v>Marknadsproduktion, tjänster (SNI G45-T98)</c:v>
                </c:pt>
              </c:strCache>
            </c:strRef>
          </c:tx>
          <c:invertIfNegative val="0"/>
          <c:cat>
            <c:strRef>
              <c:f>'4'!$AE$7:$AM$7</c:f>
              <c:strCache>
                <c:ptCount val="9"/>
                <c:pt idx="0">
                  <c:v>2008</c:v>
                </c:pt>
                <c:pt idx="1">
                  <c:v>2009</c:v>
                </c:pt>
                <c:pt idx="2">
                  <c:v>2010</c:v>
                </c:pt>
                <c:pt idx="3">
                  <c:v>2011</c:v>
                </c:pt>
                <c:pt idx="4">
                  <c:v>2012</c:v>
                </c:pt>
                <c:pt idx="5">
                  <c:v>2013</c:v>
                </c:pt>
                <c:pt idx="6">
                  <c:v>2014</c:v>
                </c:pt>
                <c:pt idx="7">
                  <c:v>2015</c:v>
                </c:pt>
                <c:pt idx="8">
                  <c:v>2016**</c:v>
                </c:pt>
              </c:strCache>
            </c:strRef>
          </c:cat>
          <c:val>
            <c:numRef>
              <c:f>'4'!$AE$52:$AM$52</c:f>
              <c:numCache>
                <c:formatCode>#,##0</c:formatCode>
                <c:ptCount val="9"/>
                <c:pt idx="0">
                  <c:v>11.513990753094298</c:v>
                </c:pt>
                <c:pt idx="1">
                  <c:v>10.65999544585711</c:v>
                </c:pt>
                <c:pt idx="2">
                  <c:v>11.032034214196281</c:v>
                </c:pt>
                <c:pt idx="3">
                  <c:v>10.522316036574777</c:v>
                </c:pt>
                <c:pt idx="4">
                  <c:v>9.4966272152302889</c:v>
                </c:pt>
                <c:pt idx="5">
                  <c:v>8.8989069714311437</c:v>
                </c:pt>
                <c:pt idx="6">
                  <c:v>8.7799812827154167</c:v>
                </c:pt>
                <c:pt idx="7">
                  <c:v>8.0299374200292224</c:v>
                </c:pt>
                <c:pt idx="8">
                  <c:v>7.2459862897230503</c:v>
                </c:pt>
              </c:numCache>
            </c:numRef>
          </c:val>
          <c:extLst>
            <c:ext xmlns:c16="http://schemas.microsoft.com/office/drawing/2014/chart" uri="{C3380CC4-5D6E-409C-BE32-E72D297353CC}">
              <c16:uniqueId val="{00000002-951D-403A-9E6A-D9241F7097AF}"/>
            </c:ext>
          </c:extLst>
        </c:ser>
        <c:ser>
          <c:idx val="3"/>
          <c:order val="3"/>
          <c:tx>
            <c:strRef>
              <c:f>'4'!$AB$53</c:f>
              <c:strCache>
                <c:ptCount val="1"/>
                <c:pt idx="0">
                  <c:v>Offentl. myndigh. samt hushållens icke-vinstdrivande org.</c:v>
                </c:pt>
              </c:strCache>
            </c:strRef>
          </c:tx>
          <c:invertIfNegative val="0"/>
          <c:cat>
            <c:strRef>
              <c:f>'4'!$AE$7:$AM$7</c:f>
              <c:strCache>
                <c:ptCount val="9"/>
                <c:pt idx="0">
                  <c:v>2008</c:v>
                </c:pt>
                <c:pt idx="1">
                  <c:v>2009</c:v>
                </c:pt>
                <c:pt idx="2">
                  <c:v>2010</c:v>
                </c:pt>
                <c:pt idx="3">
                  <c:v>2011</c:v>
                </c:pt>
                <c:pt idx="4">
                  <c:v>2012</c:v>
                </c:pt>
                <c:pt idx="5">
                  <c:v>2013</c:v>
                </c:pt>
                <c:pt idx="6">
                  <c:v>2014</c:v>
                </c:pt>
                <c:pt idx="7">
                  <c:v>2015</c:v>
                </c:pt>
                <c:pt idx="8">
                  <c:v>2016**</c:v>
                </c:pt>
              </c:strCache>
            </c:strRef>
          </c:cat>
          <c:val>
            <c:numRef>
              <c:f>'4'!$AE$53:$AM$53</c:f>
              <c:numCache>
                <c:formatCode>#,##0</c:formatCode>
                <c:ptCount val="9"/>
                <c:pt idx="0">
                  <c:v>1.5307368639629322</c:v>
                </c:pt>
                <c:pt idx="1">
                  <c:v>1.5809251501349995</c:v>
                </c:pt>
                <c:pt idx="2">
                  <c:v>1.5530222833474687</c:v>
                </c:pt>
                <c:pt idx="3">
                  <c:v>1.4693899903119203</c:v>
                </c:pt>
                <c:pt idx="4">
                  <c:v>1.4572996037032364</c:v>
                </c:pt>
                <c:pt idx="5">
                  <c:v>1.2898505134062128</c:v>
                </c:pt>
                <c:pt idx="6">
                  <c:v>1.2163233619930918</c:v>
                </c:pt>
                <c:pt idx="7">
                  <c:v>1.1919537919235847</c:v>
                </c:pt>
                <c:pt idx="8">
                  <c:v>1.0985368572168546</c:v>
                </c:pt>
              </c:numCache>
            </c:numRef>
          </c:val>
          <c:extLst>
            <c:ext xmlns:c16="http://schemas.microsoft.com/office/drawing/2014/chart" uri="{C3380CC4-5D6E-409C-BE32-E72D297353CC}">
              <c16:uniqueId val="{00000003-951D-403A-9E6A-D9241F7097AF}"/>
            </c:ext>
          </c:extLst>
        </c:ser>
        <c:dLbls>
          <c:showLegendKey val="0"/>
          <c:showVal val="0"/>
          <c:showCatName val="0"/>
          <c:showSerName val="0"/>
          <c:showPercent val="0"/>
          <c:showBubbleSize val="0"/>
        </c:dLbls>
        <c:gapWidth val="150"/>
        <c:axId val="164939264"/>
        <c:axId val="164940800"/>
      </c:barChart>
      <c:catAx>
        <c:axId val="164939264"/>
        <c:scaling>
          <c:orientation val="minMax"/>
        </c:scaling>
        <c:delete val="0"/>
        <c:axPos val="b"/>
        <c:numFmt formatCode="General" sourceLinked="0"/>
        <c:majorTickMark val="out"/>
        <c:minorTickMark val="none"/>
        <c:tickLblPos val="nextTo"/>
        <c:crossAx val="164940800"/>
        <c:crosses val="autoZero"/>
        <c:auto val="1"/>
        <c:lblAlgn val="ctr"/>
        <c:lblOffset val="100"/>
        <c:noMultiLvlLbl val="0"/>
      </c:catAx>
      <c:valAx>
        <c:axId val="164940800"/>
        <c:scaling>
          <c:orientation val="minMax"/>
          <c:max val="70"/>
        </c:scaling>
        <c:delete val="0"/>
        <c:axPos val="l"/>
        <c:majorGridlines/>
        <c:title>
          <c:tx>
            <c:rich>
              <a:bodyPr rot="-5400000" vert="horz"/>
              <a:lstStyle/>
              <a:p>
                <a:pPr>
                  <a:defRPr b="0"/>
                </a:pPr>
                <a:r>
                  <a:rPr lang="en-US" b="0"/>
                  <a:t>Ton koldioxidekvivalenter per miljoner kronor</a:t>
                </a:r>
              </a:p>
            </c:rich>
          </c:tx>
          <c:overlay val="0"/>
        </c:title>
        <c:numFmt formatCode="#,##0" sourceLinked="0"/>
        <c:majorTickMark val="out"/>
        <c:minorTickMark val="none"/>
        <c:tickLblPos val="nextTo"/>
        <c:crossAx val="164939264"/>
        <c:crosses val="autoZero"/>
        <c:crossBetween val="between"/>
      </c:valAx>
    </c:plotArea>
    <c:legend>
      <c:legendPos val="b"/>
      <c:overlay val="0"/>
    </c:legend>
    <c:plotVisOnly val="1"/>
    <c:dispBlanksAs val="gap"/>
    <c:showDLblsOverMax val="0"/>
  </c:chart>
  <c:txPr>
    <a:bodyPr/>
    <a:lstStyle/>
    <a:p>
      <a:pPr>
        <a:defRPr sz="900"/>
      </a:pPr>
      <a:endParaRPr lang="sv-SE"/>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Jämtland</a:t>
            </a:r>
          </a:p>
        </c:rich>
      </c:tx>
      <c:overlay val="1"/>
    </c:title>
    <c:autoTitleDeleted val="0"/>
    <c:plotArea>
      <c:layout/>
      <c:barChart>
        <c:barDir val="col"/>
        <c:grouping val="clustered"/>
        <c:varyColors val="0"/>
        <c:ser>
          <c:idx val="0"/>
          <c:order val="0"/>
          <c:tx>
            <c:strRef>
              <c:f>'5'!$AB$135</c:f>
              <c:strCache>
                <c:ptCount val="1"/>
                <c:pt idx="0">
                  <c:v>Genomsnitt alla branscher</c:v>
                </c:pt>
              </c:strCache>
            </c:strRef>
          </c:tx>
          <c:invertIfNegative val="0"/>
          <c:cat>
            <c:strRef>
              <c:f>'5'!$AE$7:$AM$7</c:f>
              <c:strCache>
                <c:ptCount val="9"/>
                <c:pt idx="0">
                  <c:v>2008</c:v>
                </c:pt>
                <c:pt idx="1">
                  <c:v>2009</c:v>
                </c:pt>
                <c:pt idx="2">
                  <c:v>2010</c:v>
                </c:pt>
                <c:pt idx="3">
                  <c:v>2011</c:v>
                </c:pt>
                <c:pt idx="4">
                  <c:v>2012</c:v>
                </c:pt>
                <c:pt idx="5">
                  <c:v>2013</c:v>
                </c:pt>
                <c:pt idx="6">
                  <c:v>2014</c:v>
                </c:pt>
                <c:pt idx="7">
                  <c:v>2015</c:v>
                </c:pt>
                <c:pt idx="8">
                  <c:v>2016*</c:v>
                </c:pt>
              </c:strCache>
            </c:strRef>
          </c:cat>
          <c:val>
            <c:numRef>
              <c:f>'5'!$AE$135:$AM$135</c:f>
              <c:numCache>
                <c:formatCode>#,##0</c:formatCode>
                <c:ptCount val="9"/>
                <c:pt idx="0">
                  <c:v>13.382174891235916</c:v>
                </c:pt>
                <c:pt idx="1">
                  <c:v>13.588167244098845</c:v>
                </c:pt>
                <c:pt idx="2">
                  <c:v>13.895676172868626</c:v>
                </c:pt>
                <c:pt idx="3">
                  <c:v>12.783416308438113</c:v>
                </c:pt>
                <c:pt idx="4">
                  <c:v>12.75870991299394</c:v>
                </c:pt>
                <c:pt idx="5">
                  <c:v>12.099649248539581</c:v>
                </c:pt>
                <c:pt idx="6">
                  <c:v>11.426652812951721</c:v>
                </c:pt>
                <c:pt idx="7">
                  <c:v>11.213047216067162</c:v>
                </c:pt>
                <c:pt idx="8">
                  <c:v>10.710438643636287</c:v>
                </c:pt>
              </c:numCache>
            </c:numRef>
          </c:val>
          <c:extLst>
            <c:ext xmlns:c16="http://schemas.microsoft.com/office/drawing/2014/chart" uri="{C3380CC4-5D6E-409C-BE32-E72D297353CC}">
              <c16:uniqueId val="{00000000-955F-416D-8CD5-7CF8CB20B9ED}"/>
            </c:ext>
          </c:extLst>
        </c:ser>
        <c:ser>
          <c:idx val="1"/>
          <c:order val="1"/>
          <c:tx>
            <c:strRef>
              <c:f>'5'!$AB$136</c:f>
              <c:strCache>
                <c:ptCount val="1"/>
                <c:pt idx="0">
                  <c:v>Marknadsproduktion, varor (SNI A01-F43)</c:v>
                </c:pt>
              </c:strCache>
            </c:strRef>
          </c:tx>
          <c:invertIfNegative val="0"/>
          <c:cat>
            <c:strRef>
              <c:f>'5'!$AE$7:$AM$7</c:f>
              <c:strCache>
                <c:ptCount val="9"/>
                <c:pt idx="0">
                  <c:v>2008</c:v>
                </c:pt>
                <c:pt idx="1">
                  <c:v>2009</c:v>
                </c:pt>
                <c:pt idx="2">
                  <c:v>2010</c:v>
                </c:pt>
                <c:pt idx="3">
                  <c:v>2011</c:v>
                </c:pt>
                <c:pt idx="4">
                  <c:v>2012</c:v>
                </c:pt>
                <c:pt idx="5">
                  <c:v>2013</c:v>
                </c:pt>
                <c:pt idx="6">
                  <c:v>2014</c:v>
                </c:pt>
                <c:pt idx="7">
                  <c:v>2015</c:v>
                </c:pt>
                <c:pt idx="8">
                  <c:v>2016*</c:v>
                </c:pt>
              </c:strCache>
            </c:strRef>
          </c:cat>
          <c:val>
            <c:numRef>
              <c:f>'5'!$AE$136:$AM$136</c:f>
              <c:numCache>
                <c:formatCode>#,##0</c:formatCode>
                <c:ptCount val="9"/>
                <c:pt idx="0">
                  <c:v>29.61822944135951</c:v>
                </c:pt>
                <c:pt idx="1">
                  <c:v>31.695432116706904</c:v>
                </c:pt>
                <c:pt idx="2">
                  <c:v>30.995913657196304</c:v>
                </c:pt>
                <c:pt idx="3">
                  <c:v>28.008498741684384</c:v>
                </c:pt>
                <c:pt idx="4">
                  <c:v>30.203149019185073</c:v>
                </c:pt>
                <c:pt idx="5">
                  <c:v>28.196297383815537</c:v>
                </c:pt>
                <c:pt idx="6">
                  <c:v>26.064717135435814</c:v>
                </c:pt>
                <c:pt idx="7">
                  <c:v>26.443890977755487</c:v>
                </c:pt>
                <c:pt idx="8">
                  <c:v>26.407680465312406</c:v>
                </c:pt>
              </c:numCache>
            </c:numRef>
          </c:val>
          <c:extLst>
            <c:ext xmlns:c16="http://schemas.microsoft.com/office/drawing/2014/chart" uri="{C3380CC4-5D6E-409C-BE32-E72D297353CC}">
              <c16:uniqueId val="{00000001-955F-416D-8CD5-7CF8CB20B9ED}"/>
            </c:ext>
          </c:extLst>
        </c:ser>
        <c:ser>
          <c:idx val="2"/>
          <c:order val="2"/>
          <c:tx>
            <c:strRef>
              <c:f>'5'!$AB$137</c:f>
              <c:strCache>
                <c:ptCount val="1"/>
                <c:pt idx="0">
                  <c:v>Marknadsproduktion, tjänster (SNI G45-T98)</c:v>
                </c:pt>
              </c:strCache>
            </c:strRef>
          </c:tx>
          <c:invertIfNegative val="0"/>
          <c:cat>
            <c:strRef>
              <c:f>'5'!$AE$7:$AM$7</c:f>
              <c:strCache>
                <c:ptCount val="9"/>
                <c:pt idx="0">
                  <c:v>2008</c:v>
                </c:pt>
                <c:pt idx="1">
                  <c:v>2009</c:v>
                </c:pt>
                <c:pt idx="2">
                  <c:v>2010</c:v>
                </c:pt>
                <c:pt idx="3">
                  <c:v>2011</c:v>
                </c:pt>
                <c:pt idx="4">
                  <c:v>2012</c:v>
                </c:pt>
                <c:pt idx="5">
                  <c:v>2013</c:v>
                </c:pt>
                <c:pt idx="6">
                  <c:v>2014</c:v>
                </c:pt>
                <c:pt idx="7">
                  <c:v>2015</c:v>
                </c:pt>
                <c:pt idx="8">
                  <c:v>2016*</c:v>
                </c:pt>
              </c:strCache>
            </c:strRef>
          </c:cat>
          <c:val>
            <c:numRef>
              <c:f>'5'!$AE$137:$AM$137</c:f>
              <c:numCache>
                <c:formatCode>#,##0</c:formatCode>
                <c:ptCount val="9"/>
                <c:pt idx="0">
                  <c:v>7.1920538771464342</c:v>
                </c:pt>
                <c:pt idx="1">
                  <c:v>6.8783696812164621</c:v>
                </c:pt>
                <c:pt idx="2">
                  <c:v>7.5982670431811163</c:v>
                </c:pt>
                <c:pt idx="3">
                  <c:v>7.272090137808302</c:v>
                </c:pt>
                <c:pt idx="4">
                  <c:v>7.002105523122653</c:v>
                </c:pt>
                <c:pt idx="5">
                  <c:v>6.7389501076707914</c:v>
                </c:pt>
                <c:pt idx="6">
                  <c:v>6.4232517046241595</c:v>
                </c:pt>
                <c:pt idx="7">
                  <c:v>6.0075155041579009</c:v>
                </c:pt>
                <c:pt idx="8">
                  <c:v>4.9898479152310644</c:v>
                </c:pt>
              </c:numCache>
            </c:numRef>
          </c:val>
          <c:extLst>
            <c:ext xmlns:c16="http://schemas.microsoft.com/office/drawing/2014/chart" uri="{C3380CC4-5D6E-409C-BE32-E72D297353CC}">
              <c16:uniqueId val="{00000002-955F-416D-8CD5-7CF8CB20B9ED}"/>
            </c:ext>
          </c:extLst>
        </c:ser>
        <c:ser>
          <c:idx val="3"/>
          <c:order val="3"/>
          <c:tx>
            <c:strRef>
              <c:f>'5'!$AB$131</c:f>
              <c:strCache>
                <c:ptCount val="1"/>
                <c:pt idx="0">
                  <c:v>Offentl. myndigh. samt hushållens icke-vinstdrivande org.</c:v>
                </c:pt>
              </c:strCache>
            </c:strRef>
          </c:tx>
          <c:invertIfNegative val="0"/>
          <c:cat>
            <c:strRef>
              <c:f>'5'!$AE$7:$AM$7</c:f>
              <c:strCache>
                <c:ptCount val="9"/>
                <c:pt idx="0">
                  <c:v>2008</c:v>
                </c:pt>
                <c:pt idx="1">
                  <c:v>2009</c:v>
                </c:pt>
                <c:pt idx="2">
                  <c:v>2010</c:v>
                </c:pt>
                <c:pt idx="3">
                  <c:v>2011</c:v>
                </c:pt>
                <c:pt idx="4">
                  <c:v>2012</c:v>
                </c:pt>
                <c:pt idx="5">
                  <c:v>2013</c:v>
                </c:pt>
                <c:pt idx="6">
                  <c:v>2014</c:v>
                </c:pt>
                <c:pt idx="7">
                  <c:v>2015</c:v>
                </c:pt>
                <c:pt idx="8">
                  <c:v>2016*</c:v>
                </c:pt>
              </c:strCache>
            </c:strRef>
          </c:cat>
          <c:val>
            <c:numRef>
              <c:f>'5'!$AE$138:$AM$138</c:f>
              <c:numCache>
                <c:formatCode>#,##0</c:formatCode>
                <c:ptCount val="9"/>
                <c:pt idx="0">
                  <c:v>0.46692788062058405</c:v>
                </c:pt>
                <c:pt idx="1">
                  <c:v>0.48822630401504064</c:v>
                </c:pt>
                <c:pt idx="2">
                  <c:v>0.46226005829003669</c:v>
                </c:pt>
                <c:pt idx="3">
                  <c:v>0.42715322964590757</c:v>
                </c:pt>
                <c:pt idx="4">
                  <c:v>0.39043660602495917</c:v>
                </c:pt>
                <c:pt idx="5">
                  <c:v>0.36363690889643652</c:v>
                </c:pt>
                <c:pt idx="6">
                  <c:v>0.36897464161850435</c:v>
                </c:pt>
                <c:pt idx="7">
                  <c:v>0.35363166248447464</c:v>
                </c:pt>
                <c:pt idx="8">
                  <c:v>0.3368909373731529</c:v>
                </c:pt>
              </c:numCache>
            </c:numRef>
          </c:val>
          <c:extLst>
            <c:ext xmlns:c16="http://schemas.microsoft.com/office/drawing/2014/chart" uri="{C3380CC4-5D6E-409C-BE32-E72D297353CC}">
              <c16:uniqueId val="{00000003-955F-416D-8CD5-7CF8CB20B9ED}"/>
            </c:ext>
          </c:extLst>
        </c:ser>
        <c:dLbls>
          <c:showLegendKey val="0"/>
          <c:showVal val="0"/>
          <c:showCatName val="0"/>
          <c:showSerName val="0"/>
          <c:showPercent val="0"/>
          <c:showBubbleSize val="0"/>
        </c:dLbls>
        <c:gapWidth val="150"/>
        <c:axId val="173718144"/>
        <c:axId val="173719936"/>
      </c:barChart>
      <c:catAx>
        <c:axId val="173718144"/>
        <c:scaling>
          <c:orientation val="minMax"/>
        </c:scaling>
        <c:delete val="0"/>
        <c:axPos val="b"/>
        <c:numFmt formatCode="General" sourceLinked="0"/>
        <c:majorTickMark val="out"/>
        <c:minorTickMark val="none"/>
        <c:tickLblPos val="nextTo"/>
        <c:crossAx val="173719936"/>
        <c:crosses val="autoZero"/>
        <c:auto val="1"/>
        <c:lblAlgn val="ctr"/>
        <c:lblOffset val="100"/>
        <c:noMultiLvlLbl val="0"/>
      </c:catAx>
      <c:valAx>
        <c:axId val="173719936"/>
        <c:scaling>
          <c:orientation val="minMax"/>
          <c:max val="60"/>
        </c:scaling>
        <c:delete val="0"/>
        <c:axPos val="l"/>
        <c:majorGridlines/>
        <c:title>
          <c:tx>
            <c:rich>
              <a:bodyPr rot="-5400000" vert="horz"/>
              <a:lstStyle/>
              <a:p>
                <a:pPr>
                  <a:defRPr b="0"/>
                </a:pPr>
                <a:r>
                  <a:rPr lang="en-US" b="0"/>
                  <a:t>Ton per sysselsatt</a:t>
                </a:r>
              </a:p>
            </c:rich>
          </c:tx>
          <c:overlay val="0"/>
        </c:title>
        <c:numFmt formatCode="#,##0" sourceLinked="0"/>
        <c:majorTickMark val="out"/>
        <c:minorTickMark val="none"/>
        <c:tickLblPos val="nextTo"/>
        <c:crossAx val="173718144"/>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Gävleborg</a:t>
            </a:r>
          </a:p>
        </c:rich>
      </c:tx>
      <c:overlay val="1"/>
    </c:title>
    <c:autoTitleDeleted val="0"/>
    <c:plotArea>
      <c:layout/>
      <c:barChart>
        <c:barDir val="col"/>
        <c:grouping val="clustered"/>
        <c:varyColors val="0"/>
        <c:ser>
          <c:idx val="0"/>
          <c:order val="0"/>
          <c:tx>
            <c:strRef>
              <c:f>'5'!$AB$121</c:f>
              <c:strCache>
                <c:ptCount val="1"/>
                <c:pt idx="0">
                  <c:v>Genomsnitt alla branscher</c:v>
                </c:pt>
              </c:strCache>
            </c:strRef>
          </c:tx>
          <c:invertIfNegative val="0"/>
          <c:cat>
            <c:strRef>
              <c:f>'5'!$AE$7:$AM$7</c:f>
              <c:strCache>
                <c:ptCount val="9"/>
                <c:pt idx="0">
                  <c:v>2008</c:v>
                </c:pt>
                <c:pt idx="1">
                  <c:v>2009</c:v>
                </c:pt>
                <c:pt idx="2">
                  <c:v>2010</c:v>
                </c:pt>
                <c:pt idx="3">
                  <c:v>2011</c:v>
                </c:pt>
                <c:pt idx="4">
                  <c:v>2012</c:v>
                </c:pt>
                <c:pt idx="5">
                  <c:v>2013</c:v>
                </c:pt>
                <c:pt idx="6">
                  <c:v>2014</c:v>
                </c:pt>
                <c:pt idx="7">
                  <c:v>2015</c:v>
                </c:pt>
                <c:pt idx="8">
                  <c:v>2016*</c:v>
                </c:pt>
              </c:strCache>
            </c:strRef>
          </c:cat>
          <c:val>
            <c:numRef>
              <c:f>'5'!$AE$121:$AM$121</c:f>
              <c:numCache>
                <c:formatCode>#,##0</c:formatCode>
                <c:ptCount val="9"/>
                <c:pt idx="0">
                  <c:v>13.779412160224213</c:v>
                </c:pt>
                <c:pt idx="1">
                  <c:v>13.640678503896609</c:v>
                </c:pt>
                <c:pt idx="2">
                  <c:v>14.474141740799162</c:v>
                </c:pt>
                <c:pt idx="3">
                  <c:v>13.04282791793978</c:v>
                </c:pt>
                <c:pt idx="4">
                  <c:v>12.392118731515822</c:v>
                </c:pt>
                <c:pt idx="5">
                  <c:v>11.834403560039279</c:v>
                </c:pt>
                <c:pt idx="6">
                  <c:v>11.295819823999262</c:v>
                </c:pt>
                <c:pt idx="7">
                  <c:v>10.970108552139283</c:v>
                </c:pt>
                <c:pt idx="8">
                  <c:v>10.742071412605734</c:v>
                </c:pt>
              </c:numCache>
            </c:numRef>
          </c:val>
          <c:extLst>
            <c:ext xmlns:c16="http://schemas.microsoft.com/office/drawing/2014/chart" uri="{C3380CC4-5D6E-409C-BE32-E72D297353CC}">
              <c16:uniqueId val="{00000000-2EFB-4CD7-B954-F2BC093FAF31}"/>
            </c:ext>
          </c:extLst>
        </c:ser>
        <c:ser>
          <c:idx val="1"/>
          <c:order val="1"/>
          <c:tx>
            <c:strRef>
              <c:f>'5'!$AB$122</c:f>
              <c:strCache>
                <c:ptCount val="1"/>
                <c:pt idx="0">
                  <c:v>Marknadsproduktion, varor (SNI A01-F43)</c:v>
                </c:pt>
              </c:strCache>
            </c:strRef>
          </c:tx>
          <c:invertIfNegative val="0"/>
          <c:cat>
            <c:strRef>
              <c:f>'5'!$AE$7:$AM$7</c:f>
              <c:strCache>
                <c:ptCount val="9"/>
                <c:pt idx="0">
                  <c:v>2008</c:v>
                </c:pt>
                <c:pt idx="1">
                  <c:v>2009</c:v>
                </c:pt>
                <c:pt idx="2">
                  <c:v>2010</c:v>
                </c:pt>
                <c:pt idx="3">
                  <c:v>2011</c:v>
                </c:pt>
                <c:pt idx="4">
                  <c:v>2012</c:v>
                </c:pt>
                <c:pt idx="5">
                  <c:v>2013</c:v>
                </c:pt>
                <c:pt idx="6">
                  <c:v>2014</c:v>
                </c:pt>
                <c:pt idx="7">
                  <c:v>2015</c:v>
                </c:pt>
                <c:pt idx="8">
                  <c:v>2016*</c:v>
                </c:pt>
              </c:strCache>
            </c:strRef>
          </c:cat>
          <c:val>
            <c:numRef>
              <c:f>'5'!$AE$122:$AM$122</c:f>
              <c:numCache>
                <c:formatCode>#,##0</c:formatCode>
                <c:ptCount val="9"/>
                <c:pt idx="0">
                  <c:v>26.750819523871328</c:v>
                </c:pt>
                <c:pt idx="1">
                  <c:v>26.863660387071281</c:v>
                </c:pt>
                <c:pt idx="2">
                  <c:v>29.311699764930001</c:v>
                </c:pt>
                <c:pt idx="3">
                  <c:v>25.294264416562839</c:v>
                </c:pt>
                <c:pt idx="4">
                  <c:v>24.298266229898086</c:v>
                </c:pt>
                <c:pt idx="5">
                  <c:v>23.76785901606419</c:v>
                </c:pt>
                <c:pt idx="6">
                  <c:v>22.627566877770136</c:v>
                </c:pt>
                <c:pt idx="7">
                  <c:v>22.125789059513298</c:v>
                </c:pt>
                <c:pt idx="8">
                  <c:v>22.313487549025389</c:v>
                </c:pt>
              </c:numCache>
            </c:numRef>
          </c:val>
          <c:extLst>
            <c:ext xmlns:c16="http://schemas.microsoft.com/office/drawing/2014/chart" uri="{C3380CC4-5D6E-409C-BE32-E72D297353CC}">
              <c16:uniqueId val="{00000001-2EFB-4CD7-B954-F2BC093FAF31}"/>
            </c:ext>
          </c:extLst>
        </c:ser>
        <c:ser>
          <c:idx val="2"/>
          <c:order val="2"/>
          <c:tx>
            <c:strRef>
              <c:f>'5'!$AB$123</c:f>
              <c:strCache>
                <c:ptCount val="1"/>
                <c:pt idx="0">
                  <c:v>Marknadsproduktion, tjänster (SNI G45-T98)</c:v>
                </c:pt>
              </c:strCache>
            </c:strRef>
          </c:tx>
          <c:invertIfNegative val="0"/>
          <c:cat>
            <c:strRef>
              <c:f>'5'!$AE$7:$AM$7</c:f>
              <c:strCache>
                <c:ptCount val="9"/>
                <c:pt idx="0">
                  <c:v>2008</c:v>
                </c:pt>
                <c:pt idx="1">
                  <c:v>2009</c:v>
                </c:pt>
                <c:pt idx="2">
                  <c:v>2010</c:v>
                </c:pt>
                <c:pt idx="3">
                  <c:v>2011</c:v>
                </c:pt>
                <c:pt idx="4">
                  <c:v>2012</c:v>
                </c:pt>
                <c:pt idx="5">
                  <c:v>2013</c:v>
                </c:pt>
                <c:pt idx="6">
                  <c:v>2014</c:v>
                </c:pt>
                <c:pt idx="7">
                  <c:v>2015</c:v>
                </c:pt>
                <c:pt idx="8">
                  <c:v>2016*</c:v>
                </c:pt>
              </c:strCache>
            </c:strRef>
          </c:cat>
          <c:val>
            <c:numRef>
              <c:f>'5'!$AE$123:$AM$123</c:f>
              <c:numCache>
                <c:formatCode>#,##0</c:formatCode>
                <c:ptCount val="9"/>
                <c:pt idx="0">
                  <c:v>6.0675661178504292</c:v>
                </c:pt>
                <c:pt idx="1">
                  <c:v>5.2227203914433904</c:v>
                </c:pt>
                <c:pt idx="2">
                  <c:v>5.496416032782367</c:v>
                </c:pt>
                <c:pt idx="3">
                  <c:v>5.3966705921004268</c:v>
                </c:pt>
                <c:pt idx="4">
                  <c:v>5.0016853504694163</c:v>
                </c:pt>
                <c:pt idx="5">
                  <c:v>4.5356313901350926</c:v>
                </c:pt>
                <c:pt idx="6">
                  <c:v>4.3696081008196987</c:v>
                </c:pt>
                <c:pt idx="7">
                  <c:v>4.2966903660340092</c:v>
                </c:pt>
                <c:pt idx="8">
                  <c:v>4.1449782646107769</c:v>
                </c:pt>
              </c:numCache>
            </c:numRef>
          </c:val>
          <c:extLst>
            <c:ext xmlns:c16="http://schemas.microsoft.com/office/drawing/2014/chart" uri="{C3380CC4-5D6E-409C-BE32-E72D297353CC}">
              <c16:uniqueId val="{00000002-2EFB-4CD7-B954-F2BC093FAF31}"/>
            </c:ext>
          </c:extLst>
        </c:ser>
        <c:ser>
          <c:idx val="3"/>
          <c:order val="3"/>
          <c:tx>
            <c:strRef>
              <c:f>'5'!$AB$124</c:f>
              <c:strCache>
                <c:ptCount val="1"/>
                <c:pt idx="0">
                  <c:v>Offentl. myndigh. samt hushållens icke-vinstdrivande org.</c:v>
                </c:pt>
              </c:strCache>
            </c:strRef>
          </c:tx>
          <c:invertIfNegative val="0"/>
          <c:cat>
            <c:strRef>
              <c:f>'5'!$AE$7:$AM$7</c:f>
              <c:strCache>
                <c:ptCount val="9"/>
                <c:pt idx="0">
                  <c:v>2008</c:v>
                </c:pt>
                <c:pt idx="1">
                  <c:v>2009</c:v>
                </c:pt>
                <c:pt idx="2">
                  <c:v>2010</c:v>
                </c:pt>
                <c:pt idx="3">
                  <c:v>2011</c:v>
                </c:pt>
                <c:pt idx="4">
                  <c:v>2012</c:v>
                </c:pt>
                <c:pt idx="5">
                  <c:v>2013</c:v>
                </c:pt>
                <c:pt idx="6">
                  <c:v>2014</c:v>
                </c:pt>
                <c:pt idx="7">
                  <c:v>2015</c:v>
                </c:pt>
                <c:pt idx="8">
                  <c:v>2016*</c:v>
                </c:pt>
              </c:strCache>
            </c:strRef>
          </c:cat>
          <c:val>
            <c:numRef>
              <c:f>'5'!$AE$124:$AM$124</c:f>
              <c:numCache>
                <c:formatCode>#,##0</c:formatCode>
                <c:ptCount val="9"/>
                <c:pt idx="0">
                  <c:v>0.54847031672108482</c:v>
                </c:pt>
                <c:pt idx="1">
                  <c:v>0.56154320960286908</c:v>
                </c:pt>
                <c:pt idx="2">
                  <c:v>0.51009816319746193</c:v>
                </c:pt>
                <c:pt idx="3">
                  <c:v>0.46203571530913901</c:v>
                </c:pt>
                <c:pt idx="4">
                  <c:v>0.4513861096849951</c:v>
                </c:pt>
                <c:pt idx="5">
                  <c:v>0.43604037645463373</c:v>
                </c:pt>
                <c:pt idx="6">
                  <c:v>0.41759923018288009</c:v>
                </c:pt>
                <c:pt idx="7">
                  <c:v>0.40997005802773834</c:v>
                </c:pt>
                <c:pt idx="8">
                  <c:v>0.36020114638427253</c:v>
                </c:pt>
              </c:numCache>
            </c:numRef>
          </c:val>
          <c:extLst>
            <c:ext xmlns:c16="http://schemas.microsoft.com/office/drawing/2014/chart" uri="{C3380CC4-5D6E-409C-BE32-E72D297353CC}">
              <c16:uniqueId val="{00000003-2EFB-4CD7-B954-F2BC093FAF31}"/>
            </c:ext>
          </c:extLst>
        </c:ser>
        <c:dLbls>
          <c:showLegendKey val="0"/>
          <c:showVal val="0"/>
          <c:showCatName val="0"/>
          <c:showSerName val="0"/>
          <c:showPercent val="0"/>
          <c:showBubbleSize val="0"/>
        </c:dLbls>
        <c:gapWidth val="150"/>
        <c:axId val="173739008"/>
        <c:axId val="173748992"/>
      </c:barChart>
      <c:catAx>
        <c:axId val="173739008"/>
        <c:scaling>
          <c:orientation val="minMax"/>
        </c:scaling>
        <c:delete val="0"/>
        <c:axPos val="b"/>
        <c:numFmt formatCode="General" sourceLinked="0"/>
        <c:majorTickMark val="out"/>
        <c:minorTickMark val="none"/>
        <c:tickLblPos val="nextTo"/>
        <c:crossAx val="173748992"/>
        <c:crosses val="autoZero"/>
        <c:auto val="1"/>
        <c:lblAlgn val="ctr"/>
        <c:lblOffset val="100"/>
        <c:noMultiLvlLbl val="0"/>
      </c:catAx>
      <c:valAx>
        <c:axId val="173748992"/>
        <c:scaling>
          <c:orientation val="minMax"/>
          <c:max val="60"/>
        </c:scaling>
        <c:delete val="0"/>
        <c:axPos val="l"/>
        <c:majorGridlines/>
        <c:title>
          <c:tx>
            <c:rich>
              <a:bodyPr rot="-5400000" vert="horz"/>
              <a:lstStyle/>
              <a:p>
                <a:pPr>
                  <a:defRPr b="0"/>
                </a:pPr>
                <a:r>
                  <a:rPr lang="en-US" b="0"/>
                  <a:t>Ton per sysselsatt</a:t>
                </a:r>
              </a:p>
            </c:rich>
          </c:tx>
          <c:overlay val="0"/>
        </c:title>
        <c:numFmt formatCode="#,##0" sourceLinked="0"/>
        <c:majorTickMark val="out"/>
        <c:minorTickMark val="none"/>
        <c:tickLblPos val="nextTo"/>
        <c:crossAx val="173739008"/>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Västerbotten</a:t>
            </a:r>
          </a:p>
        </c:rich>
      </c:tx>
      <c:overlay val="1"/>
    </c:title>
    <c:autoTitleDeleted val="0"/>
    <c:plotArea>
      <c:layout>
        <c:manualLayout>
          <c:layoutTarget val="inner"/>
          <c:xMode val="edge"/>
          <c:yMode val="edge"/>
          <c:x val="0.10875504722472282"/>
          <c:y val="0.10020452318032701"/>
          <c:w val="0.86564229141803195"/>
          <c:h val="0.55457426885358252"/>
        </c:manualLayout>
      </c:layout>
      <c:barChart>
        <c:barDir val="col"/>
        <c:grouping val="clustered"/>
        <c:varyColors val="0"/>
        <c:ser>
          <c:idx val="0"/>
          <c:order val="0"/>
          <c:tx>
            <c:strRef>
              <c:f>'5'!$AB$142</c:f>
              <c:strCache>
                <c:ptCount val="1"/>
                <c:pt idx="0">
                  <c:v>Genomsnitt alla branscher</c:v>
                </c:pt>
              </c:strCache>
            </c:strRef>
          </c:tx>
          <c:invertIfNegative val="0"/>
          <c:cat>
            <c:strRef>
              <c:f>'5'!$AE$7:$AM$7</c:f>
              <c:strCache>
                <c:ptCount val="9"/>
                <c:pt idx="0">
                  <c:v>2008</c:v>
                </c:pt>
                <c:pt idx="1">
                  <c:v>2009</c:v>
                </c:pt>
                <c:pt idx="2">
                  <c:v>2010</c:v>
                </c:pt>
                <c:pt idx="3">
                  <c:v>2011</c:v>
                </c:pt>
                <c:pt idx="4">
                  <c:v>2012</c:v>
                </c:pt>
                <c:pt idx="5">
                  <c:v>2013</c:v>
                </c:pt>
                <c:pt idx="6">
                  <c:v>2014</c:v>
                </c:pt>
                <c:pt idx="7">
                  <c:v>2015</c:v>
                </c:pt>
                <c:pt idx="8">
                  <c:v>2016*</c:v>
                </c:pt>
              </c:strCache>
            </c:strRef>
          </c:cat>
          <c:val>
            <c:numRef>
              <c:f>'5'!$AE$142:$AM$142</c:f>
              <c:numCache>
                <c:formatCode>#,##0</c:formatCode>
                <c:ptCount val="9"/>
                <c:pt idx="0">
                  <c:v>14.621619435243021</c:v>
                </c:pt>
                <c:pt idx="1">
                  <c:v>15.40596171019782</c:v>
                </c:pt>
                <c:pt idx="2">
                  <c:v>13.974762977291443</c:v>
                </c:pt>
                <c:pt idx="3">
                  <c:v>13.837492700330797</c:v>
                </c:pt>
                <c:pt idx="4">
                  <c:v>12.980331906898179</c:v>
                </c:pt>
                <c:pt idx="5">
                  <c:v>12.760428840280294</c:v>
                </c:pt>
                <c:pt idx="6">
                  <c:v>12.204227394790244</c:v>
                </c:pt>
                <c:pt idx="7">
                  <c:v>12.100770523152127</c:v>
                </c:pt>
                <c:pt idx="8">
                  <c:v>11.46043610190657</c:v>
                </c:pt>
              </c:numCache>
            </c:numRef>
          </c:val>
          <c:extLst>
            <c:ext xmlns:c16="http://schemas.microsoft.com/office/drawing/2014/chart" uri="{C3380CC4-5D6E-409C-BE32-E72D297353CC}">
              <c16:uniqueId val="{00000000-1EE3-4A1E-B633-DCB8CD0B6DFB}"/>
            </c:ext>
          </c:extLst>
        </c:ser>
        <c:ser>
          <c:idx val="1"/>
          <c:order val="1"/>
          <c:tx>
            <c:strRef>
              <c:f>'5'!$AB$143</c:f>
              <c:strCache>
                <c:ptCount val="1"/>
                <c:pt idx="0">
                  <c:v>Marknadsproduktion, varor (SNI A01-F43)</c:v>
                </c:pt>
              </c:strCache>
            </c:strRef>
          </c:tx>
          <c:invertIfNegative val="0"/>
          <c:cat>
            <c:strRef>
              <c:f>'5'!$AE$7:$AM$7</c:f>
              <c:strCache>
                <c:ptCount val="9"/>
                <c:pt idx="0">
                  <c:v>2008</c:v>
                </c:pt>
                <c:pt idx="1">
                  <c:v>2009</c:v>
                </c:pt>
                <c:pt idx="2">
                  <c:v>2010</c:v>
                </c:pt>
                <c:pt idx="3">
                  <c:v>2011</c:v>
                </c:pt>
                <c:pt idx="4">
                  <c:v>2012</c:v>
                </c:pt>
                <c:pt idx="5">
                  <c:v>2013</c:v>
                </c:pt>
                <c:pt idx="6">
                  <c:v>2014</c:v>
                </c:pt>
                <c:pt idx="7">
                  <c:v>2015</c:v>
                </c:pt>
                <c:pt idx="8">
                  <c:v>2016*</c:v>
                </c:pt>
              </c:strCache>
            </c:strRef>
          </c:cat>
          <c:val>
            <c:numRef>
              <c:f>'5'!$AE$143:$AM$143</c:f>
              <c:numCache>
                <c:formatCode>#,##0</c:formatCode>
                <c:ptCount val="9"/>
                <c:pt idx="0">
                  <c:v>37.053894774384808</c:v>
                </c:pt>
                <c:pt idx="1">
                  <c:v>41.052324597186853</c:v>
                </c:pt>
                <c:pt idx="2">
                  <c:v>35.26284845208373</c:v>
                </c:pt>
                <c:pt idx="3">
                  <c:v>34.312532301188952</c:v>
                </c:pt>
                <c:pt idx="4">
                  <c:v>32.212948302150608</c:v>
                </c:pt>
                <c:pt idx="5">
                  <c:v>32.09377683656043</c:v>
                </c:pt>
                <c:pt idx="6">
                  <c:v>31.221027665190654</c:v>
                </c:pt>
                <c:pt idx="7">
                  <c:v>31.933826152597469</c:v>
                </c:pt>
                <c:pt idx="8">
                  <c:v>31.519370916739163</c:v>
                </c:pt>
              </c:numCache>
            </c:numRef>
          </c:val>
          <c:extLst>
            <c:ext xmlns:c16="http://schemas.microsoft.com/office/drawing/2014/chart" uri="{C3380CC4-5D6E-409C-BE32-E72D297353CC}">
              <c16:uniqueId val="{00000001-1EE3-4A1E-B633-DCB8CD0B6DFB}"/>
            </c:ext>
          </c:extLst>
        </c:ser>
        <c:ser>
          <c:idx val="2"/>
          <c:order val="2"/>
          <c:tx>
            <c:strRef>
              <c:f>'5'!$AB$144</c:f>
              <c:strCache>
                <c:ptCount val="1"/>
                <c:pt idx="0">
                  <c:v>Marknadsproduktion, tjänster (SNI G45-T98)</c:v>
                </c:pt>
              </c:strCache>
            </c:strRef>
          </c:tx>
          <c:invertIfNegative val="0"/>
          <c:cat>
            <c:strRef>
              <c:f>'5'!$AE$7:$AM$7</c:f>
              <c:strCache>
                <c:ptCount val="9"/>
                <c:pt idx="0">
                  <c:v>2008</c:v>
                </c:pt>
                <c:pt idx="1">
                  <c:v>2009</c:v>
                </c:pt>
                <c:pt idx="2">
                  <c:v>2010</c:v>
                </c:pt>
                <c:pt idx="3">
                  <c:v>2011</c:v>
                </c:pt>
                <c:pt idx="4">
                  <c:v>2012</c:v>
                </c:pt>
                <c:pt idx="5">
                  <c:v>2013</c:v>
                </c:pt>
                <c:pt idx="6">
                  <c:v>2014</c:v>
                </c:pt>
                <c:pt idx="7">
                  <c:v>2015</c:v>
                </c:pt>
                <c:pt idx="8">
                  <c:v>2016*</c:v>
                </c:pt>
              </c:strCache>
            </c:strRef>
          </c:cat>
          <c:val>
            <c:numRef>
              <c:f>'5'!$AE$144:$AM$144</c:f>
              <c:numCache>
                <c:formatCode>#,##0</c:formatCode>
                <c:ptCount val="9"/>
                <c:pt idx="0">
                  <c:v>6.2499615871402581</c:v>
                </c:pt>
                <c:pt idx="1">
                  <c:v>6.1156441619023605</c:v>
                </c:pt>
                <c:pt idx="2">
                  <c:v>6.2658056523729169</c:v>
                </c:pt>
                <c:pt idx="3">
                  <c:v>5.9202586484988693</c:v>
                </c:pt>
                <c:pt idx="4">
                  <c:v>5.4476741156382209</c:v>
                </c:pt>
                <c:pt idx="5">
                  <c:v>5.2104841015623622</c:v>
                </c:pt>
                <c:pt idx="6">
                  <c:v>4.8955212383599012</c:v>
                </c:pt>
                <c:pt idx="7">
                  <c:v>4.6636778051352019</c:v>
                </c:pt>
                <c:pt idx="8">
                  <c:v>4.1528658278856394</c:v>
                </c:pt>
              </c:numCache>
            </c:numRef>
          </c:val>
          <c:extLst>
            <c:ext xmlns:c16="http://schemas.microsoft.com/office/drawing/2014/chart" uri="{C3380CC4-5D6E-409C-BE32-E72D297353CC}">
              <c16:uniqueId val="{00000002-1EE3-4A1E-B633-DCB8CD0B6DFB}"/>
            </c:ext>
          </c:extLst>
        </c:ser>
        <c:ser>
          <c:idx val="3"/>
          <c:order val="3"/>
          <c:tx>
            <c:strRef>
              <c:f>'5'!$AB$145</c:f>
              <c:strCache>
                <c:ptCount val="1"/>
                <c:pt idx="0">
                  <c:v>Offentl. myndigh. samt hushållens icke-vinstdrivande org.</c:v>
                </c:pt>
              </c:strCache>
            </c:strRef>
          </c:tx>
          <c:invertIfNegative val="0"/>
          <c:cat>
            <c:strRef>
              <c:f>'5'!$AE$7:$AM$7</c:f>
              <c:strCache>
                <c:ptCount val="9"/>
                <c:pt idx="0">
                  <c:v>2008</c:v>
                </c:pt>
                <c:pt idx="1">
                  <c:v>2009</c:v>
                </c:pt>
                <c:pt idx="2">
                  <c:v>2010</c:v>
                </c:pt>
                <c:pt idx="3">
                  <c:v>2011</c:v>
                </c:pt>
                <c:pt idx="4">
                  <c:v>2012</c:v>
                </c:pt>
                <c:pt idx="5">
                  <c:v>2013</c:v>
                </c:pt>
                <c:pt idx="6">
                  <c:v>2014</c:v>
                </c:pt>
                <c:pt idx="7">
                  <c:v>2015</c:v>
                </c:pt>
                <c:pt idx="8">
                  <c:v>2016*</c:v>
                </c:pt>
              </c:strCache>
            </c:strRef>
          </c:cat>
          <c:val>
            <c:numRef>
              <c:f>'5'!$AE$145:$AM$145</c:f>
              <c:numCache>
                <c:formatCode>#,##0</c:formatCode>
                <c:ptCount val="9"/>
                <c:pt idx="0">
                  <c:v>0.36657223460838928</c:v>
                </c:pt>
                <c:pt idx="1">
                  <c:v>0.39066556384015927</c:v>
                </c:pt>
                <c:pt idx="2">
                  <c:v>0.37956969371260646</c:v>
                </c:pt>
                <c:pt idx="3">
                  <c:v>0.35335645128546245</c:v>
                </c:pt>
                <c:pt idx="4">
                  <c:v>0.34750360548690556</c:v>
                </c:pt>
                <c:pt idx="5">
                  <c:v>0.32300933398073672</c:v>
                </c:pt>
                <c:pt idx="6">
                  <c:v>0.31075300690070401</c:v>
                </c:pt>
                <c:pt idx="7">
                  <c:v>0.29758935025246741</c:v>
                </c:pt>
                <c:pt idx="8">
                  <c:v>0.28200064237533023</c:v>
                </c:pt>
              </c:numCache>
            </c:numRef>
          </c:val>
          <c:extLst>
            <c:ext xmlns:c16="http://schemas.microsoft.com/office/drawing/2014/chart" uri="{C3380CC4-5D6E-409C-BE32-E72D297353CC}">
              <c16:uniqueId val="{00000003-1EE3-4A1E-B633-DCB8CD0B6DFB}"/>
            </c:ext>
          </c:extLst>
        </c:ser>
        <c:dLbls>
          <c:showLegendKey val="0"/>
          <c:showVal val="0"/>
          <c:showCatName val="0"/>
          <c:showSerName val="0"/>
          <c:showPercent val="0"/>
          <c:showBubbleSize val="0"/>
        </c:dLbls>
        <c:gapWidth val="150"/>
        <c:axId val="173784448"/>
        <c:axId val="173794432"/>
      </c:barChart>
      <c:catAx>
        <c:axId val="173784448"/>
        <c:scaling>
          <c:orientation val="minMax"/>
        </c:scaling>
        <c:delete val="0"/>
        <c:axPos val="b"/>
        <c:numFmt formatCode="General" sourceLinked="0"/>
        <c:majorTickMark val="out"/>
        <c:minorTickMark val="none"/>
        <c:tickLblPos val="nextTo"/>
        <c:crossAx val="173794432"/>
        <c:crosses val="autoZero"/>
        <c:auto val="1"/>
        <c:lblAlgn val="ctr"/>
        <c:lblOffset val="100"/>
        <c:noMultiLvlLbl val="0"/>
      </c:catAx>
      <c:valAx>
        <c:axId val="173794432"/>
        <c:scaling>
          <c:orientation val="minMax"/>
          <c:max val="60"/>
        </c:scaling>
        <c:delete val="0"/>
        <c:axPos val="l"/>
        <c:majorGridlines/>
        <c:title>
          <c:tx>
            <c:rich>
              <a:bodyPr rot="-5400000" vert="horz"/>
              <a:lstStyle/>
              <a:p>
                <a:pPr>
                  <a:defRPr b="0"/>
                </a:pPr>
                <a:r>
                  <a:rPr lang="en-US" b="0"/>
                  <a:t>Ton per sysselsatt</a:t>
                </a:r>
              </a:p>
            </c:rich>
          </c:tx>
          <c:overlay val="0"/>
        </c:title>
        <c:numFmt formatCode="#,##0" sourceLinked="0"/>
        <c:majorTickMark val="out"/>
        <c:minorTickMark val="none"/>
        <c:tickLblPos val="nextTo"/>
        <c:crossAx val="173784448"/>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Norrbotten</a:t>
            </a:r>
          </a:p>
        </c:rich>
      </c:tx>
      <c:overlay val="1"/>
    </c:title>
    <c:autoTitleDeleted val="0"/>
    <c:plotArea>
      <c:layout/>
      <c:barChart>
        <c:barDir val="col"/>
        <c:grouping val="clustered"/>
        <c:varyColors val="0"/>
        <c:ser>
          <c:idx val="0"/>
          <c:order val="0"/>
          <c:tx>
            <c:strRef>
              <c:f>'5'!$AB$149</c:f>
              <c:strCache>
                <c:ptCount val="1"/>
                <c:pt idx="0">
                  <c:v>Genomsnitt alla branscher</c:v>
                </c:pt>
              </c:strCache>
            </c:strRef>
          </c:tx>
          <c:invertIfNegative val="0"/>
          <c:cat>
            <c:strRef>
              <c:f>'5'!$AE$7:$AM$7</c:f>
              <c:strCache>
                <c:ptCount val="9"/>
                <c:pt idx="0">
                  <c:v>2008</c:v>
                </c:pt>
                <c:pt idx="1">
                  <c:v>2009</c:v>
                </c:pt>
                <c:pt idx="2">
                  <c:v>2010</c:v>
                </c:pt>
                <c:pt idx="3">
                  <c:v>2011</c:v>
                </c:pt>
                <c:pt idx="4">
                  <c:v>2012</c:v>
                </c:pt>
                <c:pt idx="5">
                  <c:v>2013</c:v>
                </c:pt>
                <c:pt idx="6">
                  <c:v>2014</c:v>
                </c:pt>
                <c:pt idx="7">
                  <c:v>2015</c:v>
                </c:pt>
                <c:pt idx="8">
                  <c:v>2016*</c:v>
                </c:pt>
              </c:strCache>
            </c:strRef>
          </c:cat>
          <c:val>
            <c:numRef>
              <c:f>'5'!$AE$149:$AM$149</c:f>
              <c:numCache>
                <c:formatCode>#,##0</c:formatCode>
                <c:ptCount val="9"/>
                <c:pt idx="0">
                  <c:v>52.333772426402518</c:v>
                </c:pt>
                <c:pt idx="1">
                  <c:v>43.262809470884442</c:v>
                </c:pt>
                <c:pt idx="2">
                  <c:v>54.447097093453671</c:v>
                </c:pt>
                <c:pt idx="3">
                  <c:v>51.528530260720636</c:v>
                </c:pt>
                <c:pt idx="4">
                  <c:v>48.318704263365468</c:v>
                </c:pt>
                <c:pt idx="5">
                  <c:v>45.764528997932928</c:v>
                </c:pt>
                <c:pt idx="6">
                  <c:v>46.849255638570568</c:v>
                </c:pt>
                <c:pt idx="7">
                  <c:v>40.804782313158306</c:v>
                </c:pt>
                <c:pt idx="8">
                  <c:v>48.482556580256663</c:v>
                </c:pt>
              </c:numCache>
            </c:numRef>
          </c:val>
          <c:extLst>
            <c:ext xmlns:c16="http://schemas.microsoft.com/office/drawing/2014/chart" uri="{C3380CC4-5D6E-409C-BE32-E72D297353CC}">
              <c16:uniqueId val="{00000000-F7DB-4BEF-BEA5-20DB0F12EDDC}"/>
            </c:ext>
          </c:extLst>
        </c:ser>
        <c:ser>
          <c:idx val="1"/>
          <c:order val="1"/>
          <c:tx>
            <c:strRef>
              <c:f>'5'!$AB$150</c:f>
              <c:strCache>
                <c:ptCount val="1"/>
                <c:pt idx="0">
                  <c:v>Marknadsproduktion, varor (SNI A01-F43)</c:v>
                </c:pt>
              </c:strCache>
            </c:strRef>
          </c:tx>
          <c:invertIfNegative val="0"/>
          <c:cat>
            <c:strRef>
              <c:f>'5'!$AE$7:$AM$7</c:f>
              <c:strCache>
                <c:ptCount val="9"/>
                <c:pt idx="0">
                  <c:v>2008</c:v>
                </c:pt>
                <c:pt idx="1">
                  <c:v>2009</c:v>
                </c:pt>
                <c:pt idx="2">
                  <c:v>2010</c:v>
                </c:pt>
                <c:pt idx="3">
                  <c:v>2011</c:v>
                </c:pt>
                <c:pt idx="4">
                  <c:v>2012</c:v>
                </c:pt>
                <c:pt idx="5">
                  <c:v>2013</c:v>
                </c:pt>
                <c:pt idx="6">
                  <c:v>2014</c:v>
                </c:pt>
                <c:pt idx="7">
                  <c:v>2015</c:v>
                </c:pt>
                <c:pt idx="8">
                  <c:v>2016*</c:v>
                </c:pt>
              </c:strCache>
            </c:strRef>
          </c:cat>
          <c:val>
            <c:numRef>
              <c:f>'5'!$AE$150:$AM$150</c:f>
              <c:numCache>
                <c:formatCode>#,##0</c:formatCode>
                <c:ptCount val="9"/>
                <c:pt idx="0">
                  <c:v>180.24963050964985</c:v>
                </c:pt>
                <c:pt idx="1">
                  <c:v>143.51703259472595</c:v>
                </c:pt>
                <c:pt idx="2">
                  <c:v>180.92649833375032</c:v>
                </c:pt>
                <c:pt idx="3">
                  <c:v>166.21861420850965</c:v>
                </c:pt>
                <c:pt idx="4">
                  <c:v>157.47228336614967</c:v>
                </c:pt>
                <c:pt idx="5">
                  <c:v>149.10207229090813</c:v>
                </c:pt>
                <c:pt idx="6">
                  <c:v>152.34839749305891</c:v>
                </c:pt>
                <c:pt idx="7">
                  <c:v>135.08245743842727</c:v>
                </c:pt>
                <c:pt idx="8">
                  <c:v>167.64298356112138</c:v>
                </c:pt>
              </c:numCache>
            </c:numRef>
          </c:val>
          <c:extLst>
            <c:ext xmlns:c16="http://schemas.microsoft.com/office/drawing/2014/chart" uri="{C3380CC4-5D6E-409C-BE32-E72D297353CC}">
              <c16:uniqueId val="{00000001-F7DB-4BEF-BEA5-20DB0F12EDDC}"/>
            </c:ext>
          </c:extLst>
        </c:ser>
        <c:ser>
          <c:idx val="2"/>
          <c:order val="2"/>
          <c:tx>
            <c:strRef>
              <c:f>'5'!$AB$151</c:f>
              <c:strCache>
                <c:ptCount val="1"/>
                <c:pt idx="0">
                  <c:v>Marknadsproduktion, tjänster (SNI G45-T98)</c:v>
                </c:pt>
              </c:strCache>
            </c:strRef>
          </c:tx>
          <c:invertIfNegative val="0"/>
          <c:cat>
            <c:strRef>
              <c:f>'5'!$AE$7:$AM$7</c:f>
              <c:strCache>
                <c:ptCount val="9"/>
                <c:pt idx="0">
                  <c:v>2008</c:v>
                </c:pt>
                <c:pt idx="1">
                  <c:v>2009</c:v>
                </c:pt>
                <c:pt idx="2">
                  <c:v>2010</c:v>
                </c:pt>
                <c:pt idx="3">
                  <c:v>2011</c:v>
                </c:pt>
                <c:pt idx="4">
                  <c:v>2012</c:v>
                </c:pt>
                <c:pt idx="5">
                  <c:v>2013</c:v>
                </c:pt>
                <c:pt idx="6">
                  <c:v>2014</c:v>
                </c:pt>
                <c:pt idx="7">
                  <c:v>2015</c:v>
                </c:pt>
                <c:pt idx="8">
                  <c:v>2016*</c:v>
                </c:pt>
              </c:strCache>
            </c:strRef>
          </c:cat>
          <c:val>
            <c:numRef>
              <c:f>'5'!$AE$151:$AM$151</c:f>
              <c:numCache>
                <c:formatCode>#,##0</c:formatCode>
                <c:ptCount val="9"/>
                <c:pt idx="0">
                  <c:v>6.8884676328847574</c:v>
                </c:pt>
                <c:pt idx="1">
                  <c:v>6.2155862377271163</c:v>
                </c:pt>
                <c:pt idx="2">
                  <c:v>6.4213343522968858</c:v>
                </c:pt>
                <c:pt idx="3">
                  <c:v>6.0909590970573735</c:v>
                </c:pt>
                <c:pt idx="4">
                  <c:v>5.1967135659029076</c:v>
                </c:pt>
                <c:pt idx="5">
                  <c:v>4.9632174967400005</c:v>
                </c:pt>
                <c:pt idx="6">
                  <c:v>4.9841533688423381</c:v>
                </c:pt>
                <c:pt idx="7">
                  <c:v>4.7525213604733656</c:v>
                </c:pt>
                <c:pt idx="8">
                  <c:v>4.2696092528891745</c:v>
                </c:pt>
              </c:numCache>
            </c:numRef>
          </c:val>
          <c:extLst>
            <c:ext xmlns:c16="http://schemas.microsoft.com/office/drawing/2014/chart" uri="{C3380CC4-5D6E-409C-BE32-E72D297353CC}">
              <c16:uniqueId val="{00000002-F7DB-4BEF-BEA5-20DB0F12EDDC}"/>
            </c:ext>
          </c:extLst>
        </c:ser>
        <c:ser>
          <c:idx val="3"/>
          <c:order val="3"/>
          <c:tx>
            <c:strRef>
              <c:f>'5'!$AB$152</c:f>
              <c:strCache>
                <c:ptCount val="1"/>
                <c:pt idx="0">
                  <c:v>Offentl. myndigh. samt hushållens icke-vinstdrivande org.</c:v>
                </c:pt>
              </c:strCache>
            </c:strRef>
          </c:tx>
          <c:invertIfNegative val="0"/>
          <c:cat>
            <c:strRef>
              <c:f>'5'!$AE$7:$AM$7</c:f>
              <c:strCache>
                <c:ptCount val="9"/>
                <c:pt idx="0">
                  <c:v>2008</c:v>
                </c:pt>
                <c:pt idx="1">
                  <c:v>2009</c:v>
                </c:pt>
                <c:pt idx="2">
                  <c:v>2010</c:v>
                </c:pt>
                <c:pt idx="3">
                  <c:v>2011</c:v>
                </c:pt>
                <c:pt idx="4">
                  <c:v>2012</c:v>
                </c:pt>
                <c:pt idx="5">
                  <c:v>2013</c:v>
                </c:pt>
                <c:pt idx="6">
                  <c:v>2014</c:v>
                </c:pt>
                <c:pt idx="7">
                  <c:v>2015</c:v>
                </c:pt>
                <c:pt idx="8">
                  <c:v>2016*</c:v>
                </c:pt>
              </c:strCache>
            </c:strRef>
          </c:cat>
          <c:val>
            <c:numRef>
              <c:f>'5'!$AE$152:$AM$152</c:f>
              <c:numCache>
                <c:formatCode>#,##0</c:formatCode>
                <c:ptCount val="9"/>
                <c:pt idx="0">
                  <c:v>0.97082167863948354</c:v>
                </c:pt>
                <c:pt idx="1">
                  <c:v>1.3886677467992532</c:v>
                </c:pt>
                <c:pt idx="2">
                  <c:v>1.1056471570146256</c:v>
                </c:pt>
                <c:pt idx="3">
                  <c:v>1.163640740469901</c:v>
                </c:pt>
                <c:pt idx="4">
                  <c:v>1.0276550200437591</c:v>
                </c:pt>
                <c:pt idx="5">
                  <c:v>0.92201667915319285</c:v>
                </c:pt>
                <c:pt idx="6">
                  <c:v>0.98283829086640173</c:v>
                </c:pt>
                <c:pt idx="7">
                  <c:v>1.1054249033031354</c:v>
                </c:pt>
                <c:pt idx="8">
                  <c:v>0.9657745787639066</c:v>
                </c:pt>
              </c:numCache>
            </c:numRef>
          </c:val>
          <c:extLst>
            <c:ext xmlns:c16="http://schemas.microsoft.com/office/drawing/2014/chart" uri="{C3380CC4-5D6E-409C-BE32-E72D297353CC}">
              <c16:uniqueId val="{00000003-F7DB-4BEF-BEA5-20DB0F12EDDC}"/>
            </c:ext>
          </c:extLst>
        </c:ser>
        <c:dLbls>
          <c:showLegendKey val="0"/>
          <c:showVal val="0"/>
          <c:showCatName val="0"/>
          <c:showSerName val="0"/>
          <c:showPercent val="0"/>
          <c:showBubbleSize val="0"/>
        </c:dLbls>
        <c:gapWidth val="150"/>
        <c:axId val="174084480"/>
        <c:axId val="174086016"/>
      </c:barChart>
      <c:catAx>
        <c:axId val="174084480"/>
        <c:scaling>
          <c:orientation val="minMax"/>
        </c:scaling>
        <c:delete val="0"/>
        <c:axPos val="b"/>
        <c:numFmt formatCode="General" sourceLinked="0"/>
        <c:majorTickMark val="out"/>
        <c:minorTickMark val="none"/>
        <c:tickLblPos val="nextTo"/>
        <c:crossAx val="174086016"/>
        <c:crosses val="autoZero"/>
        <c:auto val="1"/>
        <c:lblAlgn val="ctr"/>
        <c:lblOffset val="100"/>
        <c:noMultiLvlLbl val="0"/>
      </c:catAx>
      <c:valAx>
        <c:axId val="174086016"/>
        <c:scaling>
          <c:orientation val="minMax"/>
        </c:scaling>
        <c:delete val="0"/>
        <c:axPos val="l"/>
        <c:majorGridlines/>
        <c:title>
          <c:tx>
            <c:rich>
              <a:bodyPr rot="-5400000" vert="horz"/>
              <a:lstStyle/>
              <a:p>
                <a:pPr>
                  <a:defRPr b="0"/>
                </a:pPr>
                <a:r>
                  <a:rPr lang="en-US" b="0"/>
                  <a:t>Ton per sysselsatt</a:t>
                </a:r>
              </a:p>
            </c:rich>
          </c:tx>
          <c:overlay val="0"/>
        </c:title>
        <c:numFmt formatCode="#,##0" sourceLinked="0"/>
        <c:majorTickMark val="out"/>
        <c:minorTickMark val="none"/>
        <c:tickLblPos val="nextTo"/>
        <c:crossAx val="174084480"/>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Riket</a:t>
            </a:r>
          </a:p>
        </c:rich>
      </c:tx>
      <c:overlay val="1"/>
    </c:title>
    <c:autoTitleDeleted val="0"/>
    <c:plotArea>
      <c:layout/>
      <c:barChart>
        <c:barDir val="col"/>
        <c:grouping val="clustered"/>
        <c:varyColors val="0"/>
        <c:ser>
          <c:idx val="0"/>
          <c:order val="0"/>
          <c:tx>
            <c:strRef>
              <c:f>'5'!$AB$165</c:f>
              <c:strCache>
                <c:ptCount val="1"/>
                <c:pt idx="0">
                  <c:v>Genomsnitt alla branscher</c:v>
                </c:pt>
              </c:strCache>
            </c:strRef>
          </c:tx>
          <c:invertIfNegative val="0"/>
          <c:cat>
            <c:strRef>
              <c:f>'5'!$AE$7:$AM$7</c:f>
              <c:strCache>
                <c:ptCount val="9"/>
                <c:pt idx="0">
                  <c:v>2008</c:v>
                </c:pt>
                <c:pt idx="1">
                  <c:v>2009</c:v>
                </c:pt>
                <c:pt idx="2">
                  <c:v>2010</c:v>
                </c:pt>
                <c:pt idx="3">
                  <c:v>2011</c:v>
                </c:pt>
                <c:pt idx="4">
                  <c:v>2012</c:v>
                </c:pt>
                <c:pt idx="5">
                  <c:v>2013</c:v>
                </c:pt>
                <c:pt idx="6">
                  <c:v>2014</c:v>
                </c:pt>
                <c:pt idx="7">
                  <c:v>2015</c:v>
                </c:pt>
                <c:pt idx="8">
                  <c:v>2016*</c:v>
                </c:pt>
              </c:strCache>
            </c:strRef>
          </c:cat>
          <c:val>
            <c:numRef>
              <c:f>'5'!$AE$165:$AM$165</c:f>
              <c:numCache>
                <c:formatCode>#,##0</c:formatCode>
                <c:ptCount val="9"/>
                <c:pt idx="0">
                  <c:v>15.832588068031567</c:v>
                </c:pt>
                <c:pt idx="1">
                  <c:v>15.179328413749746</c:v>
                </c:pt>
                <c:pt idx="2">
                  <c:v>16.276795047698972</c:v>
                </c:pt>
                <c:pt idx="3">
                  <c:v>14.926166906249012</c:v>
                </c:pt>
                <c:pt idx="4">
                  <c:v>14.046797934020571</c:v>
                </c:pt>
                <c:pt idx="5">
                  <c:v>13.473584623356176</c:v>
                </c:pt>
                <c:pt idx="6">
                  <c:v>13.078405040806034</c:v>
                </c:pt>
                <c:pt idx="7">
                  <c:v>12.890334876482845</c:v>
                </c:pt>
                <c:pt idx="8">
                  <c:v>12.729262936770855</c:v>
                </c:pt>
              </c:numCache>
            </c:numRef>
          </c:val>
          <c:extLst>
            <c:ext xmlns:c16="http://schemas.microsoft.com/office/drawing/2014/chart" uri="{C3380CC4-5D6E-409C-BE32-E72D297353CC}">
              <c16:uniqueId val="{00000000-9A29-46B6-8C5A-9BEFBC052CD0}"/>
            </c:ext>
          </c:extLst>
        </c:ser>
        <c:ser>
          <c:idx val="1"/>
          <c:order val="1"/>
          <c:tx>
            <c:strRef>
              <c:f>'5'!$AB$166</c:f>
              <c:strCache>
                <c:ptCount val="1"/>
                <c:pt idx="0">
                  <c:v>Marknadsproduktion, varor (SNI A01-F43)</c:v>
                </c:pt>
              </c:strCache>
            </c:strRef>
          </c:tx>
          <c:invertIfNegative val="0"/>
          <c:cat>
            <c:strRef>
              <c:f>'5'!$AE$7:$AM$7</c:f>
              <c:strCache>
                <c:ptCount val="9"/>
                <c:pt idx="0">
                  <c:v>2008</c:v>
                </c:pt>
                <c:pt idx="1">
                  <c:v>2009</c:v>
                </c:pt>
                <c:pt idx="2">
                  <c:v>2010</c:v>
                </c:pt>
                <c:pt idx="3">
                  <c:v>2011</c:v>
                </c:pt>
                <c:pt idx="4">
                  <c:v>2012</c:v>
                </c:pt>
                <c:pt idx="5">
                  <c:v>2013</c:v>
                </c:pt>
                <c:pt idx="6">
                  <c:v>2014</c:v>
                </c:pt>
                <c:pt idx="7">
                  <c:v>2015</c:v>
                </c:pt>
                <c:pt idx="8">
                  <c:v>2016*</c:v>
                </c:pt>
              </c:strCache>
            </c:strRef>
          </c:cat>
          <c:val>
            <c:numRef>
              <c:f>'5'!$AE$166:$AM$166</c:f>
              <c:numCache>
                <c:formatCode>#,##0</c:formatCode>
                <c:ptCount val="9"/>
                <c:pt idx="0">
                  <c:v>36.361787646090782</c:v>
                </c:pt>
                <c:pt idx="1">
                  <c:v>34.678303219723013</c:v>
                </c:pt>
                <c:pt idx="2">
                  <c:v>40.317982398798698</c:v>
                </c:pt>
                <c:pt idx="3">
                  <c:v>36.289435770550654</c:v>
                </c:pt>
                <c:pt idx="4">
                  <c:v>34.506203980829689</c:v>
                </c:pt>
                <c:pt idx="5">
                  <c:v>33.589135731368721</c:v>
                </c:pt>
                <c:pt idx="6">
                  <c:v>32.472483277035856</c:v>
                </c:pt>
                <c:pt idx="7">
                  <c:v>32.976337610414703</c:v>
                </c:pt>
                <c:pt idx="8">
                  <c:v>32.957625163961183</c:v>
                </c:pt>
              </c:numCache>
            </c:numRef>
          </c:val>
          <c:extLst>
            <c:ext xmlns:c16="http://schemas.microsoft.com/office/drawing/2014/chart" uri="{C3380CC4-5D6E-409C-BE32-E72D297353CC}">
              <c16:uniqueId val="{00000001-9A29-46B6-8C5A-9BEFBC052CD0}"/>
            </c:ext>
          </c:extLst>
        </c:ser>
        <c:ser>
          <c:idx val="2"/>
          <c:order val="2"/>
          <c:tx>
            <c:strRef>
              <c:f>'5'!$AB$167</c:f>
              <c:strCache>
                <c:ptCount val="1"/>
                <c:pt idx="0">
                  <c:v>Marknadsproduktion, tjänster (SNI G45-T98)</c:v>
                </c:pt>
              </c:strCache>
            </c:strRef>
          </c:tx>
          <c:invertIfNegative val="0"/>
          <c:cat>
            <c:strRef>
              <c:f>'5'!$AE$7:$AM$7</c:f>
              <c:strCache>
                <c:ptCount val="9"/>
                <c:pt idx="0">
                  <c:v>2008</c:v>
                </c:pt>
                <c:pt idx="1">
                  <c:v>2009</c:v>
                </c:pt>
                <c:pt idx="2">
                  <c:v>2010</c:v>
                </c:pt>
                <c:pt idx="3">
                  <c:v>2011</c:v>
                </c:pt>
                <c:pt idx="4">
                  <c:v>2012</c:v>
                </c:pt>
                <c:pt idx="5">
                  <c:v>2013</c:v>
                </c:pt>
                <c:pt idx="6">
                  <c:v>2014</c:v>
                </c:pt>
                <c:pt idx="7">
                  <c:v>2015</c:v>
                </c:pt>
                <c:pt idx="8">
                  <c:v>2016*</c:v>
                </c:pt>
              </c:strCache>
            </c:strRef>
          </c:cat>
          <c:val>
            <c:numRef>
              <c:f>'5'!$AE$167:$AM$167</c:f>
              <c:numCache>
                <c:formatCode>#,##0</c:formatCode>
                <c:ptCount val="9"/>
                <c:pt idx="0">
                  <c:v>9.6553502395279196</c:v>
                </c:pt>
                <c:pt idx="1">
                  <c:v>9.2622025908563099</c:v>
                </c:pt>
                <c:pt idx="2">
                  <c:v>8.9745249067986741</c:v>
                </c:pt>
                <c:pt idx="3">
                  <c:v>8.3642423929338836</c:v>
                </c:pt>
                <c:pt idx="4">
                  <c:v>7.7704343062760586</c:v>
                </c:pt>
                <c:pt idx="5">
                  <c:v>7.3818169294724658</c:v>
                </c:pt>
                <c:pt idx="6">
                  <c:v>7.344931415928599</c:v>
                </c:pt>
                <c:pt idx="7">
                  <c:v>7.1466054311791147</c:v>
                </c:pt>
                <c:pt idx="8">
                  <c:v>7.2612285254748352</c:v>
                </c:pt>
              </c:numCache>
            </c:numRef>
          </c:val>
          <c:extLst>
            <c:ext xmlns:c16="http://schemas.microsoft.com/office/drawing/2014/chart" uri="{C3380CC4-5D6E-409C-BE32-E72D297353CC}">
              <c16:uniqueId val="{00000002-9A29-46B6-8C5A-9BEFBC052CD0}"/>
            </c:ext>
          </c:extLst>
        </c:ser>
        <c:ser>
          <c:idx val="3"/>
          <c:order val="3"/>
          <c:tx>
            <c:strRef>
              <c:f>'5'!$AB$168</c:f>
              <c:strCache>
                <c:ptCount val="1"/>
                <c:pt idx="0">
                  <c:v>Offentl. myndigh. samt hushållens icke-vinstdrivande org.</c:v>
                </c:pt>
              </c:strCache>
            </c:strRef>
          </c:tx>
          <c:invertIfNegative val="0"/>
          <c:cat>
            <c:strRef>
              <c:f>'5'!$AE$7:$AM$7</c:f>
              <c:strCache>
                <c:ptCount val="9"/>
                <c:pt idx="0">
                  <c:v>2008</c:v>
                </c:pt>
                <c:pt idx="1">
                  <c:v>2009</c:v>
                </c:pt>
                <c:pt idx="2">
                  <c:v>2010</c:v>
                </c:pt>
                <c:pt idx="3">
                  <c:v>2011</c:v>
                </c:pt>
                <c:pt idx="4">
                  <c:v>2012</c:v>
                </c:pt>
                <c:pt idx="5">
                  <c:v>2013</c:v>
                </c:pt>
                <c:pt idx="6">
                  <c:v>2014</c:v>
                </c:pt>
                <c:pt idx="7">
                  <c:v>2015</c:v>
                </c:pt>
                <c:pt idx="8">
                  <c:v>2016*</c:v>
                </c:pt>
              </c:strCache>
            </c:strRef>
          </c:cat>
          <c:val>
            <c:numRef>
              <c:f>'5'!$AE$168:$AM$168</c:f>
              <c:numCache>
                <c:formatCode>#,##0</c:formatCode>
                <c:ptCount val="9"/>
                <c:pt idx="0">
                  <c:v>0.61423084882223167</c:v>
                </c:pt>
                <c:pt idx="1">
                  <c:v>0.66501944897801635</c:v>
                </c:pt>
                <c:pt idx="2">
                  <c:v>0.62955084888550905</c:v>
                </c:pt>
                <c:pt idx="3">
                  <c:v>0.59404733915674601</c:v>
                </c:pt>
                <c:pt idx="4">
                  <c:v>0.57924960684842963</c:v>
                </c:pt>
                <c:pt idx="5">
                  <c:v>0.51308477811150111</c:v>
                </c:pt>
                <c:pt idx="6">
                  <c:v>0.49761301902577576</c:v>
                </c:pt>
                <c:pt idx="7">
                  <c:v>0.49995971576154891</c:v>
                </c:pt>
                <c:pt idx="8">
                  <c:v>0.46582214367686881</c:v>
                </c:pt>
              </c:numCache>
            </c:numRef>
          </c:val>
          <c:extLst>
            <c:ext xmlns:c16="http://schemas.microsoft.com/office/drawing/2014/chart" uri="{C3380CC4-5D6E-409C-BE32-E72D297353CC}">
              <c16:uniqueId val="{00000003-9A29-46B6-8C5A-9BEFBC052CD0}"/>
            </c:ext>
          </c:extLst>
        </c:ser>
        <c:dLbls>
          <c:showLegendKey val="0"/>
          <c:showVal val="0"/>
          <c:showCatName val="0"/>
          <c:showSerName val="0"/>
          <c:showPercent val="0"/>
          <c:showBubbleSize val="0"/>
        </c:dLbls>
        <c:gapWidth val="150"/>
        <c:axId val="174121344"/>
        <c:axId val="174122880"/>
      </c:barChart>
      <c:catAx>
        <c:axId val="174121344"/>
        <c:scaling>
          <c:orientation val="minMax"/>
        </c:scaling>
        <c:delete val="0"/>
        <c:axPos val="b"/>
        <c:numFmt formatCode="General" sourceLinked="0"/>
        <c:majorTickMark val="out"/>
        <c:minorTickMark val="none"/>
        <c:tickLblPos val="nextTo"/>
        <c:crossAx val="174122880"/>
        <c:crosses val="autoZero"/>
        <c:auto val="1"/>
        <c:lblAlgn val="ctr"/>
        <c:lblOffset val="100"/>
        <c:noMultiLvlLbl val="0"/>
      </c:catAx>
      <c:valAx>
        <c:axId val="174122880"/>
        <c:scaling>
          <c:orientation val="minMax"/>
          <c:max val="60"/>
        </c:scaling>
        <c:delete val="0"/>
        <c:axPos val="l"/>
        <c:majorGridlines/>
        <c:title>
          <c:tx>
            <c:rich>
              <a:bodyPr rot="-5400000" vert="horz"/>
              <a:lstStyle/>
              <a:p>
                <a:pPr>
                  <a:defRPr b="0"/>
                </a:pPr>
                <a:r>
                  <a:rPr lang="en-US" b="0"/>
                  <a:t>Ton per sysselsatt</a:t>
                </a:r>
              </a:p>
            </c:rich>
          </c:tx>
          <c:overlay val="0"/>
        </c:title>
        <c:numFmt formatCode="#,##0" sourceLinked="0"/>
        <c:majorTickMark val="out"/>
        <c:minorTickMark val="none"/>
        <c:tickLblPos val="nextTo"/>
        <c:crossAx val="174121344"/>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8990507436570429"/>
          <c:y val="2.7968471904398679E-2"/>
          <c:w val="0.67137970253718282"/>
          <c:h val="0.88056463399977514"/>
        </c:manualLayout>
      </c:layout>
      <c:barChart>
        <c:barDir val="bar"/>
        <c:grouping val="clustered"/>
        <c:varyColors val="0"/>
        <c:ser>
          <c:idx val="1"/>
          <c:order val="0"/>
          <c:tx>
            <c:strRef>
              <c:f>'6'!$C$8</c:f>
              <c:strCache>
                <c:ptCount val="1"/>
                <c:pt idx="0">
                  <c:v>2008</c:v>
                </c:pt>
              </c:strCache>
            </c:strRef>
          </c:tx>
          <c:invertIfNegative val="0"/>
          <c:cat>
            <c:strRef>
              <c:f>'6'!$B$9:$B$30</c:f>
              <c:strCache>
                <c:ptCount val="22"/>
                <c:pt idx="0">
                  <c:v>Stockholm</c:v>
                </c:pt>
                <c:pt idx="1">
                  <c:v>Uppsala</c:v>
                </c:pt>
                <c:pt idx="2">
                  <c:v>Södermanland</c:v>
                </c:pt>
                <c:pt idx="3">
                  <c:v>Östergötland</c:v>
                </c:pt>
                <c:pt idx="4">
                  <c:v>Jönköping</c:v>
                </c:pt>
                <c:pt idx="5">
                  <c:v>Kronoberg</c:v>
                </c:pt>
                <c:pt idx="6">
                  <c:v>Kalmar</c:v>
                </c:pt>
                <c:pt idx="7">
                  <c:v>Gotland</c:v>
                </c:pt>
                <c:pt idx="8">
                  <c:v>Blekinge</c:v>
                </c:pt>
                <c:pt idx="9">
                  <c:v>Skåne</c:v>
                </c:pt>
                <c:pt idx="10">
                  <c:v>Halland</c:v>
                </c:pt>
                <c:pt idx="11">
                  <c:v>Västra Götaland</c:v>
                </c:pt>
                <c:pt idx="12">
                  <c:v>Värmland</c:v>
                </c:pt>
                <c:pt idx="13">
                  <c:v>Örebro</c:v>
                </c:pt>
                <c:pt idx="14">
                  <c:v>Västmanland</c:v>
                </c:pt>
                <c:pt idx="15">
                  <c:v>Dalarna</c:v>
                </c:pt>
                <c:pt idx="16">
                  <c:v>Gävleborg</c:v>
                </c:pt>
                <c:pt idx="17">
                  <c:v>Västernorrland</c:v>
                </c:pt>
                <c:pt idx="18">
                  <c:v>Jämtland</c:v>
                </c:pt>
                <c:pt idx="19">
                  <c:v>Västerbotten</c:v>
                </c:pt>
                <c:pt idx="20">
                  <c:v>Norrbotten</c:v>
                </c:pt>
                <c:pt idx="21">
                  <c:v>Riket</c:v>
                </c:pt>
              </c:strCache>
            </c:strRef>
          </c:cat>
          <c:val>
            <c:numRef>
              <c:f>'6'!$C$9:$C$30</c:f>
              <c:numCache>
                <c:formatCode>0</c:formatCode>
                <c:ptCount val="22"/>
                <c:pt idx="0">
                  <c:v>10.933656920550213</c:v>
                </c:pt>
                <c:pt idx="1">
                  <c:v>13.562102811811885</c:v>
                </c:pt>
                <c:pt idx="2">
                  <c:v>43.901367535470413</c:v>
                </c:pt>
                <c:pt idx="3">
                  <c:v>18.591528043516742</c:v>
                </c:pt>
                <c:pt idx="4">
                  <c:v>16.440171204759835</c:v>
                </c:pt>
                <c:pt idx="5">
                  <c:v>16.73178700253052</c:v>
                </c:pt>
                <c:pt idx="6">
                  <c:v>27.967933441361485</c:v>
                </c:pt>
                <c:pt idx="7">
                  <c:v>189.06760411434729</c:v>
                </c:pt>
                <c:pt idx="8">
                  <c:v>18.115939375691177</c:v>
                </c:pt>
                <c:pt idx="9">
                  <c:v>19.479745299525291</c:v>
                </c:pt>
                <c:pt idx="10">
                  <c:v>20.376198503406513</c:v>
                </c:pt>
                <c:pt idx="11">
                  <c:v>27.386873555758068</c:v>
                </c:pt>
                <c:pt idx="12">
                  <c:v>20.530577082627833</c:v>
                </c:pt>
                <c:pt idx="13">
                  <c:v>21.195475773870456</c:v>
                </c:pt>
                <c:pt idx="14">
                  <c:v>31.000462493314604</c:v>
                </c:pt>
                <c:pt idx="15">
                  <c:v>23.295316540707354</c:v>
                </c:pt>
                <c:pt idx="16">
                  <c:v>20.846386802696543</c:v>
                </c:pt>
                <c:pt idx="17">
                  <c:v>25.478088296399175</c:v>
                </c:pt>
                <c:pt idx="18">
                  <c:v>19.729264897613437</c:v>
                </c:pt>
                <c:pt idx="19">
                  <c:v>21.983706284147654</c:v>
                </c:pt>
                <c:pt idx="20">
                  <c:v>63.856794725212289</c:v>
                </c:pt>
                <c:pt idx="21">
                  <c:v>21.336330258740105</c:v>
                </c:pt>
              </c:numCache>
            </c:numRef>
          </c:val>
          <c:extLst>
            <c:ext xmlns:c16="http://schemas.microsoft.com/office/drawing/2014/chart" uri="{C3380CC4-5D6E-409C-BE32-E72D297353CC}">
              <c16:uniqueId val="{00000000-BBDA-4A5B-81C0-18E9BB5085A5}"/>
            </c:ext>
          </c:extLst>
        </c:ser>
        <c:ser>
          <c:idx val="0"/>
          <c:order val="1"/>
          <c:tx>
            <c:strRef>
              <c:f>'6'!$D$8</c:f>
              <c:strCache>
                <c:ptCount val="1"/>
                <c:pt idx="0">
                  <c:v>2015</c:v>
                </c:pt>
              </c:strCache>
            </c:strRef>
          </c:tx>
          <c:invertIfNegative val="0"/>
          <c:cat>
            <c:strRef>
              <c:f>'6'!$B$9:$B$30</c:f>
              <c:strCache>
                <c:ptCount val="22"/>
                <c:pt idx="0">
                  <c:v>Stockholm</c:v>
                </c:pt>
                <c:pt idx="1">
                  <c:v>Uppsala</c:v>
                </c:pt>
                <c:pt idx="2">
                  <c:v>Södermanland</c:v>
                </c:pt>
                <c:pt idx="3">
                  <c:v>Östergötland</c:v>
                </c:pt>
                <c:pt idx="4">
                  <c:v>Jönköping</c:v>
                </c:pt>
                <c:pt idx="5">
                  <c:v>Kronoberg</c:v>
                </c:pt>
                <c:pt idx="6">
                  <c:v>Kalmar</c:v>
                </c:pt>
                <c:pt idx="7">
                  <c:v>Gotland</c:v>
                </c:pt>
                <c:pt idx="8">
                  <c:v>Blekinge</c:v>
                </c:pt>
                <c:pt idx="9">
                  <c:v>Skåne</c:v>
                </c:pt>
                <c:pt idx="10">
                  <c:v>Halland</c:v>
                </c:pt>
                <c:pt idx="11">
                  <c:v>Västra Götaland</c:v>
                </c:pt>
                <c:pt idx="12">
                  <c:v>Värmland</c:v>
                </c:pt>
                <c:pt idx="13">
                  <c:v>Örebro</c:v>
                </c:pt>
                <c:pt idx="14">
                  <c:v>Västmanland</c:v>
                </c:pt>
                <c:pt idx="15">
                  <c:v>Dalarna</c:v>
                </c:pt>
                <c:pt idx="16">
                  <c:v>Gävleborg</c:v>
                </c:pt>
                <c:pt idx="17">
                  <c:v>Västernorrland</c:v>
                </c:pt>
                <c:pt idx="18">
                  <c:v>Jämtland</c:v>
                </c:pt>
                <c:pt idx="19">
                  <c:v>Västerbotten</c:v>
                </c:pt>
                <c:pt idx="20">
                  <c:v>Norrbotten</c:v>
                </c:pt>
                <c:pt idx="21">
                  <c:v>Riket</c:v>
                </c:pt>
              </c:strCache>
            </c:strRef>
          </c:cat>
          <c:val>
            <c:numRef>
              <c:f>'6'!$D$9:$D$30</c:f>
              <c:numCache>
                <c:formatCode>#,##0</c:formatCode>
                <c:ptCount val="22"/>
                <c:pt idx="0">
                  <c:v>7.0610667353823304</c:v>
                </c:pt>
                <c:pt idx="1">
                  <c:v>10.607658513643953</c:v>
                </c:pt>
                <c:pt idx="2">
                  <c:v>37.797989356409325</c:v>
                </c:pt>
                <c:pt idx="3">
                  <c:v>12.031770902247397</c:v>
                </c:pt>
                <c:pt idx="4">
                  <c:v>12.787683306467155</c:v>
                </c:pt>
                <c:pt idx="5">
                  <c:v>11.473823551776837</c:v>
                </c:pt>
                <c:pt idx="6">
                  <c:v>22.441284565661004</c:v>
                </c:pt>
                <c:pt idx="7">
                  <c:v>158.77790432602976</c:v>
                </c:pt>
                <c:pt idx="8">
                  <c:v>12.437221086639378</c:v>
                </c:pt>
                <c:pt idx="9">
                  <c:v>14.268686438958722</c:v>
                </c:pt>
                <c:pt idx="10">
                  <c:v>13.868000782545787</c:v>
                </c:pt>
                <c:pt idx="11">
                  <c:v>19.231613050229683</c:v>
                </c:pt>
                <c:pt idx="12">
                  <c:v>14.525775309528075</c:v>
                </c:pt>
                <c:pt idx="13">
                  <c:v>14.88662902581294</c:v>
                </c:pt>
                <c:pt idx="14">
                  <c:v>14.650154893992562</c:v>
                </c:pt>
                <c:pt idx="15">
                  <c:v>17.146604235772099</c:v>
                </c:pt>
                <c:pt idx="16">
                  <c:v>14.288517731280887</c:v>
                </c:pt>
                <c:pt idx="17">
                  <c:v>16.907297367400545</c:v>
                </c:pt>
                <c:pt idx="18">
                  <c:v>15.583896594937254</c:v>
                </c:pt>
                <c:pt idx="19">
                  <c:v>16.025740376214724</c:v>
                </c:pt>
                <c:pt idx="20">
                  <c:v>48.440049101966125</c:v>
                </c:pt>
                <c:pt idx="21">
                  <c:v>14.754707740666589</c:v>
                </c:pt>
              </c:numCache>
            </c:numRef>
          </c:val>
          <c:extLst>
            <c:ext xmlns:c16="http://schemas.microsoft.com/office/drawing/2014/chart" uri="{C3380CC4-5D6E-409C-BE32-E72D297353CC}">
              <c16:uniqueId val="{00000001-BBDA-4A5B-81C0-18E9BB5085A5}"/>
            </c:ext>
          </c:extLst>
        </c:ser>
        <c:ser>
          <c:idx val="2"/>
          <c:order val="2"/>
          <c:tx>
            <c:strRef>
              <c:f>'6'!$E$8</c:f>
              <c:strCache>
                <c:ptCount val="1"/>
                <c:pt idx="0">
                  <c:v>2016*</c:v>
                </c:pt>
              </c:strCache>
            </c:strRef>
          </c:tx>
          <c:invertIfNegative val="0"/>
          <c:cat>
            <c:strRef>
              <c:f>'6'!$B$9:$B$30</c:f>
              <c:strCache>
                <c:ptCount val="22"/>
                <c:pt idx="0">
                  <c:v>Stockholm</c:v>
                </c:pt>
                <c:pt idx="1">
                  <c:v>Uppsala</c:v>
                </c:pt>
                <c:pt idx="2">
                  <c:v>Södermanland</c:v>
                </c:pt>
                <c:pt idx="3">
                  <c:v>Östergötland</c:v>
                </c:pt>
                <c:pt idx="4">
                  <c:v>Jönköping</c:v>
                </c:pt>
                <c:pt idx="5">
                  <c:v>Kronoberg</c:v>
                </c:pt>
                <c:pt idx="6">
                  <c:v>Kalmar</c:v>
                </c:pt>
                <c:pt idx="7">
                  <c:v>Gotland</c:v>
                </c:pt>
                <c:pt idx="8">
                  <c:v>Blekinge</c:v>
                </c:pt>
                <c:pt idx="9">
                  <c:v>Skåne</c:v>
                </c:pt>
                <c:pt idx="10">
                  <c:v>Halland</c:v>
                </c:pt>
                <c:pt idx="11">
                  <c:v>Västra Götaland</c:v>
                </c:pt>
                <c:pt idx="12">
                  <c:v>Värmland</c:v>
                </c:pt>
                <c:pt idx="13">
                  <c:v>Örebro</c:v>
                </c:pt>
                <c:pt idx="14">
                  <c:v>Västmanland</c:v>
                </c:pt>
                <c:pt idx="15">
                  <c:v>Dalarna</c:v>
                </c:pt>
                <c:pt idx="16">
                  <c:v>Gävleborg</c:v>
                </c:pt>
                <c:pt idx="17">
                  <c:v>Västernorrland</c:v>
                </c:pt>
                <c:pt idx="18">
                  <c:v>Jämtland</c:v>
                </c:pt>
                <c:pt idx="19">
                  <c:v>Västerbotten</c:v>
                </c:pt>
                <c:pt idx="20">
                  <c:v>Norrbotten</c:v>
                </c:pt>
                <c:pt idx="21">
                  <c:v>Riket</c:v>
                </c:pt>
              </c:strCache>
            </c:strRef>
          </c:cat>
          <c:val>
            <c:numRef>
              <c:f>'6'!$E$9:$E$30</c:f>
              <c:numCache>
                <c:formatCode>0</c:formatCode>
                <c:ptCount val="22"/>
                <c:pt idx="0">
                  <c:v>7.0725045654203385</c:v>
                </c:pt>
                <c:pt idx="1">
                  <c:v>9.9395866728009867</c:v>
                </c:pt>
                <c:pt idx="2">
                  <c:v>27.300812188715394</c:v>
                </c:pt>
                <c:pt idx="3">
                  <c:v>11.615314282908511</c:v>
                </c:pt>
                <c:pt idx="4">
                  <c:v>11.348586094503439</c:v>
                </c:pt>
                <c:pt idx="5">
                  <c:v>10.71978280838618</c:v>
                </c:pt>
                <c:pt idx="6">
                  <c:v>21.201604393621952</c:v>
                </c:pt>
                <c:pt idx="7">
                  <c:v>147.85491486514886</c:v>
                </c:pt>
                <c:pt idx="8">
                  <c:v>11.769987619320432</c:v>
                </c:pt>
                <c:pt idx="9">
                  <c:v>13.092730759279659</c:v>
                </c:pt>
                <c:pt idx="10">
                  <c:v>12.555145386213196</c:v>
                </c:pt>
                <c:pt idx="11">
                  <c:v>18.570690174518006</c:v>
                </c:pt>
                <c:pt idx="12">
                  <c:v>13.550218287936747</c:v>
                </c:pt>
                <c:pt idx="13">
                  <c:v>15.053951336979317</c:v>
                </c:pt>
                <c:pt idx="14">
                  <c:v>14.1687095986233</c:v>
                </c:pt>
                <c:pt idx="15">
                  <c:v>16.45922837781562</c:v>
                </c:pt>
                <c:pt idx="16">
                  <c:v>13.524428132777873</c:v>
                </c:pt>
                <c:pt idx="17">
                  <c:v>16.319318893207182</c:v>
                </c:pt>
                <c:pt idx="18">
                  <c:v>13.895965771838092</c:v>
                </c:pt>
                <c:pt idx="19">
                  <c:v>14.721427509112265</c:v>
                </c:pt>
                <c:pt idx="20">
                  <c:v>56.070056560912867</c:v>
                </c:pt>
                <c:pt idx="21">
                  <c:v>14.1305504724</c:v>
                </c:pt>
              </c:numCache>
            </c:numRef>
          </c:val>
          <c:extLst>
            <c:ext xmlns:c16="http://schemas.microsoft.com/office/drawing/2014/chart" uri="{C3380CC4-5D6E-409C-BE32-E72D297353CC}">
              <c16:uniqueId val="{00000000-7565-44A3-A6FD-5B9E5391AE0C}"/>
            </c:ext>
          </c:extLst>
        </c:ser>
        <c:dLbls>
          <c:showLegendKey val="0"/>
          <c:showVal val="0"/>
          <c:showCatName val="0"/>
          <c:showSerName val="0"/>
          <c:showPercent val="0"/>
          <c:showBubbleSize val="0"/>
        </c:dLbls>
        <c:gapWidth val="150"/>
        <c:axId val="174510464"/>
        <c:axId val="174512000"/>
      </c:barChart>
      <c:catAx>
        <c:axId val="174510464"/>
        <c:scaling>
          <c:orientation val="minMax"/>
        </c:scaling>
        <c:delete val="0"/>
        <c:axPos val="l"/>
        <c:numFmt formatCode="General" sourceLinked="0"/>
        <c:majorTickMark val="out"/>
        <c:minorTickMark val="none"/>
        <c:tickLblPos val="nextTo"/>
        <c:crossAx val="174512000"/>
        <c:crosses val="autoZero"/>
        <c:auto val="1"/>
        <c:lblAlgn val="ctr"/>
        <c:lblOffset val="100"/>
        <c:noMultiLvlLbl val="0"/>
      </c:catAx>
      <c:valAx>
        <c:axId val="174512000"/>
        <c:scaling>
          <c:orientation val="minMax"/>
        </c:scaling>
        <c:delete val="0"/>
        <c:axPos val="b"/>
        <c:majorGridlines/>
        <c:title>
          <c:tx>
            <c:rich>
              <a:bodyPr/>
              <a:lstStyle/>
              <a:p>
                <a:pPr>
                  <a:defRPr b="0"/>
                </a:pPr>
                <a:r>
                  <a:rPr lang="en-US" b="0"/>
                  <a:t>Ton koldioxidekvivalenter per miljoner kr</a:t>
                </a:r>
              </a:p>
            </c:rich>
          </c:tx>
          <c:layout/>
          <c:overlay val="0"/>
        </c:title>
        <c:numFmt formatCode="#,##0" sourceLinked="0"/>
        <c:majorTickMark val="out"/>
        <c:minorTickMark val="none"/>
        <c:tickLblPos val="nextTo"/>
        <c:crossAx val="174510464"/>
        <c:crosses val="autoZero"/>
        <c:crossBetween val="between"/>
      </c:valAx>
    </c:plotArea>
    <c:legend>
      <c:legendPos val="r"/>
      <c:layout>
        <c:manualLayout>
          <c:xMode val="edge"/>
          <c:yMode val="edge"/>
          <c:x val="0.58336811023622048"/>
          <c:y val="0.1399825021872266"/>
          <c:w val="0.1175793765745837"/>
          <c:h val="0.12858499130713408"/>
        </c:manualLayout>
      </c:layout>
      <c:overlay val="0"/>
    </c:legend>
    <c:plotVisOnly val="1"/>
    <c:dispBlanksAs val="gap"/>
    <c:showDLblsOverMax val="0"/>
  </c:chart>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8990507436570429"/>
          <c:y val="2.7968471904398679E-2"/>
          <c:w val="0.67137970253718282"/>
          <c:h val="0.91174235371608292"/>
        </c:manualLayout>
      </c:layout>
      <c:barChart>
        <c:barDir val="bar"/>
        <c:grouping val="clustered"/>
        <c:varyColors val="0"/>
        <c:ser>
          <c:idx val="0"/>
          <c:order val="0"/>
          <c:tx>
            <c:strRef>
              <c:f>'7'!$M$7</c:f>
              <c:strCache>
                <c:ptCount val="1"/>
                <c:pt idx="0">
                  <c:v>Andel utsläpp av växthusgaser</c:v>
                </c:pt>
              </c:strCache>
            </c:strRef>
          </c:tx>
          <c:invertIfNegative val="0"/>
          <c:cat>
            <c:strRef>
              <c:f>'7'!$L$9:$L$29</c:f>
              <c:strCache>
                <c:ptCount val="21"/>
                <c:pt idx="0">
                  <c:v>Stockholm</c:v>
                </c:pt>
                <c:pt idx="1">
                  <c:v>Uppsala</c:v>
                </c:pt>
                <c:pt idx="2">
                  <c:v>Södermanland</c:v>
                </c:pt>
                <c:pt idx="3">
                  <c:v>Östergötland</c:v>
                </c:pt>
                <c:pt idx="4">
                  <c:v>Jönköping</c:v>
                </c:pt>
                <c:pt idx="5">
                  <c:v>Kronoberg</c:v>
                </c:pt>
                <c:pt idx="6">
                  <c:v>Kalmar</c:v>
                </c:pt>
                <c:pt idx="7">
                  <c:v>Gotland</c:v>
                </c:pt>
                <c:pt idx="8">
                  <c:v>Blekinge</c:v>
                </c:pt>
                <c:pt idx="9">
                  <c:v>Skåne</c:v>
                </c:pt>
                <c:pt idx="10">
                  <c:v>Halland</c:v>
                </c:pt>
                <c:pt idx="11">
                  <c:v>Västra Götaland</c:v>
                </c:pt>
                <c:pt idx="12">
                  <c:v>Värmland</c:v>
                </c:pt>
                <c:pt idx="13">
                  <c:v>Örebro</c:v>
                </c:pt>
                <c:pt idx="14">
                  <c:v>Västmanland</c:v>
                </c:pt>
                <c:pt idx="15">
                  <c:v>Dalarna</c:v>
                </c:pt>
                <c:pt idx="16">
                  <c:v>Gävleborg</c:v>
                </c:pt>
                <c:pt idx="17">
                  <c:v>Västernorrland</c:v>
                </c:pt>
                <c:pt idx="18">
                  <c:v>Jämtland</c:v>
                </c:pt>
                <c:pt idx="19">
                  <c:v>Västerbotten</c:v>
                </c:pt>
                <c:pt idx="20">
                  <c:v>Norrbotten</c:v>
                </c:pt>
              </c:strCache>
            </c:strRef>
          </c:cat>
          <c:val>
            <c:numRef>
              <c:f>'7'!$M$9:$M$29</c:f>
              <c:numCache>
                <c:formatCode>0%</c:formatCode>
                <c:ptCount val="21"/>
                <c:pt idx="0">
                  <c:v>0.16040658044666303</c:v>
                </c:pt>
                <c:pt idx="1">
                  <c:v>2.4013028765154425E-2</c:v>
                </c:pt>
                <c:pt idx="2">
                  <c:v>3.9890010200163577E-2</c:v>
                </c:pt>
                <c:pt idx="3">
                  <c:v>3.2389380508521179E-2</c:v>
                </c:pt>
                <c:pt idx="4">
                  <c:v>2.4952119034075633E-2</c:v>
                </c:pt>
                <c:pt idx="5">
                  <c:v>1.3735597085650425E-2</c:v>
                </c:pt>
                <c:pt idx="6">
                  <c:v>2.7598206120807347E-2</c:v>
                </c:pt>
                <c:pt idx="7">
                  <c:v>4.4761057851609463E-2</c:v>
                </c:pt>
                <c:pt idx="8">
                  <c:v>1.0219886092388006E-2</c:v>
                </c:pt>
                <c:pt idx="9">
                  <c:v>0.10377502706271367</c:v>
                </c:pt>
                <c:pt idx="10">
                  <c:v>2.2245031838947559E-2</c:v>
                </c:pt>
                <c:pt idx="11">
                  <c:v>0.22415500823008025</c:v>
                </c:pt>
                <c:pt idx="12">
                  <c:v>2.0692063502203647E-2</c:v>
                </c:pt>
                <c:pt idx="13">
                  <c:v>2.7111842060522997E-2</c:v>
                </c:pt>
                <c:pt idx="14">
                  <c:v>2.2706211033124871E-2</c:v>
                </c:pt>
                <c:pt idx="15">
                  <c:v>2.7686667241586232E-2</c:v>
                </c:pt>
                <c:pt idx="16">
                  <c:v>2.1210672883843151E-2</c:v>
                </c:pt>
                <c:pt idx="17">
                  <c:v>2.4235819034230985E-2</c:v>
                </c:pt>
                <c:pt idx="18">
                  <c:v>1.020414166004943E-2</c:v>
                </c:pt>
                <c:pt idx="19">
                  <c:v>2.3604983292802747E-2</c:v>
                </c:pt>
                <c:pt idx="20">
                  <c:v>9.4406666054861421E-2</c:v>
                </c:pt>
              </c:numCache>
            </c:numRef>
          </c:val>
          <c:extLst>
            <c:ext xmlns:c16="http://schemas.microsoft.com/office/drawing/2014/chart" uri="{C3380CC4-5D6E-409C-BE32-E72D297353CC}">
              <c16:uniqueId val="{00000000-A086-42DD-8E60-AAB8E50437C7}"/>
            </c:ext>
          </c:extLst>
        </c:ser>
        <c:ser>
          <c:idx val="1"/>
          <c:order val="1"/>
          <c:tx>
            <c:strRef>
              <c:f>'7'!$N$7</c:f>
              <c:strCache>
                <c:ptCount val="1"/>
                <c:pt idx="0">
                  <c:v>Andel av BNP*</c:v>
                </c:pt>
              </c:strCache>
            </c:strRef>
          </c:tx>
          <c:invertIfNegative val="0"/>
          <c:cat>
            <c:strRef>
              <c:f>'7'!$L$9:$L$29</c:f>
              <c:strCache>
                <c:ptCount val="21"/>
                <c:pt idx="0">
                  <c:v>Stockholm</c:v>
                </c:pt>
                <c:pt idx="1">
                  <c:v>Uppsala</c:v>
                </c:pt>
                <c:pt idx="2">
                  <c:v>Södermanland</c:v>
                </c:pt>
                <c:pt idx="3">
                  <c:v>Östergötland</c:v>
                </c:pt>
                <c:pt idx="4">
                  <c:v>Jönköping</c:v>
                </c:pt>
                <c:pt idx="5">
                  <c:v>Kronoberg</c:v>
                </c:pt>
                <c:pt idx="6">
                  <c:v>Kalmar</c:v>
                </c:pt>
                <c:pt idx="7">
                  <c:v>Gotland</c:v>
                </c:pt>
                <c:pt idx="8">
                  <c:v>Blekinge</c:v>
                </c:pt>
                <c:pt idx="9">
                  <c:v>Skåne</c:v>
                </c:pt>
                <c:pt idx="10">
                  <c:v>Halland</c:v>
                </c:pt>
                <c:pt idx="11">
                  <c:v>Västra Götaland</c:v>
                </c:pt>
                <c:pt idx="12">
                  <c:v>Värmland</c:v>
                </c:pt>
                <c:pt idx="13">
                  <c:v>Örebro</c:v>
                </c:pt>
                <c:pt idx="14">
                  <c:v>Västmanland</c:v>
                </c:pt>
                <c:pt idx="15">
                  <c:v>Dalarna</c:v>
                </c:pt>
                <c:pt idx="16">
                  <c:v>Gävleborg</c:v>
                </c:pt>
                <c:pt idx="17">
                  <c:v>Västernorrland</c:v>
                </c:pt>
                <c:pt idx="18">
                  <c:v>Jämtland</c:v>
                </c:pt>
                <c:pt idx="19">
                  <c:v>Västerbotten</c:v>
                </c:pt>
                <c:pt idx="20">
                  <c:v>Norrbotten</c:v>
                </c:pt>
              </c:strCache>
            </c:strRef>
          </c:cat>
          <c:val>
            <c:numRef>
              <c:f>'7'!$N$9:$N$29</c:f>
              <c:numCache>
                <c:formatCode>0%</c:formatCode>
                <c:ptCount val="21"/>
                <c:pt idx="0">
                  <c:v>0.32048523406954499</c:v>
                </c:pt>
                <c:pt idx="1">
                  <c:v>3.4137970333286263E-2</c:v>
                </c:pt>
                <c:pt idx="2">
                  <c:v>2.064655800646658E-2</c:v>
                </c:pt>
                <c:pt idx="3">
                  <c:v>3.9403133216884663E-2</c:v>
                </c:pt>
                <c:pt idx="4">
                  <c:v>3.1068819892471896E-2</c:v>
                </c:pt>
                <c:pt idx="5">
                  <c:v>1.8105921673664333E-2</c:v>
                </c:pt>
                <c:pt idx="6">
                  <c:v>1.8393789323560967E-2</c:v>
                </c:pt>
                <c:pt idx="7">
                  <c:v>4.2778313304434566E-3</c:v>
                </c:pt>
                <c:pt idx="8">
                  <c:v>1.2269563989482387E-2</c:v>
                </c:pt>
                <c:pt idx="9">
                  <c:v>0.11200094805623499</c:v>
                </c:pt>
                <c:pt idx="10">
                  <c:v>2.5036312642429785E-2</c:v>
                </c:pt>
                <c:pt idx="11">
                  <c:v>0.17056090148887509</c:v>
                </c:pt>
                <c:pt idx="12">
                  <c:v>2.1578268444302377E-2</c:v>
                </c:pt>
                <c:pt idx="13">
                  <c:v>2.5448816995633401E-2</c:v>
                </c:pt>
                <c:pt idx="14">
                  <c:v>2.2645058733627526E-2</c:v>
                </c:pt>
                <c:pt idx="15">
                  <c:v>2.37695133629162E-2</c:v>
                </c:pt>
                <c:pt idx="16">
                  <c:v>2.2161268542831208E-2</c:v>
                </c:pt>
                <c:pt idx="17">
                  <c:v>2.0985279247512145E-2</c:v>
                </c:pt>
                <c:pt idx="18">
                  <c:v>1.0376402843987085E-2</c:v>
                </c:pt>
                <c:pt idx="19">
                  <c:v>2.2657545106454274E-2</c:v>
                </c:pt>
                <c:pt idx="20">
                  <c:v>2.3791988834004345E-2</c:v>
                </c:pt>
              </c:numCache>
            </c:numRef>
          </c:val>
          <c:extLst>
            <c:ext xmlns:c16="http://schemas.microsoft.com/office/drawing/2014/chart" uri="{C3380CC4-5D6E-409C-BE32-E72D297353CC}">
              <c16:uniqueId val="{00000001-A086-42DD-8E60-AAB8E50437C7}"/>
            </c:ext>
          </c:extLst>
        </c:ser>
        <c:ser>
          <c:idx val="2"/>
          <c:order val="2"/>
          <c:tx>
            <c:strRef>
              <c:f>'7'!$O$7</c:f>
              <c:strCache>
                <c:ptCount val="1"/>
                <c:pt idx="0">
                  <c:v>Andel sysselsatta*</c:v>
                </c:pt>
              </c:strCache>
            </c:strRef>
          </c:tx>
          <c:invertIfNegative val="0"/>
          <c:cat>
            <c:strRef>
              <c:f>'7'!$L$9:$L$29</c:f>
              <c:strCache>
                <c:ptCount val="21"/>
                <c:pt idx="0">
                  <c:v>Stockholm</c:v>
                </c:pt>
                <c:pt idx="1">
                  <c:v>Uppsala</c:v>
                </c:pt>
                <c:pt idx="2">
                  <c:v>Södermanland</c:v>
                </c:pt>
                <c:pt idx="3">
                  <c:v>Östergötland</c:v>
                </c:pt>
                <c:pt idx="4">
                  <c:v>Jönköping</c:v>
                </c:pt>
                <c:pt idx="5">
                  <c:v>Kronoberg</c:v>
                </c:pt>
                <c:pt idx="6">
                  <c:v>Kalmar</c:v>
                </c:pt>
                <c:pt idx="7">
                  <c:v>Gotland</c:v>
                </c:pt>
                <c:pt idx="8">
                  <c:v>Blekinge</c:v>
                </c:pt>
                <c:pt idx="9">
                  <c:v>Skåne</c:v>
                </c:pt>
                <c:pt idx="10">
                  <c:v>Halland</c:v>
                </c:pt>
                <c:pt idx="11">
                  <c:v>Västra Götaland</c:v>
                </c:pt>
                <c:pt idx="12">
                  <c:v>Värmland</c:v>
                </c:pt>
                <c:pt idx="13">
                  <c:v>Örebro</c:v>
                </c:pt>
                <c:pt idx="14">
                  <c:v>Västmanland</c:v>
                </c:pt>
                <c:pt idx="15">
                  <c:v>Dalarna</c:v>
                </c:pt>
                <c:pt idx="16">
                  <c:v>Gävleborg</c:v>
                </c:pt>
                <c:pt idx="17">
                  <c:v>Västernorrland</c:v>
                </c:pt>
                <c:pt idx="18">
                  <c:v>Jämtland</c:v>
                </c:pt>
                <c:pt idx="19">
                  <c:v>Västerbotten</c:v>
                </c:pt>
                <c:pt idx="20">
                  <c:v>Norrbotten</c:v>
                </c:pt>
              </c:strCache>
            </c:strRef>
          </c:cat>
          <c:val>
            <c:numRef>
              <c:f>'7'!$O$9:$O$29</c:f>
              <c:numCache>
                <c:formatCode>0%</c:formatCode>
                <c:ptCount val="21"/>
                <c:pt idx="0">
                  <c:v>0.261672495245107</c:v>
                </c:pt>
                <c:pt idx="1">
                  <c:v>3.5012372947215577E-2</c:v>
                </c:pt>
                <c:pt idx="2">
                  <c:v>2.339611837127022E-2</c:v>
                </c:pt>
                <c:pt idx="3">
                  <c:v>4.3315540830725807E-2</c:v>
                </c:pt>
                <c:pt idx="4">
                  <c:v>3.6914330122502399E-2</c:v>
                </c:pt>
                <c:pt idx="5">
                  <c:v>1.9898971307033147E-2</c:v>
                </c:pt>
                <c:pt idx="6">
                  <c:v>2.1964537701699486E-2</c:v>
                </c:pt>
                <c:pt idx="7">
                  <c:v>6.0535411170419447E-3</c:v>
                </c:pt>
                <c:pt idx="8">
                  <c:v>1.435670900055218E-2</c:v>
                </c:pt>
                <c:pt idx="9">
                  <c:v>0.12350450947910913</c:v>
                </c:pt>
                <c:pt idx="10">
                  <c:v>2.9020185287440943E-2</c:v>
                </c:pt>
                <c:pt idx="11">
                  <c:v>0.17050125774587394</c:v>
                </c:pt>
                <c:pt idx="12">
                  <c:v>2.4357322535124848E-2</c:v>
                </c:pt>
                <c:pt idx="13">
                  <c:v>2.8304394952655573E-2</c:v>
                </c:pt>
                <c:pt idx="14">
                  <c:v>2.4295969077857537E-2</c:v>
                </c:pt>
                <c:pt idx="15">
                  <c:v>2.5748000899850704E-2</c:v>
                </c:pt>
                <c:pt idx="16">
                  <c:v>2.5134466327177533E-2</c:v>
                </c:pt>
                <c:pt idx="17">
                  <c:v>2.3293862609158025E-2</c:v>
                </c:pt>
                <c:pt idx="18">
                  <c:v>1.2127533386506328E-2</c:v>
                </c:pt>
                <c:pt idx="19">
                  <c:v>2.6218377405566796E-2</c:v>
                </c:pt>
                <c:pt idx="20">
                  <c:v>2.4786796735996069E-2</c:v>
                </c:pt>
              </c:numCache>
            </c:numRef>
          </c:val>
          <c:extLst>
            <c:ext xmlns:c16="http://schemas.microsoft.com/office/drawing/2014/chart" uri="{C3380CC4-5D6E-409C-BE32-E72D297353CC}">
              <c16:uniqueId val="{00000002-A086-42DD-8E60-AAB8E50437C7}"/>
            </c:ext>
          </c:extLst>
        </c:ser>
        <c:dLbls>
          <c:showLegendKey val="0"/>
          <c:showVal val="0"/>
          <c:showCatName val="0"/>
          <c:showSerName val="0"/>
          <c:showPercent val="0"/>
          <c:showBubbleSize val="0"/>
        </c:dLbls>
        <c:gapWidth val="150"/>
        <c:axId val="174768512"/>
        <c:axId val="174770048"/>
      </c:barChart>
      <c:catAx>
        <c:axId val="174768512"/>
        <c:scaling>
          <c:orientation val="minMax"/>
        </c:scaling>
        <c:delete val="0"/>
        <c:axPos val="l"/>
        <c:numFmt formatCode="General" sourceLinked="0"/>
        <c:majorTickMark val="out"/>
        <c:minorTickMark val="none"/>
        <c:tickLblPos val="nextTo"/>
        <c:crossAx val="174770048"/>
        <c:crosses val="autoZero"/>
        <c:auto val="1"/>
        <c:lblAlgn val="ctr"/>
        <c:lblOffset val="100"/>
        <c:noMultiLvlLbl val="0"/>
      </c:catAx>
      <c:valAx>
        <c:axId val="174770048"/>
        <c:scaling>
          <c:orientation val="minMax"/>
        </c:scaling>
        <c:delete val="0"/>
        <c:axPos val="b"/>
        <c:majorGridlines/>
        <c:numFmt formatCode="0%" sourceLinked="0"/>
        <c:majorTickMark val="out"/>
        <c:minorTickMark val="none"/>
        <c:tickLblPos val="nextTo"/>
        <c:crossAx val="174768512"/>
        <c:crosses val="autoZero"/>
        <c:crossBetween val="between"/>
      </c:valAx>
    </c:plotArea>
    <c:legend>
      <c:legendPos val="r"/>
      <c:layout>
        <c:manualLayout>
          <c:xMode val="edge"/>
          <c:yMode val="edge"/>
          <c:x val="0.58028166618061627"/>
          <c:y val="0.10072612589515677"/>
          <c:w val="0.34333229868695048"/>
          <c:h val="0.32905196699442046"/>
        </c:manualLayout>
      </c:layout>
      <c:overlay val="0"/>
    </c:legend>
    <c:plotVisOnly val="1"/>
    <c:dispBlanksAs val="gap"/>
    <c:showDLblsOverMax val="0"/>
  </c:chart>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lang="en-US" sz="1080" b="1" i="0" u="none" strike="noStrike" kern="1200" baseline="0">
                <a:solidFill>
                  <a:sysClr val="windowText" lastClr="000000"/>
                </a:solidFill>
                <a:latin typeface="+mn-lt"/>
                <a:ea typeface="+mn-ea"/>
                <a:cs typeface="+mn-cs"/>
              </a:defRPr>
            </a:pPr>
            <a:r>
              <a:rPr lang="en-US" sz="1080" b="1" i="0" u="none" strike="noStrike" kern="1200" baseline="0">
                <a:solidFill>
                  <a:sysClr val="windowText" lastClr="000000"/>
                </a:solidFill>
                <a:latin typeface="+mn-lt"/>
                <a:ea typeface="+mn-ea"/>
                <a:cs typeface="+mn-cs"/>
              </a:rPr>
              <a:t>Stockholm</a:t>
            </a:r>
          </a:p>
        </c:rich>
      </c:tx>
      <c:overlay val="1"/>
    </c:title>
    <c:autoTitleDeleted val="0"/>
    <c:plotArea>
      <c:layout>
        <c:manualLayout>
          <c:layoutTarget val="inner"/>
          <c:xMode val="edge"/>
          <c:yMode val="edge"/>
          <c:x val="0.12737021966213954"/>
          <c:y val="0.11899929852596752"/>
          <c:w val="0.83981844551310281"/>
          <c:h val="0.58646210485652572"/>
        </c:manualLayout>
      </c:layout>
      <c:lineChart>
        <c:grouping val="standard"/>
        <c:varyColors val="0"/>
        <c:ser>
          <c:idx val="0"/>
          <c:order val="0"/>
          <c:tx>
            <c:strRef>
              <c:f>'8'!$H$8</c:f>
              <c:strCache>
                <c:ptCount val="1"/>
                <c:pt idx="0">
                  <c:v>Genomsnitt alla branscher för riksområdet</c:v>
                </c:pt>
              </c:strCache>
            </c:strRef>
          </c:tx>
          <c:marker>
            <c:symbol val="none"/>
          </c:marker>
          <c:cat>
            <c:strRef>
              <c:f>'8'!$AD$6:$AL$7</c:f>
              <c:strCache>
                <c:ptCount val="9"/>
                <c:pt idx="0">
                  <c:v>2008</c:v>
                </c:pt>
                <c:pt idx="1">
                  <c:v>2009</c:v>
                </c:pt>
                <c:pt idx="2">
                  <c:v>2010</c:v>
                </c:pt>
                <c:pt idx="3">
                  <c:v>2011</c:v>
                </c:pt>
                <c:pt idx="4">
                  <c:v>2012</c:v>
                </c:pt>
                <c:pt idx="5">
                  <c:v>2013</c:v>
                </c:pt>
                <c:pt idx="6">
                  <c:v>2014</c:v>
                </c:pt>
                <c:pt idx="7">
                  <c:v>2015</c:v>
                </c:pt>
                <c:pt idx="8">
                  <c:v>2016</c:v>
                </c:pt>
              </c:strCache>
            </c:strRef>
          </c:cat>
          <c:val>
            <c:numRef>
              <c:f>'8'!$AD$8:$AL$8</c:f>
              <c:numCache>
                <c:formatCode>#\ ##0.0</c:formatCode>
                <c:ptCount val="9"/>
                <c:pt idx="0">
                  <c:v>2.4393068113065675</c:v>
                </c:pt>
                <c:pt idx="1">
                  <c:v>2.3621056621924152</c:v>
                </c:pt>
                <c:pt idx="2">
                  <c:v>2.3658166040745168</c:v>
                </c:pt>
                <c:pt idx="3">
                  <c:v>2.2691722284262683</c:v>
                </c:pt>
                <c:pt idx="4">
                  <c:v>2.1593056455881303</c:v>
                </c:pt>
                <c:pt idx="5">
                  <c:v>2.1014447424543365</c:v>
                </c:pt>
                <c:pt idx="6">
                  <c:v>2.0409723836591125</c:v>
                </c:pt>
                <c:pt idx="7">
                  <c:v>1.9914559857372358</c:v>
                </c:pt>
                <c:pt idx="8">
                  <c:v>1.832328757734714</c:v>
                </c:pt>
              </c:numCache>
            </c:numRef>
          </c:val>
          <c:smooth val="0"/>
          <c:extLst>
            <c:ext xmlns:c16="http://schemas.microsoft.com/office/drawing/2014/chart" uri="{C3380CC4-5D6E-409C-BE32-E72D297353CC}">
              <c16:uniqueId val="{00000000-4008-4427-85AA-61D9120860D8}"/>
            </c:ext>
          </c:extLst>
        </c:ser>
        <c:ser>
          <c:idx val="1"/>
          <c:order val="1"/>
          <c:tx>
            <c:strRef>
              <c:f>'8'!$H$9</c:f>
              <c:strCache>
                <c:ptCount val="1"/>
                <c:pt idx="0">
                  <c:v>Hushåll</c:v>
                </c:pt>
              </c:strCache>
            </c:strRef>
          </c:tx>
          <c:marker>
            <c:symbol val="none"/>
          </c:marker>
          <c:cat>
            <c:strRef>
              <c:f>'8'!$AD$6:$AL$7</c:f>
              <c:strCache>
                <c:ptCount val="9"/>
                <c:pt idx="0">
                  <c:v>2008</c:v>
                </c:pt>
                <c:pt idx="1">
                  <c:v>2009</c:v>
                </c:pt>
                <c:pt idx="2">
                  <c:v>2010</c:v>
                </c:pt>
                <c:pt idx="3">
                  <c:v>2011</c:v>
                </c:pt>
                <c:pt idx="4">
                  <c:v>2012</c:v>
                </c:pt>
                <c:pt idx="5">
                  <c:v>2013</c:v>
                </c:pt>
                <c:pt idx="6">
                  <c:v>2014</c:v>
                </c:pt>
                <c:pt idx="7">
                  <c:v>2015</c:v>
                </c:pt>
                <c:pt idx="8">
                  <c:v>2016</c:v>
                </c:pt>
              </c:strCache>
            </c:strRef>
          </c:cat>
          <c:val>
            <c:numRef>
              <c:f>'8'!$AD$9:$AL$9</c:f>
              <c:numCache>
                <c:formatCode>#\ ##0.0</c:formatCode>
                <c:ptCount val="9"/>
                <c:pt idx="0">
                  <c:v>1.9152466430989881</c:v>
                </c:pt>
                <c:pt idx="1">
                  <c:v>1.9642134933429103</c:v>
                </c:pt>
                <c:pt idx="2">
                  <c:v>1.913796217587364</c:v>
                </c:pt>
                <c:pt idx="3">
                  <c:v>1.8411474236330996</c:v>
                </c:pt>
                <c:pt idx="4">
                  <c:v>1.7630081761971281</c:v>
                </c:pt>
                <c:pt idx="5">
                  <c:v>1.7387050372057093</c:v>
                </c:pt>
                <c:pt idx="6">
                  <c:v>1.7051438565879233</c:v>
                </c:pt>
                <c:pt idx="7">
                  <c:v>1.6793257011035261</c:v>
                </c:pt>
                <c:pt idx="8">
                  <c:v>1.5870060459348827</c:v>
                </c:pt>
              </c:numCache>
            </c:numRef>
          </c:val>
          <c:smooth val="0"/>
          <c:extLst>
            <c:ext xmlns:c16="http://schemas.microsoft.com/office/drawing/2014/chart" uri="{C3380CC4-5D6E-409C-BE32-E72D297353CC}">
              <c16:uniqueId val="{00000001-4008-4427-85AA-61D9120860D8}"/>
            </c:ext>
          </c:extLst>
        </c:ser>
        <c:ser>
          <c:idx val="2"/>
          <c:order val="2"/>
          <c:tx>
            <c:strRef>
              <c:f>'8'!$H$10</c:f>
              <c:strCache>
                <c:ptCount val="1"/>
                <c:pt idx="0">
                  <c:v>Näringsliv</c:v>
                </c:pt>
              </c:strCache>
            </c:strRef>
          </c:tx>
          <c:marker>
            <c:symbol val="none"/>
          </c:marker>
          <c:cat>
            <c:strRef>
              <c:f>'8'!$AD$6:$AL$7</c:f>
              <c:strCache>
                <c:ptCount val="9"/>
                <c:pt idx="0">
                  <c:v>2008</c:v>
                </c:pt>
                <c:pt idx="1">
                  <c:v>2009</c:v>
                </c:pt>
                <c:pt idx="2">
                  <c:v>2010</c:v>
                </c:pt>
                <c:pt idx="3">
                  <c:v>2011</c:v>
                </c:pt>
                <c:pt idx="4">
                  <c:v>2012</c:v>
                </c:pt>
                <c:pt idx="5">
                  <c:v>2013</c:v>
                </c:pt>
                <c:pt idx="6">
                  <c:v>2014</c:v>
                </c:pt>
                <c:pt idx="7">
                  <c:v>2015</c:v>
                </c:pt>
                <c:pt idx="8">
                  <c:v>2016</c:v>
                </c:pt>
              </c:strCache>
            </c:strRef>
          </c:cat>
          <c:val>
            <c:numRef>
              <c:f>'8'!$AD$10:$AL$10</c:f>
              <c:numCache>
                <c:formatCode>#\ ##0.0</c:formatCode>
                <c:ptCount val="9"/>
                <c:pt idx="0">
                  <c:v>2.9676586528415969</c:v>
                </c:pt>
                <c:pt idx="1">
                  <c:v>2.7899280259913755</c:v>
                </c:pt>
                <c:pt idx="2">
                  <c:v>2.8598271785710616</c:v>
                </c:pt>
                <c:pt idx="3">
                  <c:v>2.7036982454953793</c:v>
                </c:pt>
                <c:pt idx="4">
                  <c:v>2.5626917150011095</c:v>
                </c:pt>
                <c:pt idx="5">
                  <c:v>2.4686171338512568</c:v>
                </c:pt>
                <c:pt idx="6">
                  <c:v>2.3925493243573475</c:v>
                </c:pt>
                <c:pt idx="7">
                  <c:v>2.3176447581718636</c:v>
                </c:pt>
                <c:pt idx="8">
                  <c:v>2.0849349965257717</c:v>
                </c:pt>
              </c:numCache>
            </c:numRef>
          </c:val>
          <c:smooth val="0"/>
          <c:extLst>
            <c:ext xmlns:c16="http://schemas.microsoft.com/office/drawing/2014/chart" uri="{C3380CC4-5D6E-409C-BE32-E72D297353CC}">
              <c16:uniqueId val="{00000002-4008-4427-85AA-61D9120860D8}"/>
            </c:ext>
          </c:extLst>
        </c:ser>
        <c:ser>
          <c:idx val="3"/>
          <c:order val="3"/>
          <c:tx>
            <c:strRef>
              <c:f>'8'!$H$11</c:f>
              <c:strCache>
                <c:ptCount val="1"/>
                <c:pt idx="0">
                  <c:v>Offentliga myndigheter och HIO</c:v>
                </c:pt>
              </c:strCache>
            </c:strRef>
          </c:tx>
          <c:marker>
            <c:symbol val="none"/>
          </c:marker>
          <c:cat>
            <c:strRef>
              <c:f>'8'!$AD$6:$AL$7</c:f>
              <c:strCache>
                <c:ptCount val="9"/>
                <c:pt idx="0">
                  <c:v>2008</c:v>
                </c:pt>
                <c:pt idx="1">
                  <c:v>2009</c:v>
                </c:pt>
                <c:pt idx="2">
                  <c:v>2010</c:v>
                </c:pt>
                <c:pt idx="3">
                  <c:v>2011</c:v>
                </c:pt>
                <c:pt idx="4">
                  <c:v>2012</c:v>
                </c:pt>
                <c:pt idx="5">
                  <c:v>2013</c:v>
                </c:pt>
                <c:pt idx="6">
                  <c:v>2014</c:v>
                </c:pt>
                <c:pt idx="7">
                  <c:v>2015</c:v>
                </c:pt>
                <c:pt idx="8">
                  <c:v>2016</c:v>
                </c:pt>
              </c:strCache>
            </c:strRef>
          </c:cat>
          <c:val>
            <c:numRef>
              <c:f>'8'!$AD$11:$AL$11</c:f>
              <c:numCache>
                <c:formatCode>#\ ##0.0</c:formatCode>
                <c:ptCount val="9"/>
                <c:pt idx="0">
                  <c:v>2.3830142587308289</c:v>
                </c:pt>
                <c:pt idx="1">
                  <c:v>2.2755294184943873</c:v>
                </c:pt>
                <c:pt idx="2">
                  <c:v>2.3105267601277584</c:v>
                </c:pt>
                <c:pt idx="3">
                  <c:v>2.1968887463802864</c:v>
                </c:pt>
                <c:pt idx="4">
                  <c:v>2.084420297621882</c:v>
                </c:pt>
                <c:pt idx="5">
                  <c:v>2.001395077274478</c:v>
                </c:pt>
                <c:pt idx="6">
                  <c:v>1.9240950060641291</c:v>
                </c:pt>
                <c:pt idx="7">
                  <c:v>1.8847053768580353</c:v>
                </c:pt>
                <c:pt idx="8">
                  <c:v>1.7476604608898121</c:v>
                </c:pt>
              </c:numCache>
            </c:numRef>
          </c:val>
          <c:smooth val="0"/>
          <c:extLst>
            <c:ext xmlns:c16="http://schemas.microsoft.com/office/drawing/2014/chart" uri="{C3380CC4-5D6E-409C-BE32-E72D297353CC}">
              <c16:uniqueId val="{00000003-4008-4427-85AA-61D9120860D8}"/>
            </c:ext>
          </c:extLst>
        </c:ser>
        <c:dLbls>
          <c:showLegendKey val="0"/>
          <c:showVal val="0"/>
          <c:showCatName val="0"/>
          <c:showSerName val="0"/>
          <c:showPercent val="0"/>
          <c:showBubbleSize val="0"/>
        </c:dLbls>
        <c:smooth val="0"/>
        <c:axId val="174841216"/>
        <c:axId val="174843008"/>
      </c:lineChart>
      <c:catAx>
        <c:axId val="174841216"/>
        <c:scaling>
          <c:orientation val="minMax"/>
        </c:scaling>
        <c:delete val="0"/>
        <c:axPos val="b"/>
        <c:numFmt formatCode="General" sourceLinked="0"/>
        <c:majorTickMark val="out"/>
        <c:minorTickMark val="none"/>
        <c:tickLblPos val="nextTo"/>
        <c:crossAx val="174843008"/>
        <c:crosses val="autoZero"/>
        <c:auto val="1"/>
        <c:lblAlgn val="ctr"/>
        <c:lblOffset val="100"/>
        <c:noMultiLvlLbl val="0"/>
      </c:catAx>
      <c:valAx>
        <c:axId val="174843008"/>
        <c:scaling>
          <c:orientation val="minMax"/>
          <c:max val="4.5"/>
          <c:min val="0"/>
        </c:scaling>
        <c:delete val="0"/>
        <c:axPos val="l"/>
        <c:majorGridlines/>
        <c:title>
          <c:tx>
            <c:rich>
              <a:bodyPr rot="-5400000" vert="horz"/>
              <a:lstStyle/>
              <a:p>
                <a:pPr>
                  <a:defRPr b="0"/>
                </a:pPr>
                <a:r>
                  <a:rPr lang="en-US" b="0"/>
                  <a:t>Kilo</a:t>
                </a:r>
                <a:r>
                  <a:rPr lang="en-US" b="0" baseline="0"/>
                  <a:t> </a:t>
                </a:r>
                <a:r>
                  <a:rPr lang="en-US" b="0"/>
                  <a:t> per mil</a:t>
                </a:r>
              </a:p>
            </c:rich>
          </c:tx>
          <c:overlay val="0"/>
        </c:title>
        <c:numFmt formatCode="#,##0.0" sourceLinked="0"/>
        <c:majorTickMark val="out"/>
        <c:minorTickMark val="none"/>
        <c:tickLblPos val="nextTo"/>
        <c:crossAx val="174841216"/>
        <c:crosses val="autoZero"/>
        <c:crossBetween val="between"/>
        <c:majorUnit val="0.5"/>
      </c:valAx>
    </c:plotArea>
    <c:legend>
      <c:legendPos val="b"/>
      <c:layout>
        <c:manualLayout>
          <c:xMode val="edge"/>
          <c:yMode val="edge"/>
          <c:x val="6.441872473028018E-2"/>
          <c:y val="0.78459963304632396"/>
          <c:w val="0.87859849984937188"/>
          <c:h val="0.1931121738322964"/>
        </c:manualLayout>
      </c:layout>
      <c:overlay val="0"/>
    </c:legend>
    <c:plotVisOnly val="1"/>
    <c:dispBlanksAs val="gap"/>
    <c:showDLblsOverMax val="0"/>
  </c:chart>
  <c:txPr>
    <a:bodyPr/>
    <a:lstStyle/>
    <a:p>
      <a:pPr>
        <a:defRPr sz="800"/>
      </a:pPr>
      <a:endParaRPr lang="sv-SE"/>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Östra mellansverige</a:t>
            </a:r>
          </a:p>
        </c:rich>
      </c:tx>
      <c:overlay val="1"/>
    </c:title>
    <c:autoTitleDeleted val="0"/>
    <c:plotArea>
      <c:layout>
        <c:manualLayout>
          <c:layoutTarget val="inner"/>
          <c:xMode val="edge"/>
          <c:yMode val="edge"/>
          <c:x val="0.13873624713389382"/>
          <c:y val="9.696969696969697E-2"/>
          <c:w val="0.82815615316708435"/>
          <c:h val="0.54289401097590073"/>
        </c:manualLayout>
      </c:layout>
      <c:lineChart>
        <c:grouping val="standard"/>
        <c:varyColors val="0"/>
        <c:ser>
          <c:idx val="0"/>
          <c:order val="0"/>
          <c:tx>
            <c:strRef>
              <c:f>'8'!$H$14</c:f>
              <c:strCache>
                <c:ptCount val="1"/>
                <c:pt idx="0">
                  <c:v>Genomsnitt alla branscher för riksområdet</c:v>
                </c:pt>
              </c:strCache>
            </c:strRef>
          </c:tx>
          <c:marker>
            <c:symbol val="none"/>
          </c:marker>
          <c:cat>
            <c:strRef>
              <c:f>'8'!$AD$6:$AL$7</c:f>
              <c:strCache>
                <c:ptCount val="9"/>
                <c:pt idx="0">
                  <c:v>2008</c:v>
                </c:pt>
                <c:pt idx="1">
                  <c:v>2009</c:v>
                </c:pt>
                <c:pt idx="2">
                  <c:v>2010</c:v>
                </c:pt>
                <c:pt idx="3">
                  <c:v>2011</c:v>
                </c:pt>
                <c:pt idx="4">
                  <c:v>2012</c:v>
                </c:pt>
                <c:pt idx="5">
                  <c:v>2013</c:v>
                </c:pt>
                <c:pt idx="6">
                  <c:v>2014</c:v>
                </c:pt>
                <c:pt idx="7">
                  <c:v>2015</c:v>
                </c:pt>
                <c:pt idx="8">
                  <c:v>2016</c:v>
                </c:pt>
              </c:strCache>
            </c:strRef>
          </c:cat>
          <c:val>
            <c:numRef>
              <c:f>'8'!$AD$14:$AL$14</c:f>
              <c:numCache>
                <c:formatCode>#\ ##0.0</c:formatCode>
                <c:ptCount val="9"/>
                <c:pt idx="0">
                  <c:v>2.483347294629386</c:v>
                </c:pt>
                <c:pt idx="1">
                  <c:v>2.41495464978874</c:v>
                </c:pt>
                <c:pt idx="2">
                  <c:v>2.4117397303907082</c:v>
                </c:pt>
                <c:pt idx="3">
                  <c:v>2.3170530638581286</c:v>
                </c:pt>
                <c:pt idx="4">
                  <c:v>2.2045757098648875</c:v>
                </c:pt>
                <c:pt idx="5">
                  <c:v>2.1529582280221882</c:v>
                </c:pt>
                <c:pt idx="6">
                  <c:v>2.091026515661079</c:v>
                </c:pt>
                <c:pt idx="7">
                  <c:v>2.0441485078508541</c:v>
                </c:pt>
                <c:pt idx="8">
                  <c:v>1.8833584977045343</c:v>
                </c:pt>
              </c:numCache>
            </c:numRef>
          </c:val>
          <c:smooth val="0"/>
          <c:extLst>
            <c:ext xmlns:c16="http://schemas.microsoft.com/office/drawing/2014/chart" uri="{C3380CC4-5D6E-409C-BE32-E72D297353CC}">
              <c16:uniqueId val="{00000000-8A4F-4F5F-B836-2FB8E6F2F27D}"/>
            </c:ext>
          </c:extLst>
        </c:ser>
        <c:ser>
          <c:idx val="1"/>
          <c:order val="1"/>
          <c:tx>
            <c:strRef>
              <c:f>'8'!$H$15</c:f>
              <c:strCache>
                <c:ptCount val="1"/>
                <c:pt idx="0">
                  <c:v>Hushåll</c:v>
                </c:pt>
              </c:strCache>
            </c:strRef>
          </c:tx>
          <c:marker>
            <c:symbol val="none"/>
          </c:marker>
          <c:cat>
            <c:strRef>
              <c:f>'8'!$AD$6:$AL$7</c:f>
              <c:strCache>
                <c:ptCount val="9"/>
                <c:pt idx="0">
                  <c:v>2008</c:v>
                </c:pt>
                <c:pt idx="1">
                  <c:v>2009</c:v>
                </c:pt>
                <c:pt idx="2">
                  <c:v>2010</c:v>
                </c:pt>
                <c:pt idx="3">
                  <c:v>2011</c:v>
                </c:pt>
                <c:pt idx="4">
                  <c:v>2012</c:v>
                </c:pt>
                <c:pt idx="5">
                  <c:v>2013</c:v>
                </c:pt>
                <c:pt idx="6">
                  <c:v>2014</c:v>
                </c:pt>
                <c:pt idx="7">
                  <c:v>2015</c:v>
                </c:pt>
                <c:pt idx="8">
                  <c:v>2016</c:v>
                </c:pt>
              </c:strCache>
            </c:strRef>
          </c:cat>
          <c:val>
            <c:numRef>
              <c:f>'8'!$AD$15:$AL$15</c:f>
              <c:numCache>
                <c:formatCode>#\ ##0.0</c:formatCode>
                <c:ptCount val="9"/>
                <c:pt idx="0">
                  <c:v>1.9150077801734842</c:v>
                </c:pt>
                <c:pt idx="1">
                  <c:v>1.9677989401793501</c:v>
                </c:pt>
                <c:pt idx="2">
                  <c:v>1.9219688481696136</c:v>
                </c:pt>
                <c:pt idx="3">
                  <c:v>1.8481782507280771</c:v>
                </c:pt>
                <c:pt idx="4">
                  <c:v>1.7668086500070805</c:v>
                </c:pt>
                <c:pt idx="5">
                  <c:v>1.7398531163115258</c:v>
                </c:pt>
                <c:pt idx="6">
                  <c:v>1.7033932857220757</c:v>
                </c:pt>
                <c:pt idx="7">
                  <c:v>1.6820065614334543</c:v>
                </c:pt>
                <c:pt idx="8">
                  <c:v>1.585714991355144</c:v>
                </c:pt>
              </c:numCache>
            </c:numRef>
          </c:val>
          <c:smooth val="0"/>
          <c:extLst>
            <c:ext xmlns:c16="http://schemas.microsoft.com/office/drawing/2014/chart" uri="{C3380CC4-5D6E-409C-BE32-E72D297353CC}">
              <c16:uniqueId val="{00000001-8A4F-4F5F-B836-2FB8E6F2F27D}"/>
            </c:ext>
          </c:extLst>
        </c:ser>
        <c:ser>
          <c:idx val="2"/>
          <c:order val="2"/>
          <c:tx>
            <c:strRef>
              <c:f>'8'!$H$16</c:f>
              <c:strCache>
                <c:ptCount val="1"/>
                <c:pt idx="0">
                  <c:v>Näringsliv</c:v>
                </c:pt>
              </c:strCache>
            </c:strRef>
          </c:tx>
          <c:marker>
            <c:symbol val="none"/>
          </c:marker>
          <c:cat>
            <c:strRef>
              <c:f>'8'!$AD$6:$AL$7</c:f>
              <c:strCache>
                <c:ptCount val="9"/>
                <c:pt idx="0">
                  <c:v>2008</c:v>
                </c:pt>
                <c:pt idx="1">
                  <c:v>2009</c:v>
                </c:pt>
                <c:pt idx="2">
                  <c:v>2010</c:v>
                </c:pt>
                <c:pt idx="3">
                  <c:v>2011</c:v>
                </c:pt>
                <c:pt idx="4">
                  <c:v>2012</c:v>
                </c:pt>
                <c:pt idx="5">
                  <c:v>2013</c:v>
                </c:pt>
                <c:pt idx="6">
                  <c:v>2014</c:v>
                </c:pt>
                <c:pt idx="7">
                  <c:v>2015</c:v>
                </c:pt>
                <c:pt idx="8">
                  <c:v>2016</c:v>
                </c:pt>
              </c:strCache>
            </c:strRef>
          </c:cat>
          <c:val>
            <c:numRef>
              <c:f>'8'!$AD$16:$AL$16</c:f>
              <c:numCache>
                <c:formatCode>#\ ##0.0</c:formatCode>
                <c:ptCount val="9"/>
                <c:pt idx="0">
                  <c:v>3.6810987212591484</c:v>
                </c:pt>
                <c:pt idx="1">
                  <c:v>3.4503823452253801</c:v>
                </c:pt>
                <c:pt idx="2">
                  <c:v>3.5321971873910178</c:v>
                </c:pt>
                <c:pt idx="3">
                  <c:v>3.3254469885945701</c:v>
                </c:pt>
                <c:pt idx="4">
                  <c:v>3.1571246013718932</c:v>
                </c:pt>
                <c:pt idx="5">
                  <c:v>3.0575125850685092</c:v>
                </c:pt>
                <c:pt idx="6">
                  <c:v>2.957211922231135</c:v>
                </c:pt>
                <c:pt idx="7">
                  <c:v>2.8478156636345955</c:v>
                </c:pt>
                <c:pt idx="8">
                  <c:v>2.5493013551157722</c:v>
                </c:pt>
              </c:numCache>
            </c:numRef>
          </c:val>
          <c:smooth val="0"/>
          <c:extLst>
            <c:ext xmlns:c16="http://schemas.microsoft.com/office/drawing/2014/chart" uri="{C3380CC4-5D6E-409C-BE32-E72D297353CC}">
              <c16:uniqueId val="{00000002-8A4F-4F5F-B836-2FB8E6F2F27D}"/>
            </c:ext>
          </c:extLst>
        </c:ser>
        <c:ser>
          <c:idx val="3"/>
          <c:order val="3"/>
          <c:tx>
            <c:strRef>
              <c:f>'8'!$H$17</c:f>
              <c:strCache>
                <c:ptCount val="1"/>
                <c:pt idx="0">
                  <c:v>Offentliga myndigheter och HIO</c:v>
                </c:pt>
              </c:strCache>
            </c:strRef>
          </c:tx>
          <c:marker>
            <c:symbol val="none"/>
          </c:marker>
          <c:cat>
            <c:strRef>
              <c:f>'8'!$AD$6:$AL$7</c:f>
              <c:strCache>
                <c:ptCount val="9"/>
                <c:pt idx="0">
                  <c:v>2008</c:v>
                </c:pt>
                <c:pt idx="1">
                  <c:v>2009</c:v>
                </c:pt>
                <c:pt idx="2">
                  <c:v>2010</c:v>
                </c:pt>
                <c:pt idx="3">
                  <c:v>2011</c:v>
                </c:pt>
                <c:pt idx="4">
                  <c:v>2012</c:v>
                </c:pt>
                <c:pt idx="5">
                  <c:v>2013</c:v>
                </c:pt>
                <c:pt idx="6">
                  <c:v>2014</c:v>
                </c:pt>
                <c:pt idx="7">
                  <c:v>2015</c:v>
                </c:pt>
                <c:pt idx="8">
                  <c:v>2016</c:v>
                </c:pt>
              </c:strCache>
            </c:strRef>
          </c:cat>
          <c:val>
            <c:numRef>
              <c:f>'8'!$AD$17:$AL$17</c:f>
              <c:numCache>
                <c:formatCode>#\ ##0.0</c:formatCode>
                <c:ptCount val="9"/>
                <c:pt idx="0">
                  <c:v>3.0586793688701164</c:v>
                </c:pt>
                <c:pt idx="1">
                  <c:v>2.4415416181450125</c:v>
                </c:pt>
                <c:pt idx="2">
                  <c:v>2.4452161364111147</c:v>
                </c:pt>
                <c:pt idx="3">
                  <c:v>2.3425283098953296</c:v>
                </c:pt>
                <c:pt idx="4">
                  <c:v>2.2301369884396158</c:v>
                </c:pt>
                <c:pt idx="5">
                  <c:v>2.1188225379415377</c:v>
                </c:pt>
                <c:pt idx="6">
                  <c:v>2.0238485961049686</c:v>
                </c:pt>
                <c:pt idx="7">
                  <c:v>1.8959032590036302</c:v>
                </c:pt>
                <c:pt idx="8">
                  <c:v>1.7504179547182712</c:v>
                </c:pt>
              </c:numCache>
            </c:numRef>
          </c:val>
          <c:smooth val="0"/>
          <c:extLst>
            <c:ext xmlns:c16="http://schemas.microsoft.com/office/drawing/2014/chart" uri="{C3380CC4-5D6E-409C-BE32-E72D297353CC}">
              <c16:uniqueId val="{00000003-8A4F-4F5F-B836-2FB8E6F2F27D}"/>
            </c:ext>
          </c:extLst>
        </c:ser>
        <c:dLbls>
          <c:showLegendKey val="0"/>
          <c:showVal val="0"/>
          <c:showCatName val="0"/>
          <c:showSerName val="0"/>
          <c:showPercent val="0"/>
          <c:showBubbleSize val="0"/>
        </c:dLbls>
        <c:smooth val="0"/>
        <c:axId val="175018368"/>
        <c:axId val="175019904"/>
      </c:lineChart>
      <c:catAx>
        <c:axId val="175018368"/>
        <c:scaling>
          <c:orientation val="minMax"/>
        </c:scaling>
        <c:delete val="0"/>
        <c:axPos val="b"/>
        <c:numFmt formatCode="General" sourceLinked="0"/>
        <c:majorTickMark val="out"/>
        <c:minorTickMark val="none"/>
        <c:tickLblPos val="nextTo"/>
        <c:crossAx val="175019904"/>
        <c:crosses val="autoZero"/>
        <c:auto val="1"/>
        <c:lblAlgn val="ctr"/>
        <c:lblOffset val="100"/>
        <c:noMultiLvlLbl val="0"/>
      </c:catAx>
      <c:valAx>
        <c:axId val="175019904"/>
        <c:scaling>
          <c:orientation val="minMax"/>
          <c:max val="4.5"/>
          <c:min val="0"/>
        </c:scaling>
        <c:delete val="0"/>
        <c:axPos val="l"/>
        <c:majorGridlines/>
        <c:title>
          <c:tx>
            <c:rich>
              <a:bodyPr rot="-5400000" vert="horz"/>
              <a:lstStyle/>
              <a:p>
                <a:pPr>
                  <a:defRPr b="0"/>
                </a:pPr>
                <a:r>
                  <a:rPr lang="en-US" b="0"/>
                  <a:t>Kilo per mil</a:t>
                </a:r>
              </a:p>
            </c:rich>
          </c:tx>
          <c:overlay val="0"/>
        </c:title>
        <c:numFmt formatCode="#,##0.0" sourceLinked="0"/>
        <c:majorTickMark val="out"/>
        <c:minorTickMark val="none"/>
        <c:tickLblPos val="nextTo"/>
        <c:crossAx val="175018368"/>
        <c:crosses val="autoZero"/>
        <c:crossBetween val="between"/>
        <c:majorUnit val="0.5"/>
        <c:minorUnit val="0.2"/>
      </c:valAx>
    </c:plotArea>
    <c:legend>
      <c:legendPos val="b"/>
      <c:layout>
        <c:manualLayout>
          <c:xMode val="edge"/>
          <c:yMode val="edge"/>
          <c:x val="7.3280725878801148E-2"/>
          <c:y val="0.76097885946074928"/>
          <c:w val="0.86321355163917279"/>
          <c:h val="0.17927896943916494"/>
        </c:manualLayout>
      </c:layout>
      <c:overlay val="0"/>
    </c:legend>
    <c:plotVisOnly val="1"/>
    <c:dispBlanksAs val="gap"/>
    <c:showDLblsOverMax val="0"/>
  </c:chart>
  <c:txPr>
    <a:bodyPr/>
    <a:lstStyle/>
    <a:p>
      <a:pPr>
        <a:defRPr sz="900"/>
      </a:pPr>
      <a:endParaRPr lang="sv-SE"/>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Småland med öarna</a:t>
            </a:r>
          </a:p>
        </c:rich>
      </c:tx>
      <c:overlay val="1"/>
    </c:title>
    <c:autoTitleDeleted val="0"/>
    <c:plotArea>
      <c:layout>
        <c:manualLayout>
          <c:layoutTarget val="inner"/>
          <c:xMode val="edge"/>
          <c:yMode val="edge"/>
          <c:x val="0.13718785151856017"/>
          <c:y val="0.11778563015312132"/>
          <c:w val="0.8300740532433446"/>
          <c:h val="0.60716581805366199"/>
        </c:manualLayout>
      </c:layout>
      <c:lineChart>
        <c:grouping val="standard"/>
        <c:varyColors val="0"/>
        <c:ser>
          <c:idx val="0"/>
          <c:order val="0"/>
          <c:tx>
            <c:strRef>
              <c:f>'8'!$H$20</c:f>
              <c:strCache>
                <c:ptCount val="1"/>
                <c:pt idx="0">
                  <c:v>Genomsnitt alla branscher för riksområdet</c:v>
                </c:pt>
              </c:strCache>
            </c:strRef>
          </c:tx>
          <c:marker>
            <c:symbol val="none"/>
          </c:marker>
          <c:cat>
            <c:strRef>
              <c:f>'8'!$AD$6:$AL$7</c:f>
              <c:strCache>
                <c:ptCount val="9"/>
                <c:pt idx="0">
                  <c:v>2008</c:v>
                </c:pt>
                <c:pt idx="1">
                  <c:v>2009</c:v>
                </c:pt>
                <c:pt idx="2">
                  <c:v>2010</c:v>
                </c:pt>
                <c:pt idx="3">
                  <c:v>2011</c:v>
                </c:pt>
                <c:pt idx="4">
                  <c:v>2012</c:v>
                </c:pt>
                <c:pt idx="5">
                  <c:v>2013</c:v>
                </c:pt>
                <c:pt idx="6">
                  <c:v>2014</c:v>
                </c:pt>
                <c:pt idx="7">
                  <c:v>2015</c:v>
                </c:pt>
                <c:pt idx="8">
                  <c:v>2016</c:v>
                </c:pt>
              </c:strCache>
            </c:strRef>
          </c:cat>
          <c:val>
            <c:numRef>
              <c:f>'8'!$AD$20:$AL$20</c:f>
              <c:numCache>
                <c:formatCode>#\ ##0.0</c:formatCode>
                <c:ptCount val="9"/>
                <c:pt idx="0">
                  <c:v>2.6680775490297965</c:v>
                </c:pt>
                <c:pt idx="1">
                  <c:v>2.5834224905265573</c:v>
                </c:pt>
                <c:pt idx="2">
                  <c:v>2.6162770009575662</c:v>
                </c:pt>
                <c:pt idx="3">
                  <c:v>2.5041804846166644</c:v>
                </c:pt>
                <c:pt idx="4">
                  <c:v>2.3818559519833071</c:v>
                </c:pt>
                <c:pt idx="5">
                  <c:v>2.3117293500116687</c:v>
                </c:pt>
                <c:pt idx="6">
                  <c:v>2.2575024035365954</c:v>
                </c:pt>
                <c:pt idx="7">
                  <c:v>2.2088728035803471</c:v>
                </c:pt>
                <c:pt idx="8">
                  <c:v>2.0204230726617185</c:v>
                </c:pt>
              </c:numCache>
            </c:numRef>
          </c:val>
          <c:smooth val="0"/>
          <c:extLst>
            <c:ext xmlns:c16="http://schemas.microsoft.com/office/drawing/2014/chart" uri="{C3380CC4-5D6E-409C-BE32-E72D297353CC}">
              <c16:uniqueId val="{00000000-CC2C-43FB-826A-43C103EC6754}"/>
            </c:ext>
          </c:extLst>
        </c:ser>
        <c:ser>
          <c:idx val="1"/>
          <c:order val="1"/>
          <c:tx>
            <c:strRef>
              <c:f>'8'!$H$21</c:f>
              <c:strCache>
                <c:ptCount val="1"/>
                <c:pt idx="0">
                  <c:v>Hushåll</c:v>
                </c:pt>
              </c:strCache>
            </c:strRef>
          </c:tx>
          <c:marker>
            <c:symbol val="none"/>
          </c:marker>
          <c:cat>
            <c:strRef>
              <c:f>'8'!$AD$6:$AL$7</c:f>
              <c:strCache>
                <c:ptCount val="9"/>
                <c:pt idx="0">
                  <c:v>2008</c:v>
                </c:pt>
                <c:pt idx="1">
                  <c:v>2009</c:v>
                </c:pt>
                <c:pt idx="2">
                  <c:v>2010</c:v>
                </c:pt>
                <c:pt idx="3">
                  <c:v>2011</c:v>
                </c:pt>
                <c:pt idx="4">
                  <c:v>2012</c:v>
                </c:pt>
                <c:pt idx="5">
                  <c:v>2013</c:v>
                </c:pt>
                <c:pt idx="6">
                  <c:v>2014</c:v>
                </c:pt>
                <c:pt idx="7">
                  <c:v>2015</c:v>
                </c:pt>
                <c:pt idx="8">
                  <c:v>2016</c:v>
                </c:pt>
              </c:strCache>
            </c:strRef>
          </c:cat>
          <c:val>
            <c:numRef>
              <c:f>'8'!$AD$21:$AL$21</c:f>
              <c:numCache>
                <c:formatCode>#\ ##0.0</c:formatCode>
                <c:ptCount val="9"/>
                <c:pt idx="0">
                  <c:v>1.9150407491065233</c:v>
                </c:pt>
                <c:pt idx="1">
                  <c:v>1.9689972317062208</c:v>
                </c:pt>
                <c:pt idx="2">
                  <c:v>1.9188394385549845</c:v>
                </c:pt>
                <c:pt idx="3">
                  <c:v>1.8429370188839806</c:v>
                </c:pt>
                <c:pt idx="4">
                  <c:v>1.76480411281734</c:v>
                </c:pt>
                <c:pt idx="5">
                  <c:v>1.7377506575652137</c:v>
                </c:pt>
                <c:pt idx="6">
                  <c:v>1.7026658413483959</c:v>
                </c:pt>
                <c:pt idx="7">
                  <c:v>1.6838940888495035</c:v>
                </c:pt>
                <c:pt idx="8">
                  <c:v>1.589575966910362</c:v>
                </c:pt>
              </c:numCache>
            </c:numRef>
          </c:val>
          <c:smooth val="0"/>
          <c:extLst>
            <c:ext xmlns:c16="http://schemas.microsoft.com/office/drawing/2014/chart" uri="{C3380CC4-5D6E-409C-BE32-E72D297353CC}">
              <c16:uniqueId val="{00000001-CC2C-43FB-826A-43C103EC6754}"/>
            </c:ext>
          </c:extLst>
        </c:ser>
        <c:ser>
          <c:idx val="2"/>
          <c:order val="2"/>
          <c:tx>
            <c:strRef>
              <c:f>'8'!$H$22</c:f>
              <c:strCache>
                <c:ptCount val="1"/>
                <c:pt idx="0">
                  <c:v>Näringsliv</c:v>
                </c:pt>
              </c:strCache>
            </c:strRef>
          </c:tx>
          <c:marker>
            <c:symbol val="none"/>
          </c:marker>
          <c:cat>
            <c:strRef>
              <c:f>'8'!$AD$6:$AL$7</c:f>
              <c:strCache>
                <c:ptCount val="9"/>
                <c:pt idx="0">
                  <c:v>2008</c:v>
                </c:pt>
                <c:pt idx="1">
                  <c:v>2009</c:v>
                </c:pt>
                <c:pt idx="2">
                  <c:v>2010</c:v>
                </c:pt>
                <c:pt idx="3">
                  <c:v>2011</c:v>
                </c:pt>
                <c:pt idx="4">
                  <c:v>2012</c:v>
                </c:pt>
                <c:pt idx="5">
                  <c:v>2013</c:v>
                </c:pt>
                <c:pt idx="6">
                  <c:v>2014</c:v>
                </c:pt>
                <c:pt idx="7">
                  <c:v>2015</c:v>
                </c:pt>
                <c:pt idx="8">
                  <c:v>2016</c:v>
                </c:pt>
              </c:strCache>
            </c:strRef>
          </c:cat>
          <c:val>
            <c:numRef>
              <c:f>'8'!$AD$22:$AL$22</c:f>
              <c:numCache>
                <c:formatCode>#\ ##0.0</c:formatCode>
                <c:ptCount val="9"/>
                <c:pt idx="0">
                  <c:v>3.9335339933136106</c:v>
                </c:pt>
                <c:pt idx="1">
                  <c:v>3.7023228299772861</c:v>
                </c:pt>
                <c:pt idx="2">
                  <c:v>3.861468909213881</c:v>
                </c:pt>
                <c:pt idx="3">
                  <c:v>3.6107986793332474</c:v>
                </c:pt>
                <c:pt idx="4">
                  <c:v>3.4333336023643599</c:v>
                </c:pt>
                <c:pt idx="5">
                  <c:v>3.3074591829642817</c:v>
                </c:pt>
                <c:pt idx="6">
                  <c:v>3.2290092971269297</c:v>
                </c:pt>
                <c:pt idx="7">
                  <c:v>3.1327133597270147</c:v>
                </c:pt>
                <c:pt idx="8">
                  <c:v>2.7881114557409075</c:v>
                </c:pt>
              </c:numCache>
            </c:numRef>
          </c:val>
          <c:smooth val="0"/>
          <c:extLst>
            <c:ext xmlns:c16="http://schemas.microsoft.com/office/drawing/2014/chart" uri="{C3380CC4-5D6E-409C-BE32-E72D297353CC}">
              <c16:uniqueId val="{00000002-CC2C-43FB-826A-43C103EC6754}"/>
            </c:ext>
          </c:extLst>
        </c:ser>
        <c:ser>
          <c:idx val="3"/>
          <c:order val="3"/>
          <c:tx>
            <c:strRef>
              <c:f>'8'!$H$23</c:f>
              <c:strCache>
                <c:ptCount val="1"/>
                <c:pt idx="0">
                  <c:v>Offentliga myndigheter och HIO</c:v>
                </c:pt>
              </c:strCache>
            </c:strRef>
          </c:tx>
          <c:marker>
            <c:symbol val="none"/>
          </c:marker>
          <c:cat>
            <c:strRef>
              <c:f>'8'!$AD$6:$AL$7</c:f>
              <c:strCache>
                <c:ptCount val="9"/>
                <c:pt idx="0">
                  <c:v>2008</c:v>
                </c:pt>
                <c:pt idx="1">
                  <c:v>2009</c:v>
                </c:pt>
                <c:pt idx="2">
                  <c:v>2010</c:v>
                </c:pt>
                <c:pt idx="3">
                  <c:v>2011</c:v>
                </c:pt>
                <c:pt idx="4">
                  <c:v>2012</c:v>
                </c:pt>
                <c:pt idx="5">
                  <c:v>2013</c:v>
                </c:pt>
                <c:pt idx="6">
                  <c:v>2014</c:v>
                </c:pt>
                <c:pt idx="7">
                  <c:v>2015</c:v>
                </c:pt>
                <c:pt idx="8">
                  <c:v>2016</c:v>
                </c:pt>
              </c:strCache>
            </c:strRef>
          </c:cat>
          <c:val>
            <c:numRef>
              <c:f>'8'!$AD$23:$AL$23</c:f>
              <c:numCache>
                <c:formatCode>#\ ##0.0</c:formatCode>
                <c:ptCount val="9"/>
                <c:pt idx="0">
                  <c:v>2.7196865276998743</c:v>
                </c:pt>
                <c:pt idx="1">
                  <c:v>2.557073659232493</c:v>
                </c:pt>
                <c:pt idx="2">
                  <c:v>2.6014766952815727</c:v>
                </c:pt>
                <c:pt idx="3">
                  <c:v>2.4528833516641666</c:v>
                </c:pt>
                <c:pt idx="4">
                  <c:v>2.3013533889681357</c:v>
                </c:pt>
                <c:pt idx="5">
                  <c:v>2.1936647879301892</c:v>
                </c:pt>
                <c:pt idx="6">
                  <c:v>2.1215198950797518</c:v>
                </c:pt>
                <c:pt idx="7">
                  <c:v>2.0297066230767524</c:v>
                </c:pt>
                <c:pt idx="8">
                  <c:v>1.847296594719634</c:v>
                </c:pt>
              </c:numCache>
            </c:numRef>
          </c:val>
          <c:smooth val="0"/>
          <c:extLst>
            <c:ext xmlns:c16="http://schemas.microsoft.com/office/drawing/2014/chart" uri="{C3380CC4-5D6E-409C-BE32-E72D297353CC}">
              <c16:uniqueId val="{00000003-CC2C-43FB-826A-43C103EC6754}"/>
            </c:ext>
          </c:extLst>
        </c:ser>
        <c:dLbls>
          <c:showLegendKey val="0"/>
          <c:showVal val="0"/>
          <c:showCatName val="0"/>
          <c:showSerName val="0"/>
          <c:showPercent val="0"/>
          <c:showBubbleSize val="0"/>
        </c:dLbls>
        <c:smooth val="0"/>
        <c:axId val="175067904"/>
        <c:axId val="175069440"/>
      </c:lineChart>
      <c:catAx>
        <c:axId val="175067904"/>
        <c:scaling>
          <c:orientation val="minMax"/>
        </c:scaling>
        <c:delete val="0"/>
        <c:axPos val="b"/>
        <c:numFmt formatCode="General" sourceLinked="0"/>
        <c:majorTickMark val="out"/>
        <c:minorTickMark val="none"/>
        <c:tickLblPos val="nextTo"/>
        <c:crossAx val="175069440"/>
        <c:crosses val="autoZero"/>
        <c:auto val="1"/>
        <c:lblAlgn val="ctr"/>
        <c:lblOffset val="100"/>
        <c:noMultiLvlLbl val="0"/>
      </c:catAx>
      <c:valAx>
        <c:axId val="175069440"/>
        <c:scaling>
          <c:orientation val="minMax"/>
          <c:max val="4.5"/>
          <c:min val="0"/>
        </c:scaling>
        <c:delete val="0"/>
        <c:axPos val="l"/>
        <c:majorGridlines/>
        <c:title>
          <c:tx>
            <c:rich>
              <a:bodyPr rot="-5400000" vert="horz"/>
              <a:lstStyle/>
              <a:p>
                <a:pPr>
                  <a:defRPr b="0"/>
                </a:pPr>
                <a:r>
                  <a:rPr lang="en-US" b="0"/>
                  <a:t>Kilo per mil</a:t>
                </a:r>
              </a:p>
            </c:rich>
          </c:tx>
          <c:overlay val="0"/>
        </c:title>
        <c:numFmt formatCode="#,##0.0" sourceLinked="0"/>
        <c:majorTickMark val="out"/>
        <c:minorTickMark val="none"/>
        <c:tickLblPos val="nextTo"/>
        <c:crossAx val="175067904"/>
        <c:crosses val="autoZero"/>
        <c:crossBetween val="between"/>
        <c:majorUnit val="0.5"/>
      </c:valAx>
    </c:plotArea>
    <c:legend>
      <c:legendPos val="b"/>
      <c:layout>
        <c:manualLayout>
          <c:xMode val="edge"/>
          <c:yMode val="edge"/>
          <c:x val="0.25754841286882929"/>
          <c:y val="0.8169743835783968"/>
          <c:w val="0.64014632664626114"/>
          <c:h val="0.18302561642160323"/>
        </c:manualLayout>
      </c:layout>
      <c:overlay val="0"/>
    </c:legend>
    <c:plotVisOnly val="1"/>
    <c:dispBlanksAs val="gap"/>
    <c:showDLblsOverMax val="0"/>
  </c:chart>
  <c:txPr>
    <a:bodyPr/>
    <a:lstStyle/>
    <a:p>
      <a:pPr>
        <a:defRPr sz="900"/>
      </a:pPr>
      <a:endParaRPr lang="sv-S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lang="en-US" sz="1800" b="1" i="0" u="none" strike="noStrike" kern="1200" baseline="0">
                <a:solidFill>
                  <a:sysClr val="windowText" lastClr="000000"/>
                </a:solidFill>
                <a:latin typeface="+mn-lt"/>
                <a:ea typeface="+mn-ea"/>
                <a:cs typeface="+mn-cs"/>
              </a:defRPr>
            </a:pPr>
            <a:r>
              <a:rPr lang="en-US" sz="1800" b="1" i="0" u="none" strike="noStrike" kern="1200" baseline="0">
                <a:solidFill>
                  <a:sysClr val="windowText" lastClr="000000"/>
                </a:solidFill>
                <a:latin typeface="+mn-lt"/>
                <a:ea typeface="+mn-ea"/>
                <a:cs typeface="+mn-cs"/>
              </a:rPr>
              <a:t>Gotland</a:t>
            </a:r>
          </a:p>
        </c:rich>
      </c:tx>
      <c:layout>
        <c:manualLayout>
          <c:xMode val="edge"/>
          <c:yMode val="edge"/>
          <c:x val="0.41440626894646021"/>
          <c:y val="1.0876789103341486E-2"/>
        </c:manualLayout>
      </c:layout>
      <c:overlay val="1"/>
    </c:title>
    <c:autoTitleDeleted val="0"/>
    <c:plotArea>
      <c:layout>
        <c:manualLayout>
          <c:layoutTarget val="inner"/>
          <c:xMode val="edge"/>
          <c:yMode val="edge"/>
          <c:x val="0.12740328560768585"/>
          <c:y val="8.3388716458951392E-2"/>
          <c:w val="0.84714651734912783"/>
          <c:h val="0.56686941458323337"/>
        </c:manualLayout>
      </c:layout>
      <c:barChart>
        <c:barDir val="col"/>
        <c:grouping val="clustered"/>
        <c:varyColors val="0"/>
        <c:ser>
          <c:idx val="0"/>
          <c:order val="0"/>
          <c:tx>
            <c:strRef>
              <c:f>'4'!$AB$57</c:f>
              <c:strCache>
                <c:ptCount val="1"/>
                <c:pt idx="0">
                  <c:v>Genomsnitt alla branscher</c:v>
                </c:pt>
              </c:strCache>
            </c:strRef>
          </c:tx>
          <c:invertIfNegative val="0"/>
          <c:cat>
            <c:strRef>
              <c:f>'4'!$AE$7:$AM$7</c:f>
              <c:strCache>
                <c:ptCount val="9"/>
                <c:pt idx="0">
                  <c:v>2008</c:v>
                </c:pt>
                <c:pt idx="1">
                  <c:v>2009</c:v>
                </c:pt>
                <c:pt idx="2">
                  <c:v>2010</c:v>
                </c:pt>
                <c:pt idx="3">
                  <c:v>2011</c:v>
                </c:pt>
                <c:pt idx="4">
                  <c:v>2012</c:v>
                </c:pt>
                <c:pt idx="5">
                  <c:v>2013</c:v>
                </c:pt>
                <c:pt idx="6">
                  <c:v>2014</c:v>
                </c:pt>
                <c:pt idx="7">
                  <c:v>2015</c:v>
                </c:pt>
                <c:pt idx="8">
                  <c:v>2016**</c:v>
                </c:pt>
              </c:strCache>
            </c:strRef>
          </c:cat>
          <c:val>
            <c:numRef>
              <c:f>'4'!$AE$57:$AM$57</c:f>
              <c:numCache>
                <c:formatCode>#,##0</c:formatCode>
                <c:ptCount val="9"/>
                <c:pt idx="0">
                  <c:v>189.06760411434729</c:v>
                </c:pt>
                <c:pt idx="1">
                  <c:v>172.16255610936514</c:v>
                </c:pt>
                <c:pt idx="2">
                  <c:v>172.53533106695824</c:v>
                </c:pt>
                <c:pt idx="3">
                  <c:v>168.97102875908311</c:v>
                </c:pt>
                <c:pt idx="4">
                  <c:v>175.9551593662039</c:v>
                </c:pt>
                <c:pt idx="5">
                  <c:v>158.82677216324205</c:v>
                </c:pt>
                <c:pt idx="6">
                  <c:v>155.08569968882765</c:v>
                </c:pt>
                <c:pt idx="7">
                  <c:v>158.77790432602976</c:v>
                </c:pt>
                <c:pt idx="8">
                  <c:v>147.85491486514886</c:v>
                </c:pt>
              </c:numCache>
            </c:numRef>
          </c:val>
          <c:extLst>
            <c:ext xmlns:c16="http://schemas.microsoft.com/office/drawing/2014/chart" uri="{C3380CC4-5D6E-409C-BE32-E72D297353CC}">
              <c16:uniqueId val="{00000000-FB24-4993-8869-4AFC699137DF}"/>
            </c:ext>
          </c:extLst>
        </c:ser>
        <c:ser>
          <c:idx val="1"/>
          <c:order val="1"/>
          <c:tx>
            <c:strRef>
              <c:f>'4'!$AB$58</c:f>
              <c:strCache>
                <c:ptCount val="1"/>
                <c:pt idx="0">
                  <c:v>Marknadsproduktion, varor (SNI A01-F43)</c:v>
                </c:pt>
              </c:strCache>
            </c:strRef>
          </c:tx>
          <c:invertIfNegative val="0"/>
          <c:cat>
            <c:strRef>
              <c:f>'4'!$AE$7:$AM$7</c:f>
              <c:strCache>
                <c:ptCount val="9"/>
                <c:pt idx="0">
                  <c:v>2008</c:v>
                </c:pt>
                <c:pt idx="1">
                  <c:v>2009</c:v>
                </c:pt>
                <c:pt idx="2">
                  <c:v>2010</c:v>
                </c:pt>
                <c:pt idx="3">
                  <c:v>2011</c:v>
                </c:pt>
                <c:pt idx="4">
                  <c:v>2012</c:v>
                </c:pt>
                <c:pt idx="5">
                  <c:v>2013</c:v>
                </c:pt>
                <c:pt idx="6">
                  <c:v>2014</c:v>
                </c:pt>
                <c:pt idx="7">
                  <c:v>2015</c:v>
                </c:pt>
                <c:pt idx="8">
                  <c:v>2016**</c:v>
                </c:pt>
              </c:strCache>
            </c:strRef>
          </c:cat>
          <c:val>
            <c:numRef>
              <c:f>'4'!$AE$58:$AM$58</c:f>
              <c:numCache>
                <c:formatCode>#,##0</c:formatCode>
                <c:ptCount val="9"/>
                <c:pt idx="0">
                  <c:v>733.32995336632621</c:v>
                </c:pt>
                <c:pt idx="1">
                  <c:v>721.99154195363417</c:v>
                </c:pt>
                <c:pt idx="2">
                  <c:v>746.91588282912539</c:v>
                </c:pt>
                <c:pt idx="3">
                  <c:v>714.32299580479059</c:v>
                </c:pt>
                <c:pt idx="4">
                  <c:v>755.43488978192852</c:v>
                </c:pt>
                <c:pt idx="5">
                  <c:v>706.56645764060397</c:v>
                </c:pt>
                <c:pt idx="6">
                  <c:v>716.72163976422121</c:v>
                </c:pt>
                <c:pt idx="7">
                  <c:v>692.88381694587633</c:v>
                </c:pt>
                <c:pt idx="8">
                  <c:v>664.85269863169344</c:v>
                </c:pt>
              </c:numCache>
            </c:numRef>
          </c:val>
          <c:extLst>
            <c:ext xmlns:c16="http://schemas.microsoft.com/office/drawing/2014/chart" uri="{C3380CC4-5D6E-409C-BE32-E72D297353CC}">
              <c16:uniqueId val="{00000001-FB24-4993-8869-4AFC699137DF}"/>
            </c:ext>
          </c:extLst>
        </c:ser>
        <c:ser>
          <c:idx val="2"/>
          <c:order val="2"/>
          <c:tx>
            <c:strRef>
              <c:f>'4'!$AB$59</c:f>
              <c:strCache>
                <c:ptCount val="1"/>
                <c:pt idx="0">
                  <c:v>Marknadsproduktion, tjänster (SNI G45-T98)</c:v>
                </c:pt>
              </c:strCache>
            </c:strRef>
          </c:tx>
          <c:invertIfNegative val="0"/>
          <c:cat>
            <c:strRef>
              <c:f>'4'!$AE$7:$AM$7</c:f>
              <c:strCache>
                <c:ptCount val="9"/>
                <c:pt idx="0">
                  <c:v>2008</c:v>
                </c:pt>
                <c:pt idx="1">
                  <c:v>2009</c:v>
                </c:pt>
                <c:pt idx="2">
                  <c:v>2010</c:v>
                </c:pt>
                <c:pt idx="3">
                  <c:v>2011</c:v>
                </c:pt>
                <c:pt idx="4">
                  <c:v>2012</c:v>
                </c:pt>
                <c:pt idx="5">
                  <c:v>2013</c:v>
                </c:pt>
                <c:pt idx="6">
                  <c:v>2014</c:v>
                </c:pt>
                <c:pt idx="7">
                  <c:v>2015</c:v>
                </c:pt>
                <c:pt idx="8">
                  <c:v>2016**</c:v>
                </c:pt>
              </c:strCache>
            </c:strRef>
          </c:cat>
          <c:val>
            <c:numRef>
              <c:f>'4'!$AE$59:$AM$59</c:f>
              <c:numCache>
                <c:formatCode>#,##0</c:formatCode>
                <c:ptCount val="9"/>
                <c:pt idx="0">
                  <c:v>61.065615745532789</c:v>
                </c:pt>
                <c:pt idx="1">
                  <c:v>67.094972258571815</c:v>
                </c:pt>
                <c:pt idx="2">
                  <c:v>48.180588899552227</c:v>
                </c:pt>
                <c:pt idx="3">
                  <c:v>44.090525281881114</c:v>
                </c:pt>
                <c:pt idx="4">
                  <c:v>44.694266042039779</c:v>
                </c:pt>
                <c:pt idx="5">
                  <c:v>42.442250964748823</c:v>
                </c:pt>
                <c:pt idx="6">
                  <c:v>42.422651837599311</c:v>
                </c:pt>
                <c:pt idx="7">
                  <c:v>37.874055258089093</c:v>
                </c:pt>
                <c:pt idx="8">
                  <c:v>37.175463785747802</c:v>
                </c:pt>
              </c:numCache>
            </c:numRef>
          </c:val>
          <c:extLst>
            <c:ext xmlns:c16="http://schemas.microsoft.com/office/drawing/2014/chart" uri="{C3380CC4-5D6E-409C-BE32-E72D297353CC}">
              <c16:uniqueId val="{00000002-FB24-4993-8869-4AFC699137DF}"/>
            </c:ext>
          </c:extLst>
        </c:ser>
        <c:ser>
          <c:idx val="3"/>
          <c:order val="3"/>
          <c:tx>
            <c:strRef>
              <c:f>'4'!$AB$60</c:f>
              <c:strCache>
                <c:ptCount val="1"/>
                <c:pt idx="0">
                  <c:v>Offentl. myndigh. samt hushållens icke-vinstdrivande org.</c:v>
                </c:pt>
              </c:strCache>
            </c:strRef>
          </c:tx>
          <c:invertIfNegative val="0"/>
          <c:cat>
            <c:strRef>
              <c:f>'4'!$AE$7:$AM$7</c:f>
              <c:strCache>
                <c:ptCount val="9"/>
                <c:pt idx="0">
                  <c:v>2008</c:v>
                </c:pt>
                <c:pt idx="1">
                  <c:v>2009</c:v>
                </c:pt>
                <c:pt idx="2">
                  <c:v>2010</c:v>
                </c:pt>
                <c:pt idx="3">
                  <c:v>2011</c:v>
                </c:pt>
                <c:pt idx="4">
                  <c:v>2012</c:v>
                </c:pt>
                <c:pt idx="5">
                  <c:v>2013</c:v>
                </c:pt>
                <c:pt idx="6">
                  <c:v>2014</c:v>
                </c:pt>
                <c:pt idx="7">
                  <c:v>2015</c:v>
                </c:pt>
                <c:pt idx="8">
                  <c:v>2016**</c:v>
                </c:pt>
              </c:strCache>
            </c:strRef>
          </c:cat>
          <c:val>
            <c:numRef>
              <c:f>'4'!$AE$60:$AM$60</c:f>
              <c:numCache>
                <c:formatCode>#,##0</c:formatCode>
                <c:ptCount val="9"/>
                <c:pt idx="0">
                  <c:v>3.2558864025060958</c:v>
                </c:pt>
                <c:pt idx="1">
                  <c:v>3.7892235531639415</c:v>
                </c:pt>
                <c:pt idx="2">
                  <c:v>3.524230577141136</c:v>
                </c:pt>
                <c:pt idx="3">
                  <c:v>3.2658462605244845</c:v>
                </c:pt>
                <c:pt idx="4">
                  <c:v>3.0887287145359177</c:v>
                </c:pt>
                <c:pt idx="5">
                  <c:v>2.8132823660463302</c:v>
                </c:pt>
                <c:pt idx="6">
                  <c:v>2.7490685474472087</c:v>
                </c:pt>
                <c:pt idx="7">
                  <c:v>2.868556886099658</c:v>
                </c:pt>
                <c:pt idx="8">
                  <c:v>2.8951201287695589</c:v>
                </c:pt>
              </c:numCache>
            </c:numRef>
          </c:val>
          <c:extLst>
            <c:ext xmlns:c16="http://schemas.microsoft.com/office/drawing/2014/chart" uri="{C3380CC4-5D6E-409C-BE32-E72D297353CC}">
              <c16:uniqueId val="{00000003-FB24-4993-8869-4AFC699137DF}"/>
            </c:ext>
          </c:extLst>
        </c:ser>
        <c:dLbls>
          <c:showLegendKey val="0"/>
          <c:showVal val="0"/>
          <c:showCatName val="0"/>
          <c:showSerName val="0"/>
          <c:showPercent val="0"/>
          <c:showBubbleSize val="0"/>
        </c:dLbls>
        <c:gapWidth val="150"/>
        <c:axId val="165099776"/>
        <c:axId val="165105664"/>
      </c:barChart>
      <c:catAx>
        <c:axId val="165099776"/>
        <c:scaling>
          <c:orientation val="minMax"/>
        </c:scaling>
        <c:delete val="0"/>
        <c:axPos val="b"/>
        <c:numFmt formatCode="General" sourceLinked="0"/>
        <c:majorTickMark val="out"/>
        <c:minorTickMark val="none"/>
        <c:tickLblPos val="nextTo"/>
        <c:crossAx val="165105664"/>
        <c:crosses val="autoZero"/>
        <c:auto val="1"/>
        <c:lblAlgn val="ctr"/>
        <c:lblOffset val="100"/>
        <c:noMultiLvlLbl val="0"/>
      </c:catAx>
      <c:valAx>
        <c:axId val="165105664"/>
        <c:scaling>
          <c:orientation val="minMax"/>
        </c:scaling>
        <c:delete val="0"/>
        <c:axPos val="l"/>
        <c:majorGridlines/>
        <c:title>
          <c:tx>
            <c:rich>
              <a:bodyPr rot="-5400000" vert="horz"/>
              <a:lstStyle/>
              <a:p>
                <a:pPr>
                  <a:defRPr b="0"/>
                </a:pPr>
                <a:r>
                  <a:rPr lang="en-US" b="0"/>
                  <a:t>Ton per miljoner kronor</a:t>
                </a:r>
              </a:p>
            </c:rich>
          </c:tx>
          <c:overlay val="0"/>
        </c:title>
        <c:numFmt formatCode="#,##0" sourceLinked="0"/>
        <c:majorTickMark val="out"/>
        <c:minorTickMark val="none"/>
        <c:tickLblPos val="nextTo"/>
        <c:crossAx val="165099776"/>
        <c:crosses val="autoZero"/>
        <c:crossBetween val="between"/>
      </c:valAx>
    </c:plotArea>
    <c:legend>
      <c:legendPos val="b"/>
      <c:overlay val="0"/>
    </c:legend>
    <c:plotVisOnly val="1"/>
    <c:dispBlanksAs val="gap"/>
    <c:showDLblsOverMax val="0"/>
  </c:chart>
  <c:txPr>
    <a:bodyPr/>
    <a:lstStyle/>
    <a:p>
      <a:pPr>
        <a:defRPr sz="900"/>
      </a:pPr>
      <a:endParaRPr lang="sv-SE"/>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Sydsverige</a:t>
            </a:r>
          </a:p>
        </c:rich>
      </c:tx>
      <c:overlay val="1"/>
    </c:title>
    <c:autoTitleDeleted val="0"/>
    <c:plotArea>
      <c:layout>
        <c:manualLayout>
          <c:layoutTarget val="inner"/>
          <c:xMode val="edge"/>
          <c:yMode val="edge"/>
          <c:x val="0.13567363682188732"/>
          <c:y val="0.11274509803921569"/>
          <c:w val="0.83194961556957703"/>
          <c:h val="0.60108306314651849"/>
        </c:manualLayout>
      </c:layout>
      <c:lineChart>
        <c:grouping val="standard"/>
        <c:varyColors val="0"/>
        <c:ser>
          <c:idx val="0"/>
          <c:order val="0"/>
          <c:tx>
            <c:strRef>
              <c:f>'8'!$H$26</c:f>
              <c:strCache>
                <c:ptCount val="1"/>
                <c:pt idx="0">
                  <c:v>Genomsnitt alla branscher för riksområdet</c:v>
                </c:pt>
              </c:strCache>
            </c:strRef>
          </c:tx>
          <c:marker>
            <c:symbol val="none"/>
          </c:marker>
          <c:cat>
            <c:strRef>
              <c:f>'8'!$AD$6:$AL$7</c:f>
              <c:strCache>
                <c:ptCount val="9"/>
                <c:pt idx="0">
                  <c:v>2008</c:v>
                </c:pt>
                <c:pt idx="1">
                  <c:v>2009</c:v>
                </c:pt>
                <c:pt idx="2">
                  <c:v>2010</c:v>
                </c:pt>
                <c:pt idx="3">
                  <c:v>2011</c:v>
                </c:pt>
                <c:pt idx="4">
                  <c:v>2012</c:v>
                </c:pt>
                <c:pt idx="5">
                  <c:v>2013</c:v>
                </c:pt>
                <c:pt idx="6">
                  <c:v>2014</c:v>
                </c:pt>
                <c:pt idx="7">
                  <c:v>2015</c:v>
                </c:pt>
                <c:pt idx="8">
                  <c:v>2016</c:v>
                </c:pt>
              </c:strCache>
            </c:strRef>
          </c:cat>
          <c:val>
            <c:numRef>
              <c:f>'8'!$AD$26:$AL$26</c:f>
              <c:numCache>
                <c:formatCode>#\ ##0.0</c:formatCode>
                <c:ptCount val="9"/>
                <c:pt idx="0">
                  <c:v>2.6162350792725069</c:v>
                </c:pt>
                <c:pt idx="1">
                  <c:v>2.5331590195869707</c:v>
                </c:pt>
                <c:pt idx="2">
                  <c:v>2.5491991926184445</c:v>
                </c:pt>
                <c:pt idx="3">
                  <c:v>2.450994684397362</c:v>
                </c:pt>
                <c:pt idx="4">
                  <c:v>2.3097459051681262</c:v>
                </c:pt>
                <c:pt idx="5">
                  <c:v>2.2378441203550734</c:v>
                </c:pt>
                <c:pt idx="6">
                  <c:v>2.164086664210072</c:v>
                </c:pt>
                <c:pt idx="7">
                  <c:v>2.1056965629371982</c:v>
                </c:pt>
                <c:pt idx="8">
                  <c:v>1.9463637254596784</c:v>
                </c:pt>
              </c:numCache>
            </c:numRef>
          </c:val>
          <c:smooth val="0"/>
          <c:extLst>
            <c:ext xmlns:c16="http://schemas.microsoft.com/office/drawing/2014/chart" uri="{C3380CC4-5D6E-409C-BE32-E72D297353CC}">
              <c16:uniqueId val="{00000000-A32B-4864-941A-3BAF0899365E}"/>
            </c:ext>
          </c:extLst>
        </c:ser>
        <c:ser>
          <c:idx val="1"/>
          <c:order val="1"/>
          <c:tx>
            <c:strRef>
              <c:f>'8'!$H$27</c:f>
              <c:strCache>
                <c:ptCount val="1"/>
                <c:pt idx="0">
                  <c:v>Hushåll</c:v>
                </c:pt>
              </c:strCache>
            </c:strRef>
          </c:tx>
          <c:marker>
            <c:symbol val="none"/>
          </c:marker>
          <c:cat>
            <c:strRef>
              <c:f>'8'!$AD$6:$AL$7</c:f>
              <c:strCache>
                <c:ptCount val="9"/>
                <c:pt idx="0">
                  <c:v>2008</c:v>
                </c:pt>
                <c:pt idx="1">
                  <c:v>2009</c:v>
                </c:pt>
                <c:pt idx="2">
                  <c:v>2010</c:v>
                </c:pt>
                <c:pt idx="3">
                  <c:v>2011</c:v>
                </c:pt>
                <c:pt idx="4">
                  <c:v>2012</c:v>
                </c:pt>
                <c:pt idx="5">
                  <c:v>2013</c:v>
                </c:pt>
                <c:pt idx="6">
                  <c:v>2014</c:v>
                </c:pt>
                <c:pt idx="7">
                  <c:v>2015</c:v>
                </c:pt>
                <c:pt idx="8">
                  <c:v>2016</c:v>
                </c:pt>
              </c:strCache>
            </c:strRef>
          </c:cat>
          <c:val>
            <c:numRef>
              <c:f>'8'!$AD$27:$AL$27</c:f>
              <c:numCache>
                <c:formatCode>#\ ##0.0</c:formatCode>
                <c:ptCount val="9"/>
                <c:pt idx="0">
                  <c:v>1.9151117455802613</c:v>
                </c:pt>
                <c:pt idx="1">
                  <c:v>1.9656286994430257</c:v>
                </c:pt>
                <c:pt idx="2">
                  <c:v>1.9119792465970076</c:v>
                </c:pt>
                <c:pt idx="3">
                  <c:v>1.8387985438876948</c:v>
                </c:pt>
                <c:pt idx="4">
                  <c:v>1.7627665204562875</c:v>
                </c:pt>
                <c:pt idx="5">
                  <c:v>1.7405993203743824</c:v>
                </c:pt>
                <c:pt idx="6">
                  <c:v>1.7091237120220215</c:v>
                </c:pt>
                <c:pt idx="7">
                  <c:v>1.6891033719133786</c:v>
                </c:pt>
                <c:pt idx="8">
                  <c:v>1.601744436520331</c:v>
                </c:pt>
              </c:numCache>
            </c:numRef>
          </c:val>
          <c:smooth val="0"/>
          <c:extLst>
            <c:ext xmlns:c16="http://schemas.microsoft.com/office/drawing/2014/chart" uri="{C3380CC4-5D6E-409C-BE32-E72D297353CC}">
              <c16:uniqueId val="{00000001-A32B-4864-941A-3BAF0899365E}"/>
            </c:ext>
          </c:extLst>
        </c:ser>
        <c:ser>
          <c:idx val="2"/>
          <c:order val="2"/>
          <c:tx>
            <c:strRef>
              <c:f>'8'!$H$28</c:f>
              <c:strCache>
                <c:ptCount val="1"/>
                <c:pt idx="0">
                  <c:v>Näringsliv</c:v>
                </c:pt>
              </c:strCache>
            </c:strRef>
          </c:tx>
          <c:marker>
            <c:symbol val="none"/>
          </c:marker>
          <c:cat>
            <c:strRef>
              <c:f>'8'!$AD$6:$AL$7</c:f>
              <c:strCache>
                <c:ptCount val="9"/>
                <c:pt idx="0">
                  <c:v>2008</c:v>
                </c:pt>
                <c:pt idx="1">
                  <c:v>2009</c:v>
                </c:pt>
                <c:pt idx="2">
                  <c:v>2010</c:v>
                </c:pt>
                <c:pt idx="3">
                  <c:v>2011</c:v>
                </c:pt>
                <c:pt idx="4">
                  <c:v>2012</c:v>
                </c:pt>
                <c:pt idx="5">
                  <c:v>2013</c:v>
                </c:pt>
                <c:pt idx="6">
                  <c:v>2014</c:v>
                </c:pt>
                <c:pt idx="7">
                  <c:v>2015</c:v>
                </c:pt>
                <c:pt idx="8">
                  <c:v>2016</c:v>
                </c:pt>
              </c:strCache>
            </c:strRef>
          </c:cat>
          <c:val>
            <c:numRef>
              <c:f>'8'!$AD$28:$AL$28</c:f>
              <c:numCache>
                <c:formatCode>#\ ##0.0</c:formatCode>
                <c:ptCount val="9"/>
                <c:pt idx="0">
                  <c:v>3.832262848005052</c:v>
                </c:pt>
                <c:pt idx="1">
                  <c:v>3.5775169185750264</c:v>
                </c:pt>
                <c:pt idx="2">
                  <c:v>3.7038458299747989</c:v>
                </c:pt>
                <c:pt idx="3">
                  <c:v>3.4880380566582723</c:v>
                </c:pt>
                <c:pt idx="4">
                  <c:v>3.2477892673943032</c:v>
                </c:pt>
                <c:pt idx="5">
                  <c:v>3.0975703981185294</c:v>
                </c:pt>
                <c:pt idx="6">
                  <c:v>2.9720526472528426</c:v>
                </c:pt>
                <c:pt idx="7">
                  <c:v>2.8557953174097244</c:v>
                </c:pt>
                <c:pt idx="8">
                  <c:v>2.5702076970694203</c:v>
                </c:pt>
              </c:numCache>
            </c:numRef>
          </c:val>
          <c:smooth val="0"/>
          <c:extLst>
            <c:ext xmlns:c16="http://schemas.microsoft.com/office/drawing/2014/chart" uri="{C3380CC4-5D6E-409C-BE32-E72D297353CC}">
              <c16:uniqueId val="{00000002-A32B-4864-941A-3BAF0899365E}"/>
            </c:ext>
          </c:extLst>
        </c:ser>
        <c:ser>
          <c:idx val="3"/>
          <c:order val="3"/>
          <c:tx>
            <c:strRef>
              <c:f>'8'!$H$29</c:f>
              <c:strCache>
                <c:ptCount val="1"/>
                <c:pt idx="0">
                  <c:v>Offentliga myndigheter och HIO</c:v>
                </c:pt>
              </c:strCache>
            </c:strRef>
          </c:tx>
          <c:marker>
            <c:symbol val="none"/>
          </c:marker>
          <c:cat>
            <c:strRef>
              <c:f>'8'!$AD$6:$AL$7</c:f>
              <c:strCache>
                <c:ptCount val="9"/>
                <c:pt idx="0">
                  <c:v>2008</c:v>
                </c:pt>
                <c:pt idx="1">
                  <c:v>2009</c:v>
                </c:pt>
                <c:pt idx="2">
                  <c:v>2010</c:v>
                </c:pt>
                <c:pt idx="3">
                  <c:v>2011</c:v>
                </c:pt>
                <c:pt idx="4">
                  <c:v>2012</c:v>
                </c:pt>
                <c:pt idx="5">
                  <c:v>2013</c:v>
                </c:pt>
                <c:pt idx="6">
                  <c:v>2014</c:v>
                </c:pt>
                <c:pt idx="7">
                  <c:v>2015</c:v>
                </c:pt>
                <c:pt idx="8">
                  <c:v>2016</c:v>
                </c:pt>
              </c:strCache>
            </c:strRef>
          </c:cat>
          <c:val>
            <c:numRef>
              <c:f>'8'!$AD$29:$AL$29</c:f>
              <c:numCache>
                <c:formatCode>#\ ##0.0</c:formatCode>
                <c:ptCount val="9"/>
                <c:pt idx="0">
                  <c:v>2.7383577278409241</c:v>
                </c:pt>
                <c:pt idx="1">
                  <c:v>2.5810694486670296</c:v>
                </c:pt>
                <c:pt idx="2">
                  <c:v>2.5526412002958643</c:v>
                </c:pt>
                <c:pt idx="3">
                  <c:v>2.4314926793265017</c:v>
                </c:pt>
                <c:pt idx="4">
                  <c:v>2.3501422601929227</c:v>
                </c:pt>
                <c:pt idx="5">
                  <c:v>2.2231116429232802</c:v>
                </c:pt>
                <c:pt idx="6">
                  <c:v>2.0899326786668926</c:v>
                </c:pt>
                <c:pt idx="7">
                  <c:v>1.8955912836755342</c:v>
                </c:pt>
                <c:pt idx="8">
                  <c:v>1.7297531442483352</c:v>
                </c:pt>
              </c:numCache>
            </c:numRef>
          </c:val>
          <c:smooth val="0"/>
          <c:extLst>
            <c:ext xmlns:c16="http://schemas.microsoft.com/office/drawing/2014/chart" uri="{C3380CC4-5D6E-409C-BE32-E72D297353CC}">
              <c16:uniqueId val="{00000003-A32B-4864-941A-3BAF0899365E}"/>
            </c:ext>
          </c:extLst>
        </c:ser>
        <c:dLbls>
          <c:showLegendKey val="0"/>
          <c:showVal val="0"/>
          <c:showCatName val="0"/>
          <c:showSerName val="0"/>
          <c:showPercent val="0"/>
          <c:showBubbleSize val="0"/>
        </c:dLbls>
        <c:smooth val="0"/>
        <c:axId val="183501952"/>
        <c:axId val="183503488"/>
      </c:lineChart>
      <c:catAx>
        <c:axId val="183501952"/>
        <c:scaling>
          <c:orientation val="minMax"/>
        </c:scaling>
        <c:delete val="0"/>
        <c:axPos val="b"/>
        <c:numFmt formatCode="General" sourceLinked="0"/>
        <c:majorTickMark val="out"/>
        <c:minorTickMark val="none"/>
        <c:tickLblPos val="nextTo"/>
        <c:crossAx val="183503488"/>
        <c:crosses val="autoZero"/>
        <c:auto val="1"/>
        <c:lblAlgn val="ctr"/>
        <c:lblOffset val="100"/>
        <c:noMultiLvlLbl val="0"/>
      </c:catAx>
      <c:valAx>
        <c:axId val="183503488"/>
        <c:scaling>
          <c:orientation val="minMax"/>
          <c:max val="4.5"/>
          <c:min val="0"/>
        </c:scaling>
        <c:delete val="0"/>
        <c:axPos val="l"/>
        <c:majorGridlines/>
        <c:title>
          <c:tx>
            <c:rich>
              <a:bodyPr rot="-5400000" vert="horz"/>
              <a:lstStyle/>
              <a:p>
                <a:pPr>
                  <a:defRPr b="0"/>
                </a:pPr>
                <a:r>
                  <a:rPr lang="en-US" b="0"/>
                  <a:t>Kilo  per mil</a:t>
                </a:r>
              </a:p>
            </c:rich>
          </c:tx>
          <c:overlay val="0"/>
        </c:title>
        <c:numFmt formatCode="#,##0.0" sourceLinked="0"/>
        <c:majorTickMark val="out"/>
        <c:minorTickMark val="none"/>
        <c:tickLblPos val="nextTo"/>
        <c:crossAx val="183501952"/>
        <c:crosses val="autoZero"/>
        <c:crossBetween val="between"/>
        <c:majorUnit val="0.5"/>
      </c:valAx>
    </c:plotArea>
    <c:legend>
      <c:legendPos val="b"/>
      <c:layout>
        <c:manualLayout>
          <c:xMode val="edge"/>
          <c:yMode val="edge"/>
          <c:x val="4.2383974196607915E-2"/>
          <c:y val="0.79657791716713378"/>
          <c:w val="0.905742428233833"/>
          <c:h val="0.18416447944006997"/>
        </c:manualLayout>
      </c:layout>
      <c:overlay val="0"/>
    </c:legend>
    <c:plotVisOnly val="1"/>
    <c:dispBlanksAs val="gap"/>
    <c:showDLblsOverMax val="0"/>
  </c:chart>
  <c:txPr>
    <a:bodyPr/>
    <a:lstStyle/>
    <a:p>
      <a:pPr>
        <a:defRPr sz="900"/>
      </a:pPr>
      <a:endParaRPr lang="sv-SE"/>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Västsverige</a:t>
            </a:r>
          </a:p>
        </c:rich>
      </c:tx>
      <c:overlay val="1"/>
    </c:title>
    <c:autoTitleDeleted val="0"/>
    <c:plotArea>
      <c:layout>
        <c:manualLayout>
          <c:layoutTarget val="inner"/>
          <c:xMode val="edge"/>
          <c:yMode val="edge"/>
          <c:x val="0.13567363682188732"/>
          <c:y val="0.11274509803921569"/>
          <c:w val="0.83194961556957703"/>
          <c:h val="0.60108306314651849"/>
        </c:manualLayout>
      </c:layout>
      <c:lineChart>
        <c:grouping val="standard"/>
        <c:varyColors val="0"/>
        <c:ser>
          <c:idx val="0"/>
          <c:order val="0"/>
          <c:tx>
            <c:strRef>
              <c:f>'8'!$H$32</c:f>
              <c:strCache>
                <c:ptCount val="1"/>
                <c:pt idx="0">
                  <c:v>Genomsnitt alla branscher för riksområdet</c:v>
                </c:pt>
              </c:strCache>
            </c:strRef>
          </c:tx>
          <c:marker>
            <c:symbol val="none"/>
          </c:marker>
          <c:cat>
            <c:strRef>
              <c:f>'8'!$AD$6:$AL$7</c:f>
              <c:strCache>
                <c:ptCount val="9"/>
                <c:pt idx="0">
                  <c:v>2008</c:v>
                </c:pt>
                <c:pt idx="1">
                  <c:v>2009</c:v>
                </c:pt>
                <c:pt idx="2">
                  <c:v>2010</c:v>
                </c:pt>
                <c:pt idx="3">
                  <c:v>2011</c:v>
                </c:pt>
                <c:pt idx="4">
                  <c:v>2012</c:v>
                </c:pt>
                <c:pt idx="5">
                  <c:v>2013</c:v>
                </c:pt>
                <c:pt idx="6">
                  <c:v>2014</c:v>
                </c:pt>
                <c:pt idx="7">
                  <c:v>2015</c:v>
                </c:pt>
                <c:pt idx="8">
                  <c:v>2016</c:v>
                </c:pt>
              </c:strCache>
            </c:strRef>
          </c:cat>
          <c:val>
            <c:numRef>
              <c:f>'8'!$AD$32:$AL$32</c:f>
              <c:numCache>
                <c:formatCode>#\ ##0.0</c:formatCode>
                <c:ptCount val="9"/>
                <c:pt idx="0">
                  <c:v>2.5382443352711506</c:v>
                </c:pt>
                <c:pt idx="1">
                  <c:v>2.4766689393698993</c:v>
                </c:pt>
                <c:pt idx="2">
                  <c:v>2.4982317474822149</c:v>
                </c:pt>
                <c:pt idx="3">
                  <c:v>2.4103661469909849</c:v>
                </c:pt>
                <c:pt idx="4">
                  <c:v>2.2898418476550617</c:v>
                </c:pt>
                <c:pt idx="5">
                  <c:v>2.223476678775941</c:v>
                </c:pt>
                <c:pt idx="6">
                  <c:v>2.156647905877596</c:v>
                </c:pt>
                <c:pt idx="7">
                  <c:v>2.1182828605909618</c:v>
                </c:pt>
                <c:pt idx="8">
                  <c:v>1.9430060702244676</c:v>
                </c:pt>
              </c:numCache>
            </c:numRef>
          </c:val>
          <c:smooth val="0"/>
          <c:extLst>
            <c:ext xmlns:c16="http://schemas.microsoft.com/office/drawing/2014/chart" uri="{C3380CC4-5D6E-409C-BE32-E72D297353CC}">
              <c16:uniqueId val="{00000000-9251-4FFE-BAB3-4D06BD024ED4}"/>
            </c:ext>
          </c:extLst>
        </c:ser>
        <c:ser>
          <c:idx val="1"/>
          <c:order val="1"/>
          <c:tx>
            <c:strRef>
              <c:f>'8'!$H$33</c:f>
              <c:strCache>
                <c:ptCount val="1"/>
                <c:pt idx="0">
                  <c:v>Hushåll</c:v>
                </c:pt>
              </c:strCache>
            </c:strRef>
          </c:tx>
          <c:marker>
            <c:symbol val="none"/>
          </c:marker>
          <c:cat>
            <c:strRef>
              <c:f>'8'!$AD$6:$AL$7</c:f>
              <c:strCache>
                <c:ptCount val="9"/>
                <c:pt idx="0">
                  <c:v>2008</c:v>
                </c:pt>
                <c:pt idx="1">
                  <c:v>2009</c:v>
                </c:pt>
                <c:pt idx="2">
                  <c:v>2010</c:v>
                </c:pt>
                <c:pt idx="3">
                  <c:v>2011</c:v>
                </c:pt>
                <c:pt idx="4">
                  <c:v>2012</c:v>
                </c:pt>
                <c:pt idx="5">
                  <c:v>2013</c:v>
                </c:pt>
                <c:pt idx="6">
                  <c:v>2014</c:v>
                </c:pt>
                <c:pt idx="7">
                  <c:v>2015</c:v>
                </c:pt>
                <c:pt idx="8">
                  <c:v>2016</c:v>
                </c:pt>
              </c:strCache>
            </c:strRef>
          </c:cat>
          <c:val>
            <c:numRef>
              <c:f>'8'!$AD$33:$AL$33</c:f>
              <c:numCache>
                <c:formatCode>#\ ##0.0</c:formatCode>
                <c:ptCount val="9"/>
                <c:pt idx="0">
                  <c:v>1.9158752807097204</c:v>
                </c:pt>
                <c:pt idx="1">
                  <c:v>1.9657270313942798</c:v>
                </c:pt>
                <c:pt idx="2">
                  <c:v>1.9225928885465042</c:v>
                </c:pt>
                <c:pt idx="3">
                  <c:v>1.8478158497714747</c:v>
                </c:pt>
                <c:pt idx="4">
                  <c:v>1.7635126127109189</c:v>
                </c:pt>
                <c:pt idx="5">
                  <c:v>1.7342150811740393</c:v>
                </c:pt>
                <c:pt idx="6">
                  <c:v>1.6945117440580473</c:v>
                </c:pt>
                <c:pt idx="7">
                  <c:v>1.6737703968747721</c:v>
                </c:pt>
                <c:pt idx="8">
                  <c:v>1.5782090114825831</c:v>
                </c:pt>
              </c:numCache>
            </c:numRef>
          </c:val>
          <c:smooth val="0"/>
          <c:extLst>
            <c:ext xmlns:c16="http://schemas.microsoft.com/office/drawing/2014/chart" uri="{C3380CC4-5D6E-409C-BE32-E72D297353CC}">
              <c16:uniqueId val="{00000001-9251-4FFE-BAB3-4D06BD024ED4}"/>
            </c:ext>
          </c:extLst>
        </c:ser>
        <c:ser>
          <c:idx val="2"/>
          <c:order val="2"/>
          <c:tx>
            <c:strRef>
              <c:f>'8'!$H$34</c:f>
              <c:strCache>
                <c:ptCount val="1"/>
                <c:pt idx="0">
                  <c:v>Näringsliv</c:v>
                </c:pt>
              </c:strCache>
            </c:strRef>
          </c:tx>
          <c:marker>
            <c:symbol val="none"/>
          </c:marker>
          <c:cat>
            <c:strRef>
              <c:f>'8'!$AD$6:$AL$7</c:f>
              <c:strCache>
                <c:ptCount val="9"/>
                <c:pt idx="0">
                  <c:v>2008</c:v>
                </c:pt>
                <c:pt idx="1">
                  <c:v>2009</c:v>
                </c:pt>
                <c:pt idx="2">
                  <c:v>2010</c:v>
                </c:pt>
                <c:pt idx="3">
                  <c:v>2011</c:v>
                </c:pt>
                <c:pt idx="4">
                  <c:v>2012</c:v>
                </c:pt>
                <c:pt idx="5">
                  <c:v>2013</c:v>
                </c:pt>
                <c:pt idx="6">
                  <c:v>2014</c:v>
                </c:pt>
                <c:pt idx="7">
                  <c:v>2015</c:v>
                </c:pt>
                <c:pt idx="8">
                  <c:v>2016</c:v>
                </c:pt>
              </c:strCache>
            </c:strRef>
          </c:cat>
          <c:val>
            <c:numRef>
              <c:f>'8'!$AD$34:$AL$34</c:f>
              <c:numCache>
                <c:formatCode>#\ ##0.0</c:formatCode>
                <c:ptCount val="9"/>
                <c:pt idx="0">
                  <c:v>3.6505012004733488</c:v>
                </c:pt>
                <c:pt idx="1">
                  <c:v>3.4724185070205871</c:v>
                </c:pt>
                <c:pt idx="2">
                  <c:v>3.6048375844429237</c:v>
                </c:pt>
                <c:pt idx="3">
                  <c:v>3.4123074816262586</c:v>
                </c:pt>
                <c:pt idx="4">
                  <c:v>3.2586515785351513</c:v>
                </c:pt>
                <c:pt idx="5">
                  <c:v>3.1350257323819632</c:v>
                </c:pt>
                <c:pt idx="6">
                  <c:v>3.0271824478400786</c:v>
                </c:pt>
                <c:pt idx="7">
                  <c:v>2.948503479703231</c:v>
                </c:pt>
                <c:pt idx="8">
                  <c:v>2.6328380508678326</c:v>
                </c:pt>
              </c:numCache>
            </c:numRef>
          </c:val>
          <c:smooth val="0"/>
          <c:extLst>
            <c:ext xmlns:c16="http://schemas.microsoft.com/office/drawing/2014/chart" uri="{C3380CC4-5D6E-409C-BE32-E72D297353CC}">
              <c16:uniqueId val="{00000002-9251-4FFE-BAB3-4D06BD024ED4}"/>
            </c:ext>
          </c:extLst>
        </c:ser>
        <c:ser>
          <c:idx val="3"/>
          <c:order val="3"/>
          <c:tx>
            <c:strRef>
              <c:f>'8'!$H$35</c:f>
              <c:strCache>
                <c:ptCount val="1"/>
                <c:pt idx="0">
                  <c:v>Offentliga myndigheter och HIO</c:v>
                </c:pt>
              </c:strCache>
            </c:strRef>
          </c:tx>
          <c:marker>
            <c:symbol val="none"/>
          </c:marker>
          <c:cat>
            <c:strRef>
              <c:f>'8'!$AD$6:$AL$7</c:f>
              <c:strCache>
                <c:ptCount val="9"/>
                <c:pt idx="0">
                  <c:v>2008</c:v>
                </c:pt>
                <c:pt idx="1">
                  <c:v>2009</c:v>
                </c:pt>
                <c:pt idx="2">
                  <c:v>2010</c:v>
                </c:pt>
                <c:pt idx="3">
                  <c:v>2011</c:v>
                </c:pt>
                <c:pt idx="4">
                  <c:v>2012</c:v>
                </c:pt>
                <c:pt idx="5">
                  <c:v>2013</c:v>
                </c:pt>
                <c:pt idx="6">
                  <c:v>2014</c:v>
                </c:pt>
                <c:pt idx="7">
                  <c:v>2015</c:v>
                </c:pt>
                <c:pt idx="8">
                  <c:v>2016</c:v>
                </c:pt>
              </c:strCache>
            </c:strRef>
          </c:cat>
          <c:val>
            <c:numRef>
              <c:f>'8'!$AD$35:$AL$35</c:f>
              <c:numCache>
                <c:formatCode>#\ ##0.0</c:formatCode>
                <c:ptCount val="9"/>
                <c:pt idx="0">
                  <c:v>2.6600290696912872</c:v>
                </c:pt>
                <c:pt idx="1">
                  <c:v>2.4633261543600002</c:v>
                </c:pt>
                <c:pt idx="2">
                  <c:v>2.4482545169751844</c:v>
                </c:pt>
                <c:pt idx="3">
                  <c:v>2.3240916878408737</c:v>
                </c:pt>
                <c:pt idx="4">
                  <c:v>2.1866146040952272</c:v>
                </c:pt>
                <c:pt idx="5">
                  <c:v>2.0649132057873287</c:v>
                </c:pt>
                <c:pt idx="6">
                  <c:v>2.0167521375494788</c:v>
                </c:pt>
                <c:pt idx="7">
                  <c:v>1.944023483126778</c:v>
                </c:pt>
                <c:pt idx="8">
                  <c:v>1.7588376573435889</c:v>
                </c:pt>
              </c:numCache>
            </c:numRef>
          </c:val>
          <c:smooth val="0"/>
          <c:extLst>
            <c:ext xmlns:c16="http://schemas.microsoft.com/office/drawing/2014/chart" uri="{C3380CC4-5D6E-409C-BE32-E72D297353CC}">
              <c16:uniqueId val="{00000003-9251-4FFE-BAB3-4D06BD024ED4}"/>
            </c:ext>
          </c:extLst>
        </c:ser>
        <c:dLbls>
          <c:showLegendKey val="0"/>
          <c:showVal val="0"/>
          <c:showCatName val="0"/>
          <c:showSerName val="0"/>
          <c:showPercent val="0"/>
          <c:showBubbleSize val="0"/>
        </c:dLbls>
        <c:smooth val="0"/>
        <c:axId val="313407360"/>
        <c:axId val="313408896"/>
      </c:lineChart>
      <c:catAx>
        <c:axId val="313407360"/>
        <c:scaling>
          <c:orientation val="minMax"/>
        </c:scaling>
        <c:delete val="0"/>
        <c:axPos val="b"/>
        <c:numFmt formatCode="General" sourceLinked="0"/>
        <c:majorTickMark val="out"/>
        <c:minorTickMark val="none"/>
        <c:tickLblPos val="nextTo"/>
        <c:crossAx val="313408896"/>
        <c:crosses val="autoZero"/>
        <c:auto val="1"/>
        <c:lblAlgn val="ctr"/>
        <c:lblOffset val="100"/>
        <c:noMultiLvlLbl val="0"/>
      </c:catAx>
      <c:valAx>
        <c:axId val="313408896"/>
        <c:scaling>
          <c:orientation val="minMax"/>
          <c:max val="4.5"/>
        </c:scaling>
        <c:delete val="0"/>
        <c:axPos val="l"/>
        <c:majorGridlines/>
        <c:title>
          <c:tx>
            <c:rich>
              <a:bodyPr rot="-5400000" vert="horz"/>
              <a:lstStyle/>
              <a:p>
                <a:pPr>
                  <a:defRPr b="0"/>
                </a:pPr>
                <a:r>
                  <a:rPr lang="en-US" b="0"/>
                  <a:t>Kilo per mil</a:t>
                </a:r>
              </a:p>
            </c:rich>
          </c:tx>
          <c:overlay val="0"/>
        </c:title>
        <c:numFmt formatCode="#,##0.0" sourceLinked="0"/>
        <c:majorTickMark val="out"/>
        <c:minorTickMark val="none"/>
        <c:tickLblPos val="nextTo"/>
        <c:crossAx val="313407360"/>
        <c:crosses val="autoZero"/>
        <c:crossBetween val="between"/>
      </c:valAx>
    </c:plotArea>
    <c:legend>
      <c:legendPos val="b"/>
      <c:layout>
        <c:manualLayout>
          <c:xMode val="edge"/>
          <c:yMode val="edge"/>
          <c:x val="3.931726240722546E-2"/>
          <c:y val="0.81070212244230733"/>
          <c:w val="0.94560750522369241"/>
          <c:h val="0.18830576973726035"/>
        </c:manualLayout>
      </c:layout>
      <c:overlay val="0"/>
    </c:legend>
    <c:plotVisOnly val="1"/>
    <c:dispBlanksAs val="gap"/>
    <c:showDLblsOverMax val="0"/>
  </c:chart>
  <c:txPr>
    <a:bodyPr/>
    <a:lstStyle/>
    <a:p>
      <a:pPr>
        <a:defRPr sz="900"/>
      </a:pPr>
      <a:endParaRPr lang="sv-SE"/>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Norra Mellansverige</a:t>
            </a:r>
          </a:p>
        </c:rich>
      </c:tx>
      <c:overlay val="1"/>
    </c:title>
    <c:autoTitleDeleted val="0"/>
    <c:plotArea>
      <c:layout>
        <c:manualLayout>
          <c:layoutTarget val="inner"/>
          <c:xMode val="edge"/>
          <c:yMode val="edge"/>
          <c:x val="0.13567363682188732"/>
          <c:y val="0.11274509803921569"/>
          <c:w val="0.83194961556957703"/>
          <c:h val="0.60108306314651849"/>
        </c:manualLayout>
      </c:layout>
      <c:lineChart>
        <c:grouping val="standard"/>
        <c:varyColors val="0"/>
        <c:ser>
          <c:idx val="0"/>
          <c:order val="0"/>
          <c:tx>
            <c:strRef>
              <c:f>'8'!$H$38</c:f>
              <c:strCache>
                <c:ptCount val="1"/>
                <c:pt idx="0">
                  <c:v>Genomsnitt alla branscher för riksområdet</c:v>
                </c:pt>
              </c:strCache>
            </c:strRef>
          </c:tx>
          <c:marker>
            <c:symbol val="none"/>
          </c:marker>
          <c:cat>
            <c:strRef>
              <c:f>'8'!$AD$6:$AL$7</c:f>
              <c:strCache>
                <c:ptCount val="9"/>
                <c:pt idx="0">
                  <c:v>2008</c:v>
                </c:pt>
                <c:pt idx="1">
                  <c:v>2009</c:v>
                </c:pt>
                <c:pt idx="2">
                  <c:v>2010</c:v>
                </c:pt>
                <c:pt idx="3">
                  <c:v>2011</c:v>
                </c:pt>
                <c:pt idx="4">
                  <c:v>2012</c:v>
                </c:pt>
                <c:pt idx="5">
                  <c:v>2013</c:v>
                </c:pt>
                <c:pt idx="6">
                  <c:v>2014</c:v>
                </c:pt>
                <c:pt idx="7">
                  <c:v>2015</c:v>
                </c:pt>
                <c:pt idx="8">
                  <c:v>2016</c:v>
                </c:pt>
              </c:strCache>
            </c:strRef>
          </c:cat>
          <c:val>
            <c:numRef>
              <c:f>'8'!$AD$38:$AL$38</c:f>
              <c:numCache>
                <c:formatCode>#\ ##0.0</c:formatCode>
                <c:ptCount val="9"/>
                <c:pt idx="0">
                  <c:v>2.5461708908979359</c:v>
                </c:pt>
                <c:pt idx="1">
                  <c:v>2.4780074280341657</c:v>
                </c:pt>
                <c:pt idx="2">
                  <c:v>2.4919802521945407</c:v>
                </c:pt>
                <c:pt idx="3">
                  <c:v>2.3923829069217812</c:v>
                </c:pt>
                <c:pt idx="4">
                  <c:v>2.2800424163691493</c:v>
                </c:pt>
                <c:pt idx="5">
                  <c:v>2.2146107208386043</c:v>
                </c:pt>
                <c:pt idx="6">
                  <c:v>2.1501466457193978</c:v>
                </c:pt>
                <c:pt idx="7">
                  <c:v>2.104742819693914</c:v>
                </c:pt>
                <c:pt idx="8">
                  <c:v>1.9446745446970246</c:v>
                </c:pt>
              </c:numCache>
            </c:numRef>
          </c:val>
          <c:smooth val="0"/>
          <c:extLst>
            <c:ext xmlns:c16="http://schemas.microsoft.com/office/drawing/2014/chart" uri="{C3380CC4-5D6E-409C-BE32-E72D297353CC}">
              <c16:uniqueId val="{00000000-0289-4156-B3B1-F8EDDCD138CB}"/>
            </c:ext>
          </c:extLst>
        </c:ser>
        <c:ser>
          <c:idx val="1"/>
          <c:order val="1"/>
          <c:tx>
            <c:strRef>
              <c:f>'8'!$H$39</c:f>
              <c:strCache>
                <c:ptCount val="1"/>
                <c:pt idx="0">
                  <c:v>Hushåll</c:v>
                </c:pt>
              </c:strCache>
            </c:strRef>
          </c:tx>
          <c:marker>
            <c:symbol val="none"/>
          </c:marker>
          <c:cat>
            <c:strRef>
              <c:f>'8'!$AD$6:$AL$7</c:f>
              <c:strCache>
                <c:ptCount val="9"/>
                <c:pt idx="0">
                  <c:v>2008</c:v>
                </c:pt>
                <c:pt idx="1">
                  <c:v>2009</c:v>
                </c:pt>
                <c:pt idx="2">
                  <c:v>2010</c:v>
                </c:pt>
                <c:pt idx="3">
                  <c:v>2011</c:v>
                </c:pt>
                <c:pt idx="4">
                  <c:v>2012</c:v>
                </c:pt>
                <c:pt idx="5">
                  <c:v>2013</c:v>
                </c:pt>
                <c:pt idx="6">
                  <c:v>2014</c:v>
                </c:pt>
                <c:pt idx="7">
                  <c:v>2015</c:v>
                </c:pt>
                <c:pt idx="8">
                  <c:v>2016</c:v>
                </c:pt>
              </c:strCache>
            </c:strRef>
          </c:cat>
          <c:val>
            <c:numRef>
              <c:f>'8'!$AD$39:$AL$39</c:f>
              <c:numCache>
                <c:formatCode>#\ ##0.0</c:formatCode>
                <c:ptCount val="9"/>
                <c:pt idx="0">
                  <c:v>1.915110629467031</c:v>
                </c:pt>
                <c:pt idx="1">
                  <c:v>1.9678115182461624</c:v>
                </c:pt>
                <c:pt idx="2">
                  <c:v>1.9284347409542306</c:v>
                </c:pt>
                <c:pt idx="3">
                  <c:v>1.8526727432454768</c:v>
                </c:pt>
                <c:pt idx="4">
                  <c:v>1.7720512235343429</c:v>
                </c:pt>
                <c:pt idx="5">
                  <c:v>1.7430616813547819</c:v>
                </c:pt>
                <c:pt idx="6">
                  <c:v>1.7086481023225979</c:v>
                </c:pt>
                <c:pt idx="7">
                  <c:v>1.6864663760061764</c:v>
                </c:pt>
                <c:pt idx="8">
                  <c:v>1.5897011589967782</c:v>
                </c:pt>
              </c:numCache>
            </c:numRef>
          </c:val>
          <c:smooth val="0"/>
          <c:extLst>
            <c:ext xmlns:c16="http://schemas.microsoft.com/office/drawing/2014/chart" uri="{C3380CC4-5D6E-409C-BE32-E72D297353CC}">
              <c16:uniqueId val="{00000001-0289-4156-B3B1-F8EDDCD138CB}"/>
            </c:ext>
          </c:extLst>
        </c:ser>
        <c:ser>
          <c:idx val="2"/>
          <c:order val="2"/>
          <c:tx>
            <c:strRef>
              <c:f>'8'!$H$40</c:f>
              <c:strCache>
                <c:ptCount val="1"/>
                <c:pt idx="0">
                  <c:v>Näringsliv</c:v>
                </c:pt>
              </c:strCache>
            </c:strRef>
          </c:tx>
          <c:marker>
            <c:symbol val="none"/>
          </c:marker>
          <c:cat>
            <c:strRef>
              <c:f>'8'!$AD$6:$AL$7</c:f>
              <c:strCache>
                <c:ptCount val="9"/>
                <c:pt idx="0">
                  <c:v>2008</c:v>
                </c:pt>
                <c:pt idx="1">
                  <c:v>2009</c:v>
                </c:pt>
                <c:pt idx="2">
                  <c:v>2010</c:v>
                </c:pt>
                <c:pt idx="3">
                  <c:v>2011</c:v>
                </c:pt>
                <c:pt idx="4">
                  <c:v>2012</c:v>
                </c:pt>
                <c:pt idx="5">
                  <c:v>2013</c:v>
                </c:pt>
                <c:pt idx="6">
                  <c:v>2014</c:v>
                </c:pt>
                <c:pt idx="7">
                  <c:v>2015</c:v>
                </c:pt>
                <c:pt idx="8">
                  <c:v>2016</c:v>
                </c:pt>
              </c:strCache>
            </c:strRef>
          </c:cat>
          <c:val>
            <c:numRef>
              <c:f>'8'!$AD$40:$AL$40</c:f>
              <c:numCache>
                <c:formatCode>#\ ##0.0</c:formatCode>
                <c:ptCount val="9"/>
                <c:pt idx="0">
                  <c:v>3.7493989291207566</c:v>
                </c:pt>
                <c:pt idx="1">
                  <c:v>3.5359337700780582</c:v>
                </c:pt>
                <c:pt idx="2">
                  <c:v>3.6905794581798146</c:v>
                </c:pt>
                <c:pt idx="3">
                  <c:v>3.4358274236866255</c:v>
                </c:pt>
                <c:pt idx="4">
                  <c:v>3.2781558583329851</c:v>
                </c:pt>
                <c:pt idx="5">
                  <c:v>3.1541159806756811</c:v>
                </c:pt>
                <c:pt idx="6">
                  <c:v>3.0132441896363784</c:v>
                </c:pt>
                <c:pt idx="7">
                  <c:v>2.9193515219935837</c:v>
                </c:pt>
                <c:pt idx="8">
                  <c:v>2.6401298300001264</c:v>
                </c:pt>
              </c:numCache>
            </c:numRef>
          </c:val>
          <c:smooth val="0"/>
          <c:extLst>
            <c:ext xmlns:c16="http://schemas.microsoft.com/office/drawing/2014/chart" uri="{C3380CC4-5D6E-409C-BE32-E72D297353CC}">
              <c16:uniqueId val="{00000002-0289-4156-B3B1-F8EDDCD138CB}"/>
            </c:ext>
          </c:extLst>
        </c:ser>
        <c:ser>
          <c:idx val="3"/>
          <c:order val="3"/>
          <c:tx>
            <c:strRef>
              <c:f>'8'!$H$41</c:f>
              <c:strCache>
                <c:ptCount val="1"/>
                <c:pt idx="0">
                  <c:v>Offentliga myndigheter och HIO</c:v>
                </c:pt>
              </c:strCache>
            </c:strRef>
          </c:tx>
          <c:marker>
            <c:symbol val="none"/>
          </c:marker>
          <c:cat>
            <c:strRef>
              <c:f>'8'!$AD$6:$AL$7</c:f>
              <c:strCache>
                <c:ptCount val="9"/>
                <c:pt idx="0">
                  <c:v>2008</c:v>
                </c:pt>
                <c:pt idx="1">
                  <c:v>2009</c:v>
                </c:pt>
                <c:pt idx="2">
                  <c:v>2010</c:v>
                </c:pt>
                <c:pt idx="3">
                  <c:v>2011</c:v>
                </c:pt>
                <c:pt idx="4">
                  <c:v>2012</c:v>
                </c:pt>
                <c:pt idx="5">
                  <c:v>2013</c:v>
                </c:pt>
                <c:pt idx="6">
                  <c:v>2014</c:v>
                </c:pt>
                <c:pt idx="7">
                  <c:v>2015</c:v>
                </c:pt>
                <c:pt idx="8">
                  <c:v>2016</c:v>
                </c:pt>
              </c:strCache>
            </c:strRef>
          </c:cat>
          <c:val>
            <c:numRef>
              <c:f>'8'!$AD$41:$AL$41</c:f>
              <c:numCache>
                <c:formatCode>#\ ##0.0</c:formatCode>
                <c:ptCount val="9"/>
                <c:pt idx="0">
                  <c:v>2.5334142140487379</c:v>
                </c:pt>
                <c:pt idx="1">
                  <c:v>2.4305104946167737</c:v>
                </c:pt>
                <c:pt idx="2">
                  <c:v>2.4871939588024836</c:v>
                </c:pt>
                <c:pt idx="3">
                  <c:v>2.3659370092686172</c:v>
                </c:pt>
                <c:pt idx="4">
                  <c:v>2.2485910482521159</c:v>
                </c:pt>
                <c:pt idx="5">
                  <c:v>2.1547108559070081</c:v>
                </c:pt>
                <c:pt idx="6">
                  <c:v>2.0872524551578215</c:v>
                </c:pt>
                <c:pt idx="7">
                  <c:v>2.0584368235037838</c:v>
                </c:pt>
                <c:pt idx="8">
                  <c:v>1.7841781138156381</c:v>
                </c:pt>
              </c:numCache>
            </c:numRef>
          </c:val>
          <c:smooth val="0"/>
          <c:extLst>
            <c:ext xmlns:c16="http://schemas.microsoft.com/office/drawing/2014/chart" uri="{C3380CC4-5D6E-409C-BE32-E72D297353CC}">
              <c16:uniqueId val="{00000003-0289-4156-B3B1-F8EDDCD138CB}"/>
            </c:ext>
          </c:extLst>
        </c:ser>
        <c:dLbls>
          <c:showLegendKey val="0"/>
          <c:showVal val="0"/>
          <c:showCatName val="0"/>
          <c:showSerName val="0"/>
          <c:showPercent val="0"/>
          <c:showBubbleSize val="0"/>
        </c:dLbls>
        <c:smooth val="0"/>
        <c:axId val="324131072"/>
        <c:axId val="324141056"/>
      </c:lineChart>
      <c:catAx>
        <c:axId val="324131072"/>
        <c:scaling>
          <c:orientation val="minMax"/>
        </c:scaling>
        <c:delete val="0"/>
        <c:axPos val="b"/>
        <c:numFmt formatCode="General" sourceLinked="0"/>
        <c:majorTickMark val="out"/>
        <c:minorTickMark val="none"/>
        <c:tickLblPos val="nextTo"/>
        <c:crossAx val="324141056"/>
        <c:crosses val="autoZero"/>
        <c:auto val="1"/>
        <c:lblAlgn val="ctr"/>
        <c:lblOffset val="100"/>
        <c:noMultiLvlLbl val="0"/>
      </c:catAx>
      <c:valAx>
        <c:axId val="324141056"/>
        <c:scaling>
          <c:orientation val="minMax"/>
          <c:max val="4.5"/>
        </c:scaling>
        <c:delete val="0"/>
        <c:axPos val="l"/>
        <c:majorGridlines/>
        <c:title>
          <c:tx>
            <c:rich>
              <a:bodyPr rot="-5400000" vert="horz"/>
              <a:lstStyle/>
              <a:p>
                <a:pPr>
                  <a:defRPr b="0"/>
                </a:pPr>
                <a:r>
                  <a:rPr lang="en-US" b="0"/>
                  <a:t>Kilo per mil</a:t>
                </a:r>
              </a:p>
            </c:rich>
          </c:tx>
          <c:overlay val="0"/>
        </c:title>
        <c:numFmt formatCode="#,##0.0" sourceLinked="0"/>
        <c:majorTickMark val="out"/>
        <c:minorTickMark val="none"/>
        <c:tickLblPos val="nextTo"/>
        <c:crossAx val="324131072"/>
        <c:crosses val="autoZero"/>
        <c:crossBetween val="between"/>
      </c:valAx>
    </c:plotArea>
    <c:legend>
      <c:legendPos val="b"/>
      <c:layout>
        <c:manualLayout>
          <c:xMode val="edge"/>
          <c:yMode val="edge"/>
          <c:x val="4.2413869190642856E-2"/>
          <c:y val="0.81070214499049686"/>
          <c:w val="0.94560750522369241"/>
          <c:h val="0.17901493347814279"/>
        </c:manualLayout>
      </c:layout>
      <c:overlay val="0"/>
    </c:legend>
    <c:plotVisOnly val="1"/>
    <c:dispBlanksAs val="gap"/>
    <c:showDLblsOverMax val="0"/>
  </c:chart>
  <c:txPr>
    <a:bodyPr/>
    <a:lstStyle/>
    <a:p>
      <a:pPr>
        <a:defRPr sz="900"/>
      </a:pPr>
      <a:endParaRPr lang="sv-SE"/>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Mellersta Norrland</a:t>
            </a:r>
          </a:p>
        </c:rich>
      </c:tx>
      <c:overlay val="1"/>
    </c:title>
    <c:autoTitleDeleted val="0"/>
    <c:plotArea>
      <c:layout>
        <c:manualLayout>
          <c:layoutTarget val="inner"/>
          <c:xMode val="edge"/>
          <c:yMode val="edge"/>
          <c:x val="0.13567363682188732"/>
          <c:y val="0.11274509803921569"/>
          <c:w val="0.83194961556957703"/>
          <c:h val="0.60108306314651849"/>
        </c:manualLayout>
      </c:layout>
      <c:lineChart>
        <c:grouping val="standard"/>
        <c:varyColors val="0"/>
        <c:ser>
          <c:idx val="0"/>
          <c:order val="0"/>
          <c:tx>
            <c:strRef>
              <c:f>'8'!$H$44</c:f>
              <c:strCache>
                <c:ptCount val="1"/>
                <c:pt idx="0">
                  <c:v>Genomsnitt alla branscher för riksområdet</c:v>
                </c:pt>
              </c:strCache>
            </c:strRef>
          </c:tx>
          <c:marker>
            <c:symbol val="none"/>
          </c:marker>
          <c:cat>
            <c:strRef>
              <c:f>'8'!$AD$6:$AL$7</c:f>
              <c:strCache>
                <c:ptCount val="9"/>
                <c:pt idx="0">
                  <c:v>2008</c:v>
                </c:pt>
                <c:pt idx="1">
                  <c:v>2009</c:v>
                </c:pt>
                <c:pt idx="2">
                  <c:v>2010</c:v>
                </c:pt>
                <c:pt idx="3">
                  <c:v>2011</c:v>
                </c:pt>
                <c:pt idx="4">
                  <c:v>2012</c:v>
                </c:pt>
                <c:pt idx="5">
                  <c:v>2013</c:v>
                </c:pt>
                <c:pt idx="6">
                  <c:v>2014</c:v>
                </c:pt>
                <c:pt idx="7">
                  <c:v>2015</c:v>
                </c:pt>
                <c:pt idx="8">
                  <c:v>2016</c:v>
                </c:pt>
              </c:strCache>
            </c:strRef>
          </c:cat>
          <c:val>
            <c:numRef>
              <c:f>'8'!$AD$44:$AL$44</c:f>
              <c:numCache>
                <c:formatCode>#\ ##0.0</c:formatCode>
                <c:ptCount val="9"/>
                <c:pt idx="0">
                  <c:v>2.6478533105796278</c:v>
                </c:pt>
                <c:pt idx="1">
                  <c:v>2.5809188770977149</c:v>
                </c:pt>
                <c:pt idx="2">
                  <c:v>2.611931122601709</c:v>
                </c:pt>
                <c:pt idx="3">
                  <c:v>2.5058557411910733</c:v>
                </c:pt>
                <c:pt idx="4">
                  <c:v>2.3927463424362592</c:v>
                </c:pt>
                <c:pt idx="5">
                  <c:v>2.3328174725605946</c:v>
                </c:pt>
                <c:pt idx="6">
                  <c:v>2.249682774302991</c:v>
                </c:pt>
                <c:pt idx="7">
                  <c:v>2.1964854293164473</c:v>
                </c:pt>
                <c:pt idx="8">
                  <c:v>1.9844700657278829</c:v>
                </c:pt>
              </c:numCache>
            </c:numRef>
          </c:val>
          <c:smooth val="0"/>
          <c:extLst>
            <c:ext xmlns:c16="http://schemas.microsoft.com/office/drawing/2014/chart" uri="{C3380CC4-5D6E-409C-BE32-E72D297353CC}">
              <c16:uniqueId val="{00000000-EDC3-4C39-8B1B-ACA7E43C37C5}"/>
            </c:ext>
          </c:extLst>
        </c:ser>
        <c:ser>
          <c:idx val="1"/>
          <c:order val="1"/>
          <c:tx>
            <c:strRef>
              <c:f>'8'!$H$45</c:f>
              <c:strCache>
                <c:ptCount val="1"/>
                <c:pt idx="0">
                  <c:v>Hushåll</c:v>
                </c:pt>
              </c:strCache>
            </c:strRef>
          </c:tx>
          <c:marker>
            <c:symbol val="none"/>
          </c:marker>
          <c:cat>
            <c:strRef>
              <c:f>'8'!$AD$6:$AL$7</c:f>
              <c:strCache>
                <c:ptCount val="9"/>
                <c:pt idx="0">
                  <c:v>2008</c:v>
                </c:pt>
                <c:pt idx="1">
                  <c:v>2009</c:v>
                </c:pt>
                <c:pt idx="2">
                  <c:v>2010</c:v>
                </c:pt>
                <c:pt idx="3">
                  <c:v>2011</c:v>
                </c:pt>
                <c:pt idx="4">
                  <c:v>2012</c:v>
                </c:pt>
                <c:pt idx="5">
                  <c:v>2013</c:v>
                </c:pt>
                <c:pt idx="6">
                  <c:v>2014</c:v>
                </c:pt>
                <c:pt idx="7">
                  <c:v>2015</c:v>
                </c:pt>
                <c:pt idx="8">
                  <c:v>2016</c:v>
                </c:pt>
              </c:strCache>
            </c:strRef>
          </c:cat>
          <c:val>
            <c:numRef>
              <c:f>'8'!$AD$45:$AL$45</c:f>
              <c:numCache>
                <c:formatCode>#\ ##0.0</c:formatCode>
                <c:ptCount val="9"/>
                <c:pt idx="0">
                  <c:v>1.9152860179355908</c:v>
                </c:pt>
                <c:pt idx="1">
                  <c:v>1.9685707796743344</c:v>
                </c:pt>
                <c:pt idx="2">
                  <c:v>1.9362796835771989</c:v>
                </c:pt>
                <c:pt idx="3">
                  <c:v>1.8544198741799274</c:v>
                </c:pt>
                <c:pt idx="4">
                  <c:v>1.774991186029754</c:v>
                </c:pt>
                <c:pt idx="5">
                  <c:v>1.7391966474497833</c:v>
                </c:pt>
                <c:pt idx="6">
                  <c:v>1.6986165539632794</c:v>
                </c:pt>
                <c:pt idx="7">
                  <c:v>1.6776476499545594</c:v>
                </c:pt>
                <c:pt idx="8">
                  <c:v>1.576080811548993</c:v>
                </c:pt>
              </c:numCache>
            </c:numRef>
          </c:val>
          <c:smooth val="0"/>
          <c:extLst>
            <c:ext xmlns:c16="http://schemas.microsoft.com/office/drawing/2014/chart" uri="{C3380CC4-5D6E-409C-BE32-E72D297353CC}">
              <c16:uniqueId val="{00000001-EDC3-4C39-8B1B-ACA7E43C37C5}"/>
            </c:ext>
          </c:extLst>
        </c:ser>
        <c:ser>
          <c:idx val="2"/>
          <c:order val="2"/>
          <c:tx>
            <c:strRef>
              <c:f>'8'!$H$46</c:f>
              <c:strCache>
                <c:ptCount val="1"/>
                <c:pt idx="0">
                  <c:v>Näringsliv</c:v>
                </c:pt>
              </c:strCache>
            </c:strRef>
          </c:tx>
          <c:marker>
            <c:symbol val="none"/>
          </c:marker>
          <c:cat>
            <c:strRef>
              <c:f>'8'!$AD$6:$AL$7</c:f>
              <c:strCache>
                <c:ptCount val="9"/>
                <c:pt idx="0">
                  <c:v>2008</c:v>
                </c:pt>
                <c:pt idx="1">
                  <c:v>2009</c:v>
                </c:pt>
                <c:pt idx="2">
                  <c:v>2010</c:v>
                </c:pt>
                <c:pt idx="3">
                  <c:v>2011</c:v>
                </c:pt>
                <c:pt idx="4">
                  <c:v>2012</c:v>
                </c:pt>
                <c:pt idx="5">
                  <c:v>2013</c:v>
                </c:pt>
                <c:pt idx="6">
                  <c:v>2014</c:v>
                </c:pt>
                <c:pt idx="7">
                  <c:v>2015</c:v>
                </c:pt>
                <c:pt idx="8">
                  <c:v>2016</c:v>
                </c:pt>
              </c:strCache>
            </c:strRef>
          </c:cat>
          <c:val>
            <c:numRef>
              <c:f>'8'!$AD$46:$AL$46</c:f>
              <c:numCache>
                <c:formatCode>#\ ##0.0</c:formatCode>
                <c:ptCount val="9"/>
                <c:pt idx="0">
                  <c:v>3.8355582489655227</c:v>
                </c:pt>
                <c:pt idx="1">
                  <c:v>3.6683057494633879</c:v>
                </c:pt>
                <c:pt idx="2">
                  <c:v>3.8441151761414862</c:v>
                </c:pt>
                <c:pt idx="3">
                  <c:v>3.5672962784307698</c:v>
                </c:pt>
                <c:pt idx="4">
                  <c:v>3.3918406969933499</c:v>
                </c:pt>
                <c:pt idx="5">
                  <c:v>3.3089307599338489</c:v>
                </c:pt>
                <c:pt idx="6">
                  <c:v>3.1474081805880423</c:v>
                </c:pt>
                <c:pt idx="7">
                  <c:v>3.0460713703340954</c:v>
                </c:pt>
                <c:pt idx="8">
                  <c:v>2.6637620783966396</c:v>
                </c:pt>
              </c:numCache>
            </c:numRef>
          </c:val>
          <c:smooth val="0"/>
          <c:extLst>
            <c:ext xmlns:c16="http://schemas.microsoft.com/office/drawing/2014/chart" uri="{C3380CC4-5D6E-409C-BE32-E72D297353CC}">
              <c16:uniqueId val="{00000002-EDC3-4C39-8B1B-ACA7E43C37C5}"/>
            </c:ext>
          </c:extLst>
        </c:ser>
        <c:ser>
          <c:idx val="3"/>
          <c:order val="3"/>
          <c:tx>
            <c:strRef>
              <c:f>'8'!$H$47</c:f>
              <c:strCache>
                <c:ptCount val="1"/>
                <c:pt idx="0">
                  <c:v>Offentliga myndigheter och HIO</c:v>
                </c:pt>
              </c:strCache>
            </c:strRef>
          </c:tx>
          <c:marker>
            <c:symbol val="none"/>
          </c:marker>
          <c:cat>
            <c:strRef>
              <c:f>'8'!$AD$6:$AL$7</c:f>
              <c:strCache>
                <c:ptCount val="9"/>
                <c:pt idx="0">
                  <c:v>2008</c:v>
                </c:pt>
                <c:pt idx="1">
                  <c:v>2009</c:v>
                </c:pt>
                <c:pt idx="2">
                  <c:v>2010</c:v>
                </c:pt>
                <c:pt idx="3">
                  <c:v>2011</c:v>
                </c:pt>
                <c:pt idx="4">
                  <c:v>2012</c:v>
                </c:pt>
                <c:pt idx="5">
                  <c:v>2013</c:v>
                </c:pt>
                <c:pt idx="6">
                  <c:v>2014</c:v>
                </c:pt>
                <c:pt idx="7">
                  <c:v>2015</c:v>
                </c:pt>
                <c:pt idx="8">
                  <c:v>2016</c:v>
                </c:pt>
              </c:strCache>
            </c:strRef>
          </c:cat>
          <c:val>
            <c:numRef>
              <c:f>'8'!$AD$47:$AL$47</c:f>
              <c:numCache>
                <c:formatCode>#\ ##0.0</c:formatCode>
                <c:ptCount val="9"/>
                <c:pt idx="0">
                  <c:v>2.5585013525011879</c:v>
                </c:pt>
                <c:pt idx="1">
                  <c:v>2.3928999924136494</c:v>
                </c:pt>
                <c:pt idx="2">
                  <c:v>2.4884144138092195</c:v>
                </c:pt>
                <c:pt idx="3">
                  <c:v>2.3482295296986084</c:v>
                </c:pt>
                <c:pt idx="4">
                  <c:v>2.2334251131164375</c:v>
                </c:pt>
                <c:pt idx="5">
                  <c:v>2.0804490850702457</c:v>
                </c:pt>
                <c:pt idx="6">
                  <c:v>2.0796755832696658</c:v>
                </c:pt>
                <c:pt idx="7">
                  <c:v>1.9941287737775522</c:v>
                </c:pt>
                <c:pt idx="8">
                  <c:v>1.7739859236935209</c:v>
                </c:pt>
              </c:numCache>
            </c:numRef>
          </c:val>
          <c:smooth val="0"/>
          <c:extLst>
            <c:ext xmlns:c16="http://schemas.microsoft.com/office/drawing/2014/chart" uri="{C3380CC4-5D6E-409C-BE32-E72D297353CC}">
              <c16:uniqueId val="{00000003-EDC3-4C39-8B1B-ACA7E43C37C5}"/>
            </c:ext>
          </c:extLst>
        </c:ser>
        <c:dLbls>
          <c:showLegendKey val="0"/>
          <c:showVal val="0"/>
          <c:showCatName val="0"/>
          <c:showSerName val="0"/>
          <c:showPercent val="0"/>
          <c:showBubbleSize val="0"/>
        </c:dLbls>
        <c:smooth val="0"/>
        <c:axId val="324167936"/>
        <c:axId val="324169728"/>
      </c:lineChart>
      <c:catAx>
        <c:axId val="324167936"/>
        <c:scaling>
          <c:orientation val="minMax"/>
        </c:scaling>
        <c:delete val="0"/>
        <c:axPos val="b"/>
        <c:numFmt formatCode="General" sourceLinked="0"/>
        <c:majorTickMark val="out"/>
        <c:minorTickMark val="none"/>
        <c:tickLblPos val="nextTo"/>
        <c:crossAx val="324169728"/>
        <c:crosses val="autoZero"/>
        <c:auto val="1"/>
        <c:lblAlgn val="ctr"/>
        <c:lblOffset val="100"/>
        <c:noMultiLvlLbl val="0"/>
      </c:catAx>
      <c:valAx>
        <c:axId val="324169728"/>
        <c:scaling>
          <c:orientation val="minMax"/>
        </c:scaling>
        <c:delete val="0"/>
        <c:axPos val="l"/>
        <c:majorGridlines/>
        <c:title>
          <c:tx>
            <c:rich>
              <a:bodyPr rot="-5400000" vert="horz"/>
              <a:lstStyle/>
              <a:p>
                <a:pPr>
                  <a:defRPr b="0"/>
                </a:pPr>
                <a:r>
                  <a:rPr lang="en-US" b="0"/>
                  <a:t>Kilo per mil</a:t>
                </a:r>
              </a:p>
            </c:rich>
          </c:tx>
          <c:overlay val="0"/>
        </c:title>
        <c:numFmt formatCode="#,##0.0" sourceLinked="0"/>
        <c:majorTickMark val="out"/>
        <c:minorTickMark val="none"/>
        <c:tickLblPos val="nextTo"/>
        <c:crossAx val="324167936"/>
        <c:crosses val="autoZero"/>
        <c:crossBetween val="between"/>
      </c:valAx>
    </c:plotArea>
    <c:legend>
      <c:legendPos val="b"/>
      <c:layout>
        <c:manualLayout>
          <c:xMode val="edge"/>
          <c:yMode val="edge"/>
          <c:x val="3.931733731392572E-2"/>
          <c:y val="0.81070209973753282"/>
          <c:w val="0.94560750522369241"/>
          <c:h val="0.16062408865558472"/>
        </c:manualLayout>
      </c:layout>
      <c:overlay val="0"/>
    </c:legend>
    <c:plotVisOnly val="1"/>
    <c:dispBlanksAs val="gap"/>
    <c:showDLblsOverMax val="0"/>
  </c:chart>
  <c:txPr>
    <a:bodyPr/>
    <a:lstStyle/>
    <a:p>
      <a:pPr>
        <a:defRPr sz="900"/>
      </a:pPr>
      <a:endParaRPr lang="sv-SE"/>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Övre Norrland</a:t>
            </a:r>
          </a:p>
        </c:rich>
      </c:tx>
      <c:overlay val="1"/>
    </c:title>
    <c:autoTitleDeleted val="0"/>
    <c:plotArea>
      <c:layout>
        <c:manualLayout>
          <c:layoutTarget val="inner"/>
          <c:xMode val="edge"/>
          <c:yMode val="edge"/>
          <c:x val="0.13567363682188732"/>
          <c:y val="0.11274509803921569"/>
          <c:w val="0.83194961556957703"/>
          <c:h val="0.60108306314651849"/>
        </c:manualLayout>
      </c:layout>
      <c:lineChart>
        <c:grouping val="standard"/>
        <c:varyColors val="0"/>
        <c:ser>
          <c:idx val="0"/>
          <c:order val="0"/>
          <c:tx>
            <c:strRef>
              <c:f>'8'!$H$50</c:f>
              <c:strCache>
                <c:ptCount val="1"/>
                <c:pt idx="0">
                  <c:v>Genomsnitt alla branscher för riksområdet</c:v>
                </c:pt>
              </c:strCache>
            </c:strRef>
          </c:tx>
          <c:marker>
            <c:symbol val="none"/>
          </c:marker>
          <c:cat>
            <c:strRef>
              <c:f>'8'!$AD$6:$AL$7</c:f>
              <c:strCache>
                <c:ptCount val="9"/>
                <c:pt idx="0">
                  <c:v>2008</c:v>
                </c:pt>
                <c:pt idx="1">
                  <c:v>2009</c:v>
                </c:pt>
                <c:pt idx="2">
                  <c:v>2010</c:v>
                </c:pt>
                <c:pt idx="3">
                  <c:v>2011</c:v>
                </c:pt>
                <c:pt idx="4">
                  <c:v>2012</c:v>
                </c:pt>
                <c:pt idx="5">
                  <c:v>2013</c:v>
                </c:pt>
                <c:pt idx="6">
                  <c:v>2014</c:v>
                </c:pt>
                <c:pt idx="7">
                  <c:v>2015</c:v>
                </c:pt>
                <c:pt idx="8">
                  <c:v>2016</c:v>
                </c:pt>
              </c:strCache>
            </c:strRef>
          </c:cat>
          <c:val>
            <c:numRef>
              <c:f>'8'!$AD$50:$AL$50</c:f>
              <c:numCache>
                <c:formatCode>#\ ##0.0</c:formatCode>
                <c:ptCount val="9"/>
                <c:pt idx="0">
                  <c:v>2.6118800268177043</c:v>
                </c:pt>
                <c:pt idx="1">
                  <c:v>2.5423366958639866</c:v>
                </c:pt>
                <c:pt idx="2">
                  <c:v>2.5636202992664403</c:v>
                </c:pt>
                <c:pt idx="3">
                  <c:v>2.4506907738561701</c:v>
                </c:pt>
                <c:pt idx="4">
                  <c:v>2.3316270135225583</c:v>
                </c:pt>
                <c:pt idx="5">
                  <c:v>2.2607803472936374</c:v>
                </c:pt>
                <c:pt idx="6">
                  <c:v>2.1977122578281461</c:v>
                </c:pt>
                <c:pt idx="7">
                  <c:v>2.1285779336657082</c:v>
                </c:pt>
                <c:pt idx="8">
                  <c:v>1.9306539669557488</c:v>
                </c:pt>
              </c:numCache>
            </c:numRef>
          </c:val>
          <c:smooth val="0"/>
          <c:extLst>
            <c:ext xmlns:c16="http://schemas.microsoft.com/office/drawing/2014/chart" uri="{C3380CC4-5D6E-409C-BE32-E72D297353CC}">
              <c16:uniqueId val="{00000000-D54C-4A76-A44E-356BBB384369}"/>
            </c:ext>
          </c:extLst>
        </c:ser>
        <c:ser>
          <c:idx val="1"/>
          <c:order val="1"/>
          <c:tx>
            <c:strRef>
              <c:f>'8'!$H$51</c:f>
              <c:strCache>
                <c:ptCount val="1"/>
                <c:pt idx="0">
                  <c:v>Hushåll</c:v>
                </c:pt>
              </c:strCache>
            </c:strRef>
          </c:tx>
          <c:marker>
            <c:symbol val="none"/>
          </c:marker>
          <c:cat>
            <c:strRef>
              <c:f>'8'!$AD$6:$AL$7</c:f>
              <c:strCache>
                <c:ptCount val="9"/>
                <c:pt idx="0">
                  <c:v>2008</c:v>
                </c:pt>
                <c:pt idx="1">
                  <c:v>2009</c:v>
                </c:pt>
                <c:pt idx="2">
                  <c:v>2010</c:v>
                </c:pt>
                <c:pt idx="3">
                  <c:v>2011</c:v>
                </c:pt>
                <c:pt idx="4">
                  <c:v>2012</c:v>
                </c:pt>
                <c:pt idx="5">
                  <c:v>2013</c:v>
                </c:pt>
                <c:pt idx="6">
                  <c:v>2014</c:v>
                </c:pt>
                <c:pt idx="7">
                  <c:v>2015</c:v>
                </c:pt>
                <c:pt idx="8">
                  <c:v>2016</c:v>
                </c:pt>
              </c:strCache>
            </c:strRef>
          </c:cat>
          <c:val>
            <c:numRef>
              <c:f>'8'!$AD$51:$AL$51</c:f>
              <c:numCache>
                <c:formatCode>#\ ##0.0</c:formatCode>
                <c:ptCount val="9"/>
                <c:pt idx="0">
                  <c:v>1.9163563095936955</c:v>
                </c:pt>
                <c:pt idx="1">
                  <c:v>1.9712170799395541</c:v>
                </c:pt>
                <c:pt idx="2">
                  <c:v>1.9426596637013709</c:v>
                </c:pt>
                <c:pt idx="3">
                  <c:v>1.8645000985378648</c:v>
                </c:pt>
                <c:pt idx="4">
                  <c:v>1.7731347733452163</c:v>
                </c:pt>
                <c:pt idx="5">
                  <c:v>1.7319242630712122</c:v>
                </c:pt>
                <c:pt idx="6">
                  <c:v>1.690737345172193</c:v>
                </c:pt>
                <c:pt idx="7">
                  <c:v>1.669546709065884</c:v>
                </c:pt>
                <c:pt idx="8">
                  <c:v>1.5593481306777028</c:v>
                </c:pt>
              </c:numCache>
            </c:numRef>
          </c:val>
          <c:smooth val="0"/>
          <c:extLst>
            <c:ext xmlns:c16="http://schemas.microsoft.com/office/drawing/2014/chart" uri="{C3380CC4-5D6E-409C-BE32-E72D297353CC}">
              <c16:uniqueId val="{00000001-D54C-4A76-A44E-356BBB384369}"/>
            </c:ext>
          </c:extLst>
        </c:ser>
        <c:ser>
          <c:idx val="2"/>
          <c:order val="2"/>
          <c:tx>
            <c:strRef>
              <c:f>'8'!$H$52</c:f>
              <c:strCache>
                <c:ptCount val="1"/>
                <c:pt idx="0">
                  <c:v>Näringsliv</c:v>
                </c:pt>
              </c:strCache>
            </c:strRef>
          </c:tx>
          <c:marker>
            <c:symbol val="none"/>
          </c:marker>
          <c:cat>
            <c:strRef>
              <c:f>'8'!$AD$6:$AL$7</c:f>
              <c:strCache>
                <c:ptCount val="9"/>
                <c:pt idx="0">
                  <c:v>2008</c:v>
                </c:pt>
                <c:pt idx="1">
                  <c:v>2009</c:v>
                </c:pt>
                <c:pt idx="2">
                  <c:v>2010</c:v>
                </c:pt>
                <c:pt idx="3">
                  <c:v>2011</c:v>
                </c:pt>
                <c:pt idx="4">
                  <c:v>2012</c:v>
                </c:pt>
                <c:pt idx="5">
                  <c:v>2013</c:v>
                </c:pt>
                <c:pt idx="6">
                  <c:v>2014</c:v>
                </c:pt>
                <c:pt idx="7">
                  <c:v>2015</c:v>
                </c:pt>
                <c:pt idx="8">
                  <c:v>2016</c:v>
                </c:pt>
              </c:strCache>
            </c:strRef>
          </c:cat>
          <c:val>
            <c:numRef>
              <c:f>'8'!$AD$52:$AL$52</c:f>
              <c:numCache>
                <c:formatCode>#\ ##0.0</c:formatCode>
                <c:ptCount val="9"/>
                <c:pt idx="0">
                  <c:v>3.7936246344779407</c:v>
                </c:pt>
                <c:pt idx="1">
                  <c:v>3.598406008686748</c:v>
                </c:pt>
                <c:pt idx="2">
                  <c:v>3.7333435300689435</c:v>
                </c:pt>
                <c:pt idx="3">
                  <c:v>3.4477201563681485</c:v>
                </c:pt>
                <c:pt idx="4">
                  <c:v>3.2629549254940868</c:v>
                </c:pt>
                <c:pt idx="5">
                  <c:v>3.1563044197527299</c:v>
                </c:pt>
                <c:pt idx="6">
                  <c:v>3.0482067150059717</c:v>
                </c:pt>
                <c:pt idx="7">
                  <c:v>2.8958540062055138</c:v>
                </c:pt>
                <c:pt idx="8">
                  <c:v>2.5589428477986851</c:v>
                </c:pt>
              </c:numCache>
            </c:numRef>
          </c:val>
          <c:smooth val="0"/>
          <c:extLst>
            <c:ext xmlns:c16="http://schemas.microsoft.com/office/drawing/2014/chart" uri="{C3380CC4-5D6E-409C-BE32-E72D297353CC}">
              <c16:uniqueId val="{00000002-D54C-4A76-A44E-356BBB384369}"/>
            </c:ext>
          </c:extLst>
        </c:ser>
        <c:ser>
          <c:idx val="3"/>
          <c:order val="3"/>
          <c:tx>
            <c:strRef>
              <c:f>'8'!$H$53</c:f>
              <c:strCache>
                <c:ptCount val="1"/>
                <c:pt idx="0">
                  <c:v>Offentliga myndigheter och HIO</c:v>
                </c:pt>
              </c:strCache>
            </c:strRef>
          </c:tx>
          <c:marker>
            <c:symbol val="none"/>
          </c:marker>
          <c:cat>
            <c:strRef>
              <c:f>'8'!$AD$6:$AL$7</c:f>
              <c:strCache>
                <c:ptCount val="9"/>
                <c:pt idx="0">
                  <c:v>2008</c:v>
                </c:pt>
                <c:pt idx="1">
                  <c:v>2009</c:v>
                </c:pt>
                <c:pt idx="2">
                  <c:v>2010</c:v>
                </c:pt>
                <c:pt idx="3">
                  <c:v>2011</c:v>
                </c:pt>
                <c:pt idx="4">
                  <c:v>2012</c:v>
                </c:pt>
                <c:pt idx="5">
                  <c:v>2013</c:v>
                </c:pt>
                <c:pt idx="6">
                  <c:v>2014</c:v>
                </c:pt>
                <c:pt idx="7">
                  <c:v>2015</c:v>
                </c:pt>
                <c:pt idx="8">
                  <c:v>2016</c:v>
                </c:pt>
              </c:strCache>
            </c:strRef>
          </c:cat>
          <c:val>
            <c:numRef>
              <c:f>'8'!$AD$53:$AL$53</c:f>
              <c:numCache>
                <c:formatCode>#\ ##0.0</c:formatCode>
                <c:ptCount val="9"/>
                <c:pt idx="0">
                  <c:v>2.6258354726605599</c:v>
                </c:pt>
                <c:pt idx="1">
                  <c:v>2.505154286111793</c:v>
                </c:pt>
                <c:pt idx="2">
                  <c:v>2.5473648819523418</c:v>
                </c:pt>
                <c:pt idx="3">
                  <c:v>2.4352371220196201</c:v>
                </c:pt>
                <c:pt idx="4">
                  <c:v>2.2828789097519278</c:v>
                </c:pt>
                <c:pt idx="5">
                  <c:v>2.1897764914896016</c:v>
                </c:pt>
                <c:pt idx="6">
                  <c:v>2.0946542014429417</c:v>
                </c:pt>
                <c:pt idx="7">
                  <c:v>2.0232989712587757</c:v>
                </c:pt>
                <c:pt idx="8">
                  <c:v>1.8095594707318883</c:v>
                </c:pt>
              </c:numCache>
            </c:numRef>
          </c:val>
          <c:smooth val="0"/>
          <c:extLst>
            <c:ext xmlns:c16="http://schemas.microsoft.com/office/drawing/2014/chart" uri="{C3380CC4-5D6E-409C-BE32-E72D297353CC}">
              <c16:uniqueId val="{00000003-D54C-4A76-A44E-356BBB384369}"/>
            </c:ext>
          </c:extLst>
        </c:ser>
        <c:dLbls>
          <c:showLegendKey val="0"/>
          <c:showVal val="0"/>
          <c:showCatName val="0"/>
          <c:showSerName val="0"/>
          <c:showPercent val="0"/>
          <c:showBubbleSize val="0"/>
        </c:dLbls>
        <c:smooth val="0"/>
        <c:axId val="324221568"/>
        <c:axId val="324260224"/>
      </c:lineChart>
      <c:catAx>
        <c:axId val="324221568"/>
        <c:scaling>
          <c:orientation val="minMax"/>
        </c:scaling>
        <c:delete val="0"/>
        <c:axPos val="b"/>
        <c:numFmt formatCode="General" sourceLinked="0"/>
        <c:majorTickMark val="out"/>
        <c:minorTickMark val="none"/>
        <c:tickLblPos val="nextTo"/>
        <c:crossAx val="324260224"/>
        <c:crosses val="autoZero"/>
        <c:auto val="1"/>
        <c:lblAlgn val="ctr"/>
        <c:lblOffset val="100"/>
        <c:noMultiLvlLbl val="0"/>
      </c:catAx>
      <c:valAx>
        <c:axId val="324260224"/>
        <c:scaling>
          <c:orientation val="minMax"/>
          <c:max val="4.5"/>
        </c:scaling>
        <c:delete val="0"/>
        <c:axPos val="l"/>
        <c:majorGridlines/>
        <c:title>
          <c:tx>
            <c:rich>
              <a:bodyPr rot="-5400000" vert="horz"/>
              <a:lstStyle/>
              <a:p>
                <a:pPr>
                  <a:defRPr b="0"/>
                </a:pPr>
                <a:r>
                  <a:rPr lang="en-US" b="0"/>
                  <a:t>Kilo per mil</a:t>
                </a:r>
              </a:p>
            </c:rich>
          </c:tx>
          <c:overlay val="0"/>
        </c:title>
        <c:numFmt formatCode="#,##0.0" sourceLinked="0"/>
        <c:majorTickMark val="out"/>
        <c:minorTickMark val="none"/>
        <c:tickLblPos val="nextTo"/>
        <c:crossAx val="324221568"/>
        <c:crosses val="autoZero"/>
        <c:crossBetween val="between"/>
      </c:valAx>
    </c:plotArea>
    <c:legend>
      <c:legendPos val="b"/>
      <c:layout>
        <c:manualLayout>
          <c:xMode val="edge"/>
          <c:yMode val="edge"/>
          <c:x val="3.931733731392572E-2"/>
          <c:y val="0.81070209973753282"/>
          <c:w val="0.94560750522369241"/>
          <c:h val="0.16062408865558472"/>
        </c:manualLayout>
      </c:layout>
      <c:overlay val="0"/>
    </c:legend>
    <c:plotVisOnly val="1"/>
    <c:dispBlanksAs val="gap"/>
    <c:showDLblsOverMax val="0"/>
  </c:chart>
  <c:txPr>
    <a:bodyPr/>
    <a:lstStyle/>
    <a:p>
      <a:pPr>
        <a:defRPr sz="900"/>
      </a:pPr>
      <a:endParaRPr lang="sv-S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lang="en-US" sz="1800" b="1" i="0" u="none" strike="noStrike" kern="1200" baseline="0">
                <a:solidFill>
                  <a:sysClr val="windowText" lastClr="000000"/>
                </a:solidFill>
                <a:latin typeface="+mn-lt"/>
                <a:ea typeface="+mn-ea"/>
                <a:cs typeface="+mn-cs"/>
              </a:defRPr>
            </a:pPr>
            <a:r>
              <a:rPr lang="en-US" sz="1800" b="1" i="0" u="none" strike="noStrike" kern="1200" baseline="0">
                <a:solidFill>
                  <a:sysClr val="windowText" lastClr="000000"/>
                </a:solidFill>
                <a:latin typeface="+mn-lt"/>
                <a:ea typeface="+mn-ea"/>
                <a:cs typeface="+mn-cs"/>
              </a:rPr>
              <a:t>Blekinge</a:t>
            </a:r>
          </a:p>
        </c:rich>
      </c:tx>
      <c:overlay val="1"/>
    </c:title>
    <c:autoTitleDeleted val="0"/>
    <c:plotArea>
      <c:layout/>
      <c:barChart>
        <c:barDir val="col"/>
        <c:grouping val="clustered"/>
        <c:varyColors val="0"/>
        <c:ser>
          <c:idx val="0"/>
          <c:order val="0"/>
          <c:tx>
            <c:strRef>
              <c:f>'4'!$AB$64</c:f>
              <c:strCache>
                <c:ptCount val="1"/>
                <c:pt idx="0">
                  <c:v>Genomsnitt alla branscher</c:v>
                </c:pt>
              </c:strCache>
            </c:strRef>
          </c:tx>
          <c:invertIfNegative val="0"/>
          <c:cat>
            <c:strRef>
              <c:f>'4'!$AE$7:$AM$7</c:f>
              <c:strCache>
                <c:ptCount val="9"/>
                <c:pt idx="0">
                  <c:v>2008</c:v>
                </c:pt>
                <c:pt idx="1">
                  <c:v>2009</c:v>
                </c:pt>
                <c:pt idx="2">
                  <c:v>2010</c:v>
                </c:pt>
                <c:pt idx="3">
                  <c:v>2011</c:v>
                </c:pt>
                <c:pt idx="4">
                  <c:v>2012</c:v>
                </c:pt>
                <c:pt idx="5">
                  <c:v>2013</c:v>
                </c:pt>
                <c:pt idx="6">
                  <c:v>2014</c:v>
                </c:pt>
                <c:pt idx="7">
                  <c:v>2015</c:v>
                </c:pt>
                <c:pt idx="8">
                  <c:v>2016**</c:v>
                </c:pt>
              </c:strCache>
            </c:strRef>
          </c:cat>
          <c:val>
            <c:numRef>
              <c:f>'4'!$AE$64:$AM$64</c:f>
              <c:numCache>
                <c:formatCode>#,##0</c:formatCode>
                <c:ptCount val="9"/>
                <c:pt idx="0">
                  <c:v>18.115939375691177</c:v>
                </c:pt>
                <c:pt idx="1">
                  <c:v>19.766611725240857</c:v>
                </c:pt>
                <c:pt idx="2">
                  <c:v>19.625710394398684</c:v>
                </c:pt>
                <c:pt idx="3">
                  <c:v>16.261368723345846</c:v>
                </c:pt>
                <c:pt idx="4">
                  <c:v>16.352472901814295</c:v>
                </c:pt>
                <c:pt idx="5">
                  <c:v>14.499067730941753</c:v>
                </c:pt>
                <c:pt idx="6">
                  <c:v>13.254784792281788</c:v>
                </c:pt>
                <c:pt idx="7">
                  <c:v>12.437221086639378</c:v>
                </c:pt>
                <c:pt idx="8">
                  <c:v>11.769987619320432</c:v>
                </c:pt>
              </c:numCache>
            </c:numRef>
          </c:val>
          <c:extLst>
            <c:ext xmlns:c16="http://schemas.microsoft.com/office/drawing/2014/chart" uri="{C3380CC4-5D6E-409C-BE32-E72D297353CC}">
              <c16:uniqueId val="{00000000-0956-40C8-AF79-271EF21CA987}"/>
            </c:ext>
          </c:extLst>
        </c:ser>
        <c:ser>
          <c:idx val="1"/>
          <c:order val="1"/>
          <c:tx>
            <c:strRef>
              <c:f>'4'!$AB$65</c:f>
              <c:strCache>
                <c:ptCount val="1"/>
                <c:pt idx="0">
                  <c:v>Marknadsproduktion, varor (SNI A01-F43)</c:v>
                </c:pt>
              </c:strCache>
            </c:strRef>
          </c:tx>
          <c:invertIfNegative val="0"/>
          <c:cat>
            <c:strRef>
              <c:f>'4'!$AE$7:$AM$7</c:f>
              <c:strCache>
                <c:ptCount val="9"/>
                <c:pt idx="0">
                  <c:v>2008</c:v>
                </c:pt>
                <c:pt idx="1">
                  <c:v>2009</c:v>
                </c:pt>
                <c:pt idx="2">
                  <c:v>2010</c:v>
                </c:pt>
                <c:pt idx="3">
                  <c:v>2011</c:v>
                </c:pt>
                <c:pt idx="4">
                  <c:v>2012</c:v>
                </c:pt>
                <c:pt idx="5">
                  <c:v>2013</c:v>
                </c:pt>
                <c:pt idx="6">
                  <c:v>2014</c:v>
                </c:pt>
                <c:pt idx="7">
                  <c:v>2015</c:v>
                </c:pt>
                <c:pt idx="8">
                  <c:v>2016**</c:v>
                </c:pt>
              </c:strCache>
            </c:strRef>
          </c:cat>
          <c:val>
            <c:numRef>
              <c:f>'4'!$AE$65:$AM$65</c:f>
              <c:numCache>
                <c:formatCode>#,##0</c:formatCode>
                <c:ptCount val="9"/>
                <c:pt idx="0">
                  <c:v>27.664355235580821</c:v>
                </c:pt>
                <c:pt idx="1">
                  <c:v>33.652445068436421</c:v>
                </c:pt>
                <c:pt idx="2">
                  <c:v>34.214317357789852</c:v>
                </c:pt>
                <c:pt idx="3">
                  <c:v>25.871879078759051</c:v>
                </c:pt>
                <c:pt idx="4">
                  <c:v>29.554887587873054</c:v>
                </c:pt>
                <c:pt idx="5">
                  <c:v>24.083000320782631</c:v>
                </c:pt>
                <c:pt idx="6">
                  <c:v>20.111800413758637</c:v>
                </c:pt>
                <c:pt idx="7">
                  <c:v>21.146467053086411</c:v>
                </c:pt>
                <c:pt idx="8">
                  <c:v>21.587762838432226</c:v>
                </c:pt>
              </c:numCache>
            </c:numRef>
          </c:val>
          <c:extLst>
            <c:ext xmlns:c16="http://schemas.microsoft.com/office/drawing/2014/chart" uri="{C3380CC4-5D6E-409C-BE32-E72D297353CC}">
              <c16:uniqueId val="{00000001-0956-40C8-AF79-271EF21CA987}"/>
            </c:ext>
          </c:extLst>
        </c:ser>
        <c:ser>
          <c:idx val="2"/>
          <c:order val="2"/>
          <c:tx>
            <c:strRef>
              <c:f>'4'!$AB$66</c:f>
              <c:strCache>
                <c:ptCount val="1"/>
                <c:pt idx="0">
                  <c:v>Marknadsproduktion, tjänster (SNI G45-T98)</c:v>
                </c:pt>
              </c:strCache>
            </c:strRef>
          </c:tx>
          <c:invertIfNegative val="0"/>
          <c:cat>
            <c:strRef>
              <c:f>'4'!$AE$7:$AM$7</c:f>
              <c:strCache>
                <c:ptCount val="9"/>
                <c:pt idx="0">
                  <c:v>2008</c:v>
                </c:pt>
                <c:pt idx="1">
                  <c:v>2009</c:v>
                </c:pt>
                <c:pt idx="2">
                  <c:v>2010</c:v>
                </c:pt>
                <c:pt idx="3">
                  <c:v>2011</c:v>
                </c:pt>
                <c:pt idx="4">
                  <c:v>2012</c:v>
                </c:pt>
                <c:pt idx="5">
                  <c:v>2013</c:v>
                </c:pt>
                <c:pt idx="6">
                  <c:v>2014</c:v>
                </c:pt>
                <c:pt idx="7">
                  <c:v>2015</c:v>
                </c:pt>
                <c:pt idx="8">
                  <c:v>2016**</c:v>
                </c:pt>
              </c:strCache>
            </c:strRef>
          </c:cat>
          <c:val>
            <c:numRef>
              <c:f>'4'!$AE$66:$AM$66</c:f>
              <c:numCache>
                <c:formatCode>#,##0</c:formatCode>
                <c:ptCount val="9"/>
                <c:pt idx="0">
                  <c:v>9.6617523777420722</c:v>
                </c:pt>
                <c:pt idx="1">
                  <c:v>8.801915234425417</c:v>
                </c:pt>
                <c:pt idx="2">
                  <c:v>8.7427354383877223</c:v>
                </c:pt>
                <c:pt idx="3">
                  <c:v>8.2378650016834403</c:v>
                </c:pt>
                <c:pt idx="4">
                  <c:v>7.4943910265421234</c:v>
                </c:pt>
                <c:pt idx="5">
                  <c:v>7.1417974051137199</c:v>
                </c:pt>
                <c:pt idx="6">
                  <c:v>7.3114316075494532</c:v>
                </c:pt>
                <c:pt idx="7">
                  <c:v>5.6562970293057075</c:v>
                </c:pt>
                <c:pt idx="8">
                  <c:v>5.1454418913362181</c:v>
                </c:pt>
              </c:numCache>
            </c:numRef>
          </c:val>
          <c:extLst>
            <c:ext xmlns:c16="http://schemas.microsoft.com/office/drawing/2014/chart" uri="{C3380CC4-5D6E-409C-BE32-E72D297353CC}">
              <c16:uniqueId val="{00000002-0956-40C8-AF79-271EF21CA987}"/>
            </c:ext>
          </c:extLst>
        </c:ser>
        <c:ser>
          <c:idx val="3"/>
          <c:order val="3"/>
          <c:tx>
            <c:strRef>
              <c:f>'4'!$AB$67</c:f>
              <c:strCache>
                <c:ptCount val="1"/>
                <c:pt idx="0">
                  <c:v>Offentl. myndigh. samt hushållens icke-vinstdrivande org.</c:v>
                </c:pt>
              </c:strCache>
            </c:strRef>
          </c:tx>
          <c:invertIfNegative val="0"/>
          <c:cat>
            <c:strRef>
              <c:f>'4'!$AE$7:$AM$7</c:f>
              <c:strCache>
                <c:ptCount val="9"/>
                <c:pt idx="0">
                  <c:v>2008</c:v>
                </c:pt>
                <c:pt idx="1">
                  <c:v>2009</c:v>
                </c:pt>
                <c:pt idx="2">
                  <c:v>2010</c:v>
                </c:pt>
                <c:pt idx="3">
                  <c:v>2011</c:v>
                </c:pt>
                <c:pt idx="4">
                  <c:v>2012</c:v>
                </c:pt>
                <c:pt idx="5">
                  <c:v>2013</c:v>
                </c:pt>
                <c:pt idx="6">
                  <c:v>2014</c:v>
                </c:pt>
                <c:pt idx="7">
                  <c:v>2015</c:v>
                </c:pt>
                <c:pt idx="8">
                  <c:v>2016**</c:v>
                </c:pt>
              </c:strCache>
            </c:strRef>
          </c:cat>
          <c:val>
            <c:numRef>
              <c:f>'4'!$AE$67:$AM$67</c:f>
              <c:numCache>
                <c:formatCode>#,##0</c:formatCode>
                <c:ptCount val="9"/>
                <c:pt idx="0">
                  <c:v>4.1512157620101071</c:v>
                </c:pt>
                <c:pt idx="1">
                  <c:v>5.5888975175361386</c:v>
                </c:pt>
                <c:pt idx="2">
                  <c:v>4.4712428239952011</c:v>
                </c:pt>
                <c:pt idx="3">
                  <c:v>4.5647244443677693</c:v>
                </c:pt>
                <c:pt idx="4">
                  <c:v>4.0213177825778006</c:v>
                </c:pt>
                <c:pt idx="5">
                  <c:v>3.419318814834325</c:v>
                </c:pt>
                <c:pt idx="6">
                  <c:v>3.5245690323259145</c:v>
                </c:pt>
                <c:pt idx="7">
                  <c:v>3.828573912111684</c:v>
                </c:pt>
                <c:pt idx="8">
                  <c:v>3.300726537035104</c:v>
                </c:pt>
              </c:numCache>
            </c:numRef>
          </c:val>
          <c:extLst>
            <c:ext xmlns:c16="http://schemas.microsoft.com/office/drawing/2014/chart" uri="{C3380CC4-5D6E-409C-BE32-E72D297353CC}">
              <c16:uniqueId val="{00000003-0956-40C8-AF79-271EF21CA987}"/>
            </c:ext>
          </c:extLst>
        </c:ser>
        <c:dLbls>
          <c:showLegendKey val="0"/>
          <c:showVal val="0"/>
          <c:showCatName val="0"/>
          <c:showSerName val="0"/>
          <c:showPercent val="0"/>
          <c:showBubbleSize val="0"/>
        </c:dLbls>
        <c:gapWidth val="150"/>
        <c:axId val="165116544"/>
        <c:axId val="165130624"/>
      </c:barChart>
      <c:catAx>
        <c:axId val="165116544"/>
        <c:scaling>
          <c:orientation val="minMax"/>
        </c:scaling>
        <c:delete val="0"/>
        <c:axPos val="b"/>
        <c:numFmt formatCode="General" sourceLinked="0"/>
        <c:majorTickMark val="out"/>
        <c:minorTickMark val="none"/>
        <c:tickLblPos val="nextTo"/>
        <c:crossAx val="165130624"/>
        <c:crosses val="autoZero"/>
        <c:auto val="1"/>
        <c:lblAlgn val="ctr"/>
        <c:lblOffset val="100"/>
        <c:noMultiLvlLbl val="0"/>
      </c:catAx>
      <c:valAx>
        <c:axId val="165130624"/>
        <c:scaling>
          <c:orientation val="minMax"/>
          <c:max val="70"/>
        </c:scaling>
        <c:delete val="0"/>
        <c:axPos val="l"/>
        <c:majorGridlines/>
        <c:title>
          <c:tx>
            <c:rich>
              <a:bodyPr rot="-5400000" vert="horz"/>
              <a:lstStyle/>
              <a:p>
                <a:pPr>
                  <a:defRPr b="0"/>
                </a:pPr>
                <a:r>
                  <a:rPr lang="en-US" b="0"/>
                  <a:t>Ton koldioxidekvivalenter per miljoner kronor</a:t>
                </a:r>
              </a:p>
            </c:rich>
          </c:tx>
          <c:overlay val="0"/>
        </c:title>
        <c:numFmt formatCode="#,##0" sourceLinked="0"/>
        <c:majorTickMark val="out"/>
        <c:minorTickMark val="none"/>
        <c:tickLblPos val="nextTo"/>
        <c:crossAx val="165116544"/>
        <c:crosses val="autoZero"/>
        <c:crossBetween val="between"/>
      </c:valAx>
    </c:plotArea>
    <c:legend>
      <c:legendPos val="b"/>
      <c:overlay val="0"/>
    </c:legend>
    <c:plotVisOnly val="1"/>
    <c:dispBlanksAs val="gap"/>
    <c:showDLblsOverMax val="0"/>
  </c:chart>
  <c:txPr>
    <a:bodyPr/>
    <a:lstStyle/>
    <a:p>
      <a:pPr>
        <a:defRPr sz="900"/>
      </a:pPr>
      <a:endParaRPr lang="sv-SE"/>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lang="en-US" sz="1800" b="1" i="0" u="none" strike="noStrike" kern="1200" baseline="0">
                <a:solidFill>
                  <a:sysClr val="windowText" lastClr="000000"/>
                </a:solidFill>
                <a:latin typeface="+mn-lt"/>
                <a:ea typeface="+mn-ea"/>
                <a:cs typeface="+mn-cs"/>
              </a:defRPr>
            </a:pPr>
            <a:r>
              <a:rPr lang="en-US" sz="1800" b="1" i="0" u="none" strike="noStrike" kern="1200" baseline="0">
                <a:solidFill>
                  <a:sysClr val="windowText" lastClr="000000"/>
                </a:solidFill>
                <a:latin typeface="+mn-lt"/>
                <a:ea typeface="+mn-ea"/>
                <a:cs typeface="+mn-cs"/>
              </a:rPr>
              <a:t>Skåne</a:t>
            </a:r>
          </a:p>
        </c:rich>
      </c:tx>
      <c:overlay val="1"/>
    </c:title>
    <c:autoTitleDeleted val="0"/>
    <c:plotArea>
      <c:layout/>
      <c:barChart>
        <c:barDir val="col"/>
        <c:grouping val="clustered"/>
        <c:varyColors val="0"/>
        <c:ser>
          <c:idx val="0"/>
          <c:order val="0"/>
          <c:tx>
            <c:strRef>
              <c:f>'4'!$AB$71</c:f>
              <c:strCache>
                <c:ptCount val="1"/>
                <c:pt idx="0">
                  <c:v>Genomsnitt alla branscher</c:v>
                </c:pt>
              </c:strCache>
            </c:strRef>
          </c:tx>
          <c:invertIfNegative val="0"/>
          <c:cat>
            <c:strRef>
              <c:f>'4'!$AE$7:$AM$7</c:f>
              <c:strCache>
                <c:ptCount val="9"/>
                <c:pt idx="0">
                  <c:v>2008</c:v>
                </c:pt>
                <c:pt idx="1">
                  <c:v>2009</c:v>
                </c:pt>
                <c:pt idx="2">
                  <c:v>2010</c:v>
                </c:pt>
                <c:pt idx="3">
                  <c:v>2011</c:v>
                </c:pt>
                <c:pt idx="4">
                  <c:v>2012</c:v>
                </c:pt>
                <c:pt idx="5">
                  <c:v>2013</c:v>
                </c:pt>
                <c:pt idx="6">
                  <c:v>2014</c:v>
                </c:pt>
                <c:pt idx="7">
                  <c:v>2015</c:v>
                </c:pt>
                <c:pt idx="8">
                  <c:v>2016**</c:v>
                </c:pt>
              </c:strCache>
            </c:strRef>
          </c:cat>
          <c:val>
            <c:numRef>
              <c:f>'4'!$AE$71:$AM$71</c:f>
              <c:numCache>
                <c:formatCode>#,##0</c:formatCode>
                <c:ptCount val="9"/>
                <c:pt idx="0">
                  <c:v>19.479745299525291</c:v>
                </c:pt>
                <c:pt idx="1">
                  <c:v>20.759994698298716</c:v>
                </c:pt>
                <c:pt idx="2">
                  <c:v>21.711855953843802</c:v>
                </c:pt>
                <c:pt idx="3">
                  <c:v>19.657083809849066</c:v>
                </c:pt>
                <c:pt idx="4">
                  <c:v>17.804050306562864</c:v>
                </c:pt>
                <c:pt idx="5">
                  <c:v>16.982552532966221</c:v>
                </c:pt>
                <c:pt idx="6">
                  <c:v>15.024967330307151</c:v>
                </c:pt>
                <c:pt idx="7">
                  <c:v>14.268686438958722</c:v>
                </c:pt>
                <c:pt idx="8">
                  <c:v>13.092730759279659</c:v>
                </c:pt>
              </c:numCache>
            </c:numRef>
          </c:val>
          <c:extLst>
            <c:ext xmlns:c16="http://schemas.microsoft.com/office/drawing/2014/chart" uri="{C3380CC4-5D6E-409C-BE32-E72D297353CC}">
              <c16:uniqueId val="{00000000-FE1E-4B3A-998F-B84EBE53C23C}"/>
            </c:ext>
          </c:extLst>
        </c:ser>
        <c:ser>
          <c:idx val="1"/>
          <c:order val="1"/>
          <c:tx>
            <c:strRef>
              <c:f>'4'!$AB$72</c:f>
              <c:strCache>
                <c:ptCount val="1"/>
                <c:pt idx="0">
                  <c:v>Marknadsproduktion, varor (SNI A01-F43)</c:v>
                </c:pt>
              </c:strCache>
            </c:strRef>
          </c:tx>
          <c:invertIfNegative val="0"/>
          <c:cat>
            <c:strRef>
              <c:f>'4'!$AE$7:$AM$7</c:f>
              <c:strCache>
                <c:ptCount val="9"/>
                <c:pt idx="0">
                  <c:v>2008</c:v>
                </c:pt>
                <c:pt idx="1">
                  <c:v>2009</c:v>
                </c:pt>
                <c:pt idx="2">
                  <c:v>2010</c:v>
                </c:pt>
                <c:pt idx="3">
                  <c:v>2011</c:v>
                </c:pt>
                <c:pt idx="4">
                  <c:v>2012</c:v>
                </c:pt>
                <c:pt idx="5">
                  <c:v>2013</c:v>
                </c:pt>
                <c:pt idx="6">
                  <c:v>2014</c:v>
                </c:pt>
                <c:pt idx="7">
                  <c:v>2015</c:v>
                </c:pt>
                <c:pt idx="8">
                  <c:v>2016**</c:v>
                </c:pt>
              </c:strCache>
            </c:strRef>
          </c:cat>
          <c:val>
            <c:numRef>
              <c:f>'4'!$AE$72:$AM$72</c:f>
              <c:numCache>
                <c:formatCode>#,##0</c:formatCode>
                <c:ptCount val="9"/>
                <c:pt idx="0">
                  <c:v>34.936350977721517</c:v>
                </c:pt>
                <c:pt idx="1">
                  <c:v>42.071065824096735</c:v>
                </c:pt>
                <c:pt idx="2">
                  <c:v>50.1314706195733</c:v>
                </c:pt>
                <c:pt idx="3">
                  <c:v>45.464041169406528</c:v>
                </c:pt>
                <c:pt idx="4">
                  <c:v>42.938393006536316</c:v>
                </c:pt>
                <c:pt idx="5">
                  <c:v>43.831153480747474</c:v>
                </c:pt>
                <c:pt idx="6">
                  <c:v>36.166741290839539</c:v>
                </c:pt>
                <c:pt idx="7">
                  <c:v>36.67947235534777</c:v>
                </c:pt>
                <c:pt idx="8">
                  <c:v>34.246355236820158</c:v>
                </c:pt>
              </c:numCache>
            </c:numRef>
          </c:val>
          <c:extLst>
            <c:ext xmlns:c16="http://schemas.microsoft.com/office/drawing/2014/chart" uri="{C3380CC4-5D6E-409C-BE32-E72D297353CC}">
              <c16:uniqueId val="{00000001-FE1E-4B3A-998F-B84EBE53C23C}"/>
            </c:ext>
          </c:extLst>
        </c:ser>
        <c:ser>
          <c:idx val="2"/>
          <c:order val="2"/>
          <c:tx>
            <c:strRef>
              <c:f>'4'!$AB$73</c:f>
              <c:strCache>
                <c:ptCount val="1"/>
                <c:pt idx="0">
                  <c:v>Marknadsproduktion, tjänster (SNI G45-T98)</c:v>
                </c:pt>
              </c:strCache>
            </c:strRef>
          </c:tx>
          <c:invertIfNegative val="0"/>
          <c:cat>
            <c:strRef>
              <c:f>'4'!$AE$7:$AM$7</c:f>
              <c:strCache>
                <c:ptCount val="9"/>
                <c:pt idx="0">
                  <c:v>2008</c:v>
                </c:pt>
                <c:pt idx="1">
                  <c:v>2009</c:v>
                </c:pt>
                <c:pt idx="2">
                  <c:v>2010</c:v>
                </c:pt>
                <c:pt idx="3">
                  <c:v>2011</c:v>
                </c:pt>
                <c:pt idx="4">
                  <c:v>2012</c:v>
                </c:pt>
                <c:pt idx="5">
                  <c:v>2013</c:v>
                </c:pt>
                <c:pt idx="6">
                  <c:v>2014</c:v>
                </c:pt>
                <c:pt idx="7">
                  <c:v>2015</c:v>
                </c:pt>
                <c:pt idx="8">
                  <c:v>2016**</c:v>
                </c:pt>
              </c:strCache>
            </c:strRef>
          </c:cat>
          <c:val>
            <c:numRef>
              <c:f>'4'!$AE$73:$AM$73</c:f>
              <c:numCache>
                <c:formatCode>#,##0</c:formatCode>
                <c:ptCount val="9"/>
                <c:pt idx="0">
                  <c:v>14.666919564557947</c:v>
                </c:pt>
                <c:pt idx="1">
                  <c:v>14.317009814733199</c:v>
                </c:pt>
                <c:pt idx="2">
                  <c:v>13.485155385142432</c:v>
                </c:pt>
                <c:pt idx="3">
                  <c:v>12.926001234820456</c:v>
                </c:pt>
                <c:pt idx="4">
                  <c:v>11.366154295116345</c:v>
                </c:pt>
                <c:pt idx="5">
                  <c:v>10.076275578734073</c:v>
                </c:pt>
                <c:pt idx="6">
                  <c:v>9.1127701583154792</c:v>
                </c:pt>
                <c:pt idx="7">
                  <c:v>8.276721655858454</c:v>
                </c:pt>
                <c:pt idx="8">
                  <c:v>6.9680521274304104</c:v>
                </c:pt>
              </c:numCache>
            </c:numRef>
          </c:val>
          <c:extLst>
            <c:ext xmlns:c16="http://schemas.microsoft.com/office/drawing/2014/chart" uri="{C3380CC4-5D6E-409C-BE32-E72D297353CC}">
              <c16:uniqueId val="{00000002-FE1E-4B3A-998F-B84EBE53C23C}"/>
            </c:ext>
          </c:extLst>
        </c:ser>
        <c:ser>
          <c:idx val="3"/>
          <c:order val="3"/>
          <c:tx>
            <c:strRef>
              <c:f>'4'!$AB$74</c:f>
              <c:strCache>
                <c:ptCount val="1"/>
                <c:pt idx="0">
                  <c:v>Offentl. myndigh. samt hushållens icke-vinstdrivande org.</c:v>
                </c:pt>
              </c:strCache>
            </c:strRef>
          </c:tx>
          <c:invertIfNegative val="0"/>
          <c:cat>
            <c:strRef>
              <c:f>'4'!$AE$7:$AM$7</c:f>
              <c:strCache>
                <c:ptCount val="9"/>
                <c:pt idx="0">
                  <c:v>2008</c:v>
                </c:pt>
                <c:pt idx="1">
                  <c:v>2009</c:v>
                </c:pt>
                <c:pt idx="2">
                  <c:v>2010</c:v>
                </c:pt>
                <c:pt idx="3">
                  <c:v>2011</c:v>
                </c:pt>
                <c:pt idx="4">
                  <c:v>2012</c:v>
                </c:pt>
                <c:pt idx="5">
                  <c:v>2013</c:v>
                </c:pt>
                <c:pt idx="6">
                  <c:v>2014</c:v>
                </c:pt>
                <c:pt idx="7">
                  <c:v>2015</c:v>
                </c:pt>
                <c:pt idx="8">
                  <c:v>2016**</c:v>
                </c:pt>
              </c:strCache>
            </c:strRef>
          </c:cat>
          <c:val>
            <c:numRef>
              <c:f>'4'!$AE$74:$AM$74</c:f>
              <c:numCache>
                <c:formatCode>#,##0</c:formatCode>
                <c:ptCount val="9"/>
                <c:pt idx="0">
                  <c:v>1.7173244227365774</c:v>
                </c:pt>
                <c:pt idx="1">
                  <c:v>1.6650734335755357</c:v>
                </c:pt>
                <c:pt idx="2">
                  <c:v>1.5860728245563038</c:v>
                </c:pt>
                <c:pt idx="3">
                  <c:v>1.3151653703554336</c:v>
                </c:pt>
                <c:pt idx="4">
                  <c:v>1.2504276418460787</c:v>
                </c:pt>
                <c:pt idx="5">
                  <c:v>1.055467711644366</c:v>
                </c:pt>
                <c:pt idx="6">
                  <c:v>0.9643208556246633</c:v>
                </c:pt>
                <c:pt idx="7">
                  <c:v>0.87544948540649348</c:v>
                </c:pt>
                <c:pt idx="8">
                  <c:v>0.88348123882979945</c:v>
                </c:pt>
              </c:numCache>
            </c:numRef>
          </c:val>
          <c:extLst>
            <c:ext xmlns:c16="http://schemas.microsoft.com/office/drawing/2014/chart" uri="{C3380CC4-5D6E-409C-BE32-E72D297353CC}">
              <c16:uniqueId val="{00000003-FE1E-4B3A-998F-B84EBE53C23C}"/>
            </c:ext>
          </c:extLst>
        </c:ser>
        <c:dLbls>
          <c:showLegendKey val="0"/>
          <c:showVal val="0"/>
          <c:showCatName val="0"/>
          <c:showSerName val="0"/>
          <c:showPercent val="0"/>
          <c:showBubbleSize val="0"/>
        </c:dLbls>
        <c:gapWidth val="150"/>
        <c:axId val="165145216"/>
        <c:axId val="165216640"/>
      </c:barChart>
      <c:catAx>
        <c:axId val="165145216"/>
        <c:scaling>
          <c:orientation val="minMax"/>
        </c:scaling>
        <c:delete val="0"/>
        <c:axPos val="b"/>
        <c:numFmt formatCode="General" sourceLinked="0"/>
        <c:majorTickMark val="out"/>
        <c:minorTickMark val="none"/>
        <c:tickLblPos val="nextTo"/>
        <c:crossAx val="165216640"/>
        <c:crosses val="autoZero"/>
        <c:auto val="1"/>
        <c:lblAlgn val="ctr"/>
        <c:lblOffset val="100"/>
        <c:noMultiLvlLbl val="0"/>
      </c:catAx>
      <c:valAx>
        <c:axId val="165216640"/>
        <c:scaling>
          <c:orientation val="minMax"/>
          <c:max val="70"/>
        </c:scaling>
        <c:delete val="0"/>
        <c:axPos val="l"/>
        <c:majorGridlines/>
        <c:title>
          <c:tx>
            <c:rich>
              <a:bodyPr rot="-5400000" vert="horz"/>
              <a:lstStyle/>
              <a:p>
                <a:pPr>
                  <a:defRPr b="0"/>
                </a:pPr>
                <a:r>
                  <a:rPr lang="en-US" b="0"/>
                  <a:t>Ton per miljoner kronor</a:t>
                </a:r>
              </a:p>
            </c:rich>
          </c:tx>
          <c:overlay val="0"/>
        </c:title>
        <c:numFmt formatCode="#,##0" sourceLinked="0"/>
        <c:majorTickMark val="out"/>
        <c:minorTickMark val="none"/>
        <c:tickLblPos val="nextTo"/>
        <c:crossAx val="165145216"/>
        <c:crosses val="autoZero"/>
        <c:crossBetween val="between"/>
      </c:valAx>
    </c:plotArea>
    <c:legend>
      <c:legendPos val="b"/>
      <c:overlay val="0"/>
    </c:legend>
    <c:plotVisOnly val="1"/>
    <c:dispBlanksAs val="gap"/>
    <c:showDLblsOverMax val="0"/>
  </c:chart>
  <c:txPr>
    <a:bodyPr/>
    <a:lstStyle/>
    <a:p>
      <a:pPr>
        <a:defRPr sz="900"/>
      </a:pPr>
      <a:endParaRPr lang="sv-SE"/>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lang="en-US" sz="1800" b="1" i="0" u="none" strike="noStrike" kern="1200" baseline="0">
                <a:solidFill>
                  <a:sysClr val="windowText" lastClr="000000"/>
                </a:solidFill>
                <a:latin typeface="+mn-lt"/>
                <a:ea typeface="+mn-ea"/>
                <a:cs typeface="+mn-cs"/>
              </a:defRPr>
            </a:pPr>
            <a:r>
              <a:rPr lang="en-US" sz="1800" b="1" i="0" u="none" strike="noStrike" kern="1200" baseline="0">
                <a:solidFill>
                  <a:sysClr val="windowText" lastClr="000000"/>
                </a:solidFill>
                <a:latin typeface="+mn-lt"/>
                <a:ea typeface="+mn-ea"/>
                <a:cs typeface="+mn-cs"/>
              </a:rPr>
              <a:t>Halland</a:t>
            </a:r>
          </a:p>
        </c:rich>
      </c:tx>
      <c:overlay val="1"/>
    </c:title>
    <c:autoTitleDeleted val="0"/>
    <c:plotArea>
      <c:layout/>
      <c:barChart>
        <c:barDir val="col"/>
        <c:grouping val="clustered"/>
        <c:varyColors val="0"/>
        <c:ser>
          <c:idx val="0"/>
          <c:order val="0"/>
          <c:tx>
            <c:strRef>
              <c:f>'4'!$AB$78</c:f>
              <c:strCache>
                <c:ptCount val="1"/>
                <c:pt idx="0">
                  <c:v>Genomsnitt alla branscher</c:v>
                </c:pt>
              </c:strCache>
            </c:strRef>
          </c:tx>
          <c:invertIfNegative val="0"/>
          <c:cat>
            <c:strRef>
              <c:f>'4'!$AE$7:$AM$7</c:f>
              <c:strCache>
                <c:ptCount val="9"/>
                <c:pt idx="0">
                  <c:v>2008</c:v>
                </c:pt>
                <c:pt idx="1">
                  <c:v>2009</c:v>
                </c:pt>
                <c:pt idx="2">
                  <c:v>2010</c:v>
                </c:pt>
                <c:pt idx="3">
                  <c:v>2011</c:v>
                </c:pt>
                <c:pt idx="4">
                  <c:v>2012</c:v>
                </c:pt>
                <c:pt idx="5">
                  <c:v>2013</c:v>
                </c:pt>
                <c:pt idx="6">
                  <c:v>2014</c:v>
                </c:pt>
                <c:pt idx="7">
                  <c:v>2015</c:v>
                </c:pt>
                <c:pt idx="8">
                  <c:v>2016**</c:v>
                </c:pt>
              </c:strCache>
            </c:strRef>
          </c:cat>
          <c:val>
            <c:numRef>
              <c:f>'4'!$AE$78:$AM$78</c:f>
              <c:numCache>
                <c:formatCode>#,##0</c:formatCode>
                <c:ptCount val="9"/>
                <c:pt idx="0">
                  <c:v>20.376198503406513</c:v>
                </c:pt>
                <c:pt idx="1">
                  <c:v>20.739279849793789</c:v>
                </c:pt>
                <c:pt idx="2">
                  <c:v>19.057747172269398</c:v>
                </c:pt>
                <c:pt idx="3">
                  <c:v>17.967840169086472</c:v>
                </c:pt>
                <c:pt idx="4">
                  <c:v>17.088498641727064</c:v>
                </c:pt>
                <c:pt idx="5">
                  <c:v>14.676756052328482</c:v>
                </c:pt>
                <c:pt idx="6">
                  <c:v>14.680321449388536</c:v>
                </c:pt>
                <c:pt idx="7">
                  <c:v>13.868000782545787</c:v>
                </c:pt>
                <c:pt idx="8">
                  <c:v>12.555145386213196</c:v>
                </c:pt>
              </c:numCache>
            </c:numRef>
          </c:val>
          <c:extLst>
            <c:ext xmlns:c16="http://schemas.microsoft.com/office/drawing/2014/chart" uri="{C3380CC4-5D6E-409C-BE32-E72D297353CC}">
              <c16:uniqueId val="{00000000-D75B-469D-87BF-80353487A55B}"/>
            </c:ext>
          </c:extLst>
        </c:ser>
        <c:ser>
          <c:idx val="1"/>
          <c:order val="1"/>
          <c:tx>
            <c:strRef>
              <c:f>'4'!$AB$79</c:f>
              <c:strCache>
                <c:ptCount val="1"/>
                <c:pt idx="0">
                  <c:v>Marknadsproduktion, varor (SNI A01-F43)</c:v>
                </c:pt>
              </c:strCache>
            </c:strRef>
          </c:tx>
          <c:invertIfNegative val="0"/>
          <c:cat>
            <c:strRef>
              <c:f>'4'!$AE$7:$AM$7</c:f>
              <c:strCache>
                <c:ptCount val="9"/>
                <c:pt idx="0">
                  <c:v>2008</c:v>
                </c:pt>
                <c:pt idx="1">
                  <c:v>2009</c:v>
                </c:pt>
                <c:pt idx="2">
                  <c:v>2010</c:v>
                </c:pt>
                <c:pt idx="3">
                  <c:v>2011</c:v>
                </c:pt>
                <c:pt idx="4">
                  <c:v>2012</c:v>
                </c:pt>
                <c:pt idx="5">
                  <c:v>2013</c:v>
                </c:pt>
                <c:pt idx="6">
                  <c:v>2014</c:v>
                </c:pt>
                <c:pt idx="7">
                  <c:v>2015</c:v>
                </c:pt>
                <c:pt idx="8">
                  <c:v>2016**</c:v>
                </c:pt>
              </c:strCache>
            </c:strRef>
          </c:cat>
          <c:val>
            <c:numRef>
              <c:f>'4'!$AE$79:$AM$79</c:f>
              <c:numCache>
                <c:formatCode>#,##0</c:formatCode>
                <c:ptCount val="9"/>
                <c:pt idx="0">
                  <c:v>36.402708689995372</c:v>
                </c:pt>
                <c:pt idx="1">
                  <c:v>41.463008754949634</c:v>
                </c:pt>
                <c:pt idx="2">
                  <c:v>34.303523274348144</c:v>
                </c:pt>
                <c:pt idx="3">
                  <c:v>35.813971843061964</c:v>
                </c:pt>
                <c:pt idx="4">
                  <c:v>36.500724914671622</c:v>
                </c:pt>
                <c:pt idx="5">
                  <c:v>29.643585553640456</c:v>
                </c:pt>
                <c:pt idx="6">
                  <c:v>31.572972261694893</c:v>
                </c:pt>
                <c:pt idx="7">
                  <c:v>31.032916737842026</c:v>
                </c:pt>
                <c:pt idx="8">
                  <c:v>28.98945270611576</c:v>
                </c:pt>
              </c:numCache>
            </c:numRef>
          </c:val>
          <c:extLst>
            <c:ext xmlns:c16="http://schemas.microsoft.com/office/drawing/2014/chart" uri="{C3380CC4-5D6E-409C-BE32-E72D297353CC}">
              <c16:uniqueId val="{00000001-D75B-469D-87BF-80353487A55B}"/>
            </c:ext>
          </c:extLst>
        </c:ser>
        <c:ser>
          <c:idx val="2"/>
          <c:order val="2"/>
          <c:tx>
            <c:strRef>
              <c:f>'4'!$AB$80</c:f>
              <c:strCache>
                <c:ptCount val="1"/>
                <c:pt idx="0">
                  <c:v>Marknadsproduktion, tjänster (SNI G45-T98)</c:v>
                </c:pt>
              </c:strCache>
            </c:strRef>
          </c:tx>
          <c:invertIfNegative val="0"/>
          <c:cat>
            <c:strRef>
              <c:f>'4'!$AE$7:$AM$7</c:f>
              <c:strCache>
                <c:ptCount val="9"/>
                <c:pt idx="0">
                  <c:v>2008</c:v>
                </c:pt>
                <c:pt idx="1">
                  <c:v>2009</c:v>
                </c:pt>
                <c:pt idx="2">
                  <c:v>2010</c:v>
                </c:pt>
                <c:pt idx="3">
                  <c:v>2011</c:v>
                </c:pt>
                <c:pt idx="4">
                  <c:v>2012</c:v>
                </c:pt>
                <c:pt idx="5">
                  <c:v>2013</c:v>
                </c:pt>
                <c:pt idx="6">
                  <c:v>2014</c:v>
                </c:pt>
                <c:pt idx="7">
                  <c:v>2015</c:v>
                </c:pt>
                <c:pt idx="8">
                  <c:v>2016**</c:v>
                </c:pt>
              </c:strCache>
            </c:strRef>
          </c:cat>
          <c:val>
            <c:numRef>
              <c:f>'4'!$AE$80:$AM$80</c:f>
              <c:numCache>
                <c:formatCode>#,##0</c:formatCode>
                <c:ptCount val="9"/>
                <c:pt idx="0">
                  <c:v>9.6339587379511009</c:v>
                </c:pt>
                <c:pt idx="1">
                  <c:v>8.7706600179420935</c:v>
                </c:pt>
                <c:pt idx="2">
                  <c:v>9.0787941275941382</c:v>
                </c:pt>
                <c:pt idx="3">
                  <c:v>8.1018827597755649</c:v>
                </c:pt>
                <c:pt idx="4">
                  <c:v>7.0928031579999224</c:v>
                </c:pt>
                <c:pt idx="5">
                  <c:v>6.4212825679668128</c:v>
                </c:pt>
                <c:pt idx="6">
                  <c:v>6.1301177970930745</c:v>
                </c:pt>
                <c:pt idx="7">
                  <c:v>5.6112990899522224</c:v>
                </c:pt>
                <c:pt idx="8">
                  <c:v>4.7737135015355054</c:v>
                </c:pt>
              </c:numCache>
            </c:numRef>
          </c:val>
          <c:extLst>
            <c:ext xmlns:c16="http://schemas.microsoft.com/office/drawing/2014/chart" uri="{C3380CC4-5D6E-409C-BE32-E72D297353CC}">
              <c16:uniqueId val="{00000002-D75B-469D-87BF-80353487A55B}"/>
            </c:ext>
          </c:extLst>
        </c:ser>
        <c:ser>
          <c:idx val="3"/>
          <c:order val="3"/>
          <c:tx>
            <c:strRef>
              <c:f>'4'!$AB$81</c:f>
              <c:strCache>
                <c:ptCount val="1"/>
                <c:pt idx="0">
                  <c:v>Offentl. myndigh. samt hushållens icke-vinstdrivande org.</c:v>
                </c:pt>
              </c:strCache>
            </c:strRef>
          </c:tx>
          <c:invertIfNegative val="0"/>
          <c:cat>
            <c:strRef>
              <c:f>'4'!$AE$7:$AM$7</c:f>
              <c:strCache>
                <c:ptCount val="9"/>
                <c:pt idx="0">
                  <c:v>2008</c:v>
                </c:pt>
                <c:pt idx="1">
                  <c:v>2009</c:v>
                </c:pt>
                <c:pt idx="2">
                  <c:v>2010</c:v>
                </c:pt>
                <c:pt idx="3">
                  <c:v>2011</c:v>
                </c:pt>
                <c:pt idx="4">
                  <c:v>2012</c:v>
                </c:pt>
                <c:pt idx="5">
                  <c:v>2013</c:v>
                </c:pt>
                <c:pt idx="6">
                  <c:v>2014</c:v>
                </c:pt>
                <c:pt idx="7">
                  <c:v>2015</c:v>
                </c:pt>
                <c:pt idx="8">
                  <c:v>2016**</c:v>
                </c:pt>
              </c:strCache>
            </c:strRef>
          </c:cat>
          <c:val>
            <c:numRef>
              <c:f>'4'!$AE$81:$AM$81</c:f>
              <c:numCache>
                <c:formatCode>#,##0</c:formatCode>
                <c:ptCount val="9"/>
                <c:pt idx="0">
                  <c:v>2.0140696600776193</c:v>
                </c:pt>
                <c:pt idx="1">
                  <c:v>2.0224254991466419</c:v>
                </c:pt>
                <c:pt idx="2">
                  <c:v>1.9850356220177388</c:v>
                </c:pt>
                <c:pt idx="3">
                  <c:v>1.6492835795525296</c:v>
                </c:pt>
                <c:pt idx="4">
                  <c:v>1.6049453633231534</c:v>
                </c:pt>
                <c:pt idx="5">
                  <c:v>1.3591565274938264</c:v>
                </c:pt>
                <c:pt idx="6">
                  <c:v>1.2429892372125269</c:v>
                </c:pt>
                <c:pt idx="7">
                  <c:v>1.1647961075796747</c:v>
                </c:pt>
                <c:pt idx="8">
                  <c:v>1.0828095360685783</c:v>
                </c:pt>
              </c:numCache>
            </c:numRef>
          </c:val>
          <c:extLst>
            <c:ext xmlns:c16="http://schemas.microsoft.com/office/drawing/2014/chart" uri="{C3380CC4-5D6E-409C-BE32-E72D297353CC}">
              <c16:uniqueId val="{00000003-D75B-469D-87BF-80353487A55B}"/>
            </c:ext>
          </c:extLst>
        </c:ser>
        <c:dLbls>
          <c:showLegendKey val="0"/>
          <c:showVal val="0"/>
          <c:showCatName val="0"/>
          <c:showSerName val="0"/>
          <c:showPercent val="0"/>
          <c:showBubbleSize val="0"/>
        </c:dLbls>
        <c:gapWidth val="150"/>
        <c:axId val="165243904"/>
        <c:axId val="165245696"/>
      </c:barChart>
      <c:catAx>
        <c:axId val="165243904"/>
        <c:scaling>
          <c:orientation val="minMax"/>
        </c:scaling>
        <c:delete val="0"/>
        <c:axPos val="b"/>
        <c:numFmt formatCode="General" sourceLinked="0"/>
        <c:majorTickMark val="out"/>
        <c:minorTickMark val="none"/>
        <c:tickLblPos val="nextTo"/>
        <c:crossAx val="165245696"/>
        <c:crosses val="autoZero"/>
        <c:auto val="1"/>
        <c:lblAlgn val="ctr"/>
        <c:lblOffset val="100"/>
        <c:noMultiLvlLbl val="0"/>
      </c:catAx>
      <c:valAx>
        <c:axId val="165245696"/>
        <c:scaling>
          <c:orientation val="minMax"/>
          <c:max val="70"/>
        </c:scaling>
        <c:delete val="0"/>
        <c:axPos val="l"/>
        <c:majorGridlines/>
        <c:title>
          <c:tx>
            <c:rich>
              <a:bodyPr rot="-5400000" vert="horz"/>
              <a:lstStyle/>
              <a:p>
                <a:pPr>
                  <a:defRPr b="0"/>
                </a:pPr>
                <a:r>
                  <a:rPr lang="en-US" b="0"/>
                  <a:t>Ton per miljoner kronor</a:t>
                </a:r>
              </a:p>
            </c:rich>
          </c:tx>
          <c:overlay val="0"/>
        </c:title>
        <c:numFmt formatCode="#,##0" sourceLinked="0"/>
        <c:majorTickMark val="out"/>
        <c:minorTickMark val="none"/>
        <c:tickLblPos val="nextTo"/>
        <c:crossAx val="165243904"/>
        <c:crosses val="autoZero"/>
        <c:crossBetween val="between"/>
      </c:valAx>
    </c:plotArea>
    <c:legend>
      <c:legendPos val="b"/>
      <c:overlay val="0"/>
    </c:legend>
    <c:plotVisOnly val="1"/>
    <c:dispBlanksAs val="gap"/>
    <c:showDLblsOverMax val="0"/>
  </c:chart>
  <c:txPr>
    <a:bodyPr/>
    <a:lstStyle/>
    <a:p>
      <a:pPr>
        <a:defRPr sz="900"/>
      </a:pPr>
      <a:endParaRPr lang="sv-SE"/>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lang="en-US" sz="1800" b="1" i="0" u="none" strike="noStrike" kern="1200" baseline="0">
                <a:solidFill>
                  <a:sysClr val="windowText" lastClr="000000"/>
                </a:solidFill>
                <a:latin typeface="+mn-lt"/>
                <a:ea typeface="+mn-ea"/>
                <a:cs typeface="+mn-cs"/>
              </a:defRPr>
            </a:pPr>
            <a:r>
              <a:rPr lang="en-US" sz="1800" b="1" i="0" u="none" strike="noStrike" kern="1200" baseline="0">
                <a:solidFill>
                  <a:sysClr val="windowText" lastClr="000000"/>
                </a:solidFill>
                <a:latin typeface="+mn-lt"/>
                <a:ea typeface="+mn-ea"/>
                <a:cs typeface="+mn-cs"/>
              </a:rPr>
              <a:t>Västra Götaland</a:t>
            </a:r>
          </a:p>
        </c:rich>
      </c:tx>
      <c:overlay val="1"/>
    </c:title>
    <c:autoTitleDeleted val="0"/>
    <c:plotArea>
      <c:layout/>
      <c:barChart>
        <c:barDir val="col"/>
        <c:grouping val="clustered"/>
        <c:varyColors val="0"/>
        <c:ser>
          <c:idx val="0"/>
          <c:order val="0"/>
          <c:tx>
            <c:strRef>
              <c:f>'4'!$AB$85</c:f>
              <c:strCache>
                <c:ptCount val="1"/>
                <c:pt idx="0">
                  <c:v>Genomsnitt alla branscher</c:v>
                </c:pt>
              </c:strCache>
            </c:strRef>
          </c:tx>
          <c:invertIfNegative val="0"/>
          <c:cat>
            <c:strRef>
              <c:f>'4'!$AE$7:$AM$7</c:f>
              <c:strCache>
                <c:ptCount val="9"/>
                <c:pt idx="0">
                  <c:v>2008</c:v>
                </c:pt>
                <c:pt idx="1">
                  <c:v>2009</c:v>
                </c:pt>
                <c:pt idx="2">
                  <c:v>2010</c:v>
                </c:pt>
                <c:pt idx="3">
                  <c:v>2011</c:v>
                </c:pt>
                <c:pt idx="4">
                  <c:v>2012</c:v>
                </c:pt>
                <c:pt idx="5">
                  <c:v>2013</c:v>
                </c:pt>
                <c:pt idx="6">
                  <c:v>2014</c:v>
                </c:pt>
                <c:pt idx="7">
                  <c:v>2015</c:v>
                </c:pt>
                <c:pt idx="8">
                  <c:v>2016**</c:v>
                </c:pt>
              </c:strCache>
            </c:strRef>
          </c:cat>
          <c:val>
            <c:numRef>
              <c:f>'4'!$AE$85:$AM$85</c:f>
              <c:numCache>
                <c:formatCode>#,##0</c:formatCode>
                <c:ptCount val="9"/>
                <c:pt idx="0">
                  <c:v>27.386873555758068</c:v>
                </c:pt>
                <c:pt idx="1">
                  <c:v>28.487966883245644</c:v>
                </c:pt>
                <c:pt idx="2">
                  <c:v>27.502073367682733</c:v>
                </c:pt>
                <c:pt idx="3">
                  <c:v>24.106036652095931</c:v>
                </c:pt>
                <c:pt idx="4">
                  <c:v>22.862988888277361</c:v>
                </c:pt>
                <c:pt idx="5">
                  <c:v>21.486095951099777</c:v>
                </c:pt>
                <c:pt idx="6">
                  <c:v>20.534729332596097</c:v>
                </c:pt>
                <c:pt idx="7">
                  <c:v>19.231613050229683</c:v>
                </c:pt>
                <c:pt idx="8">
                  <c:v>18.570690174518006</c:v>
                </c:pt>
              </c:numCache>
            </c:numRef>
          </c:val>
          <c:extLst>
            <c:ext xmlns:c16="http://schemas.microsoft.com/office/drawing/2014/chart" uri="{C3380CC4-5D6E-409C-BE32-E72D297353CC}">
              <c16:uniqueId val="{00000000-1751-411B-9498-6BA2C13E12B8}"/>
            </c:ext>
          </c:extLst>
        </c:ser>
        <c:ser>
          <c:idx val="1"/>
          <c:order val="1"/>
          <c:tx>
            <c:strRef>
              <c:f>'4'!$AB$86</c:f>
              <c:strCache>
                <c:ptCount val="1"/>
                <c:pt idx="0">
                  <c:v>Marknadsproduktion, varor (SNI A01-F43)</c:v>
                </c:pt>
              </c:strCache>
            </c:strRef>
          </c:tx>
          <c:invertIfNegative val="0"/>
          <c:cat>
            <c:strRef>
              <c:f>'4'!$AE$7:$AM$7</c:f>
              <c:strCache>
                <c:ptCount val="9"/>
                <c:pt idx="0">
                  <c:v>2008</c:v>
                </c:pt>
                <c:pt idx="1">
                  <c:v>2009</c:v>
                </c:pt>
                <c:pt idx="2">
                  <c:v>2010</c:v>
                </c:pt>
                <c:pt idx="3">
                  <c:v>2011</c:v>
                </c:pt>
                <c:pt idx="4">
                  <c:v>2012</c:v>
                </c:pt>
                <c:pt idx="5">
                  <c:v>2013</c:v>
                </c:pt>
                <c:pt idx="6">
                  <c:v>2014</c:v>
                </c:pt>
                <c:pt idx="7">
                  <c:v>2015</c:v>
                </c:pt>
                <c:pt idx="8">
                  <c:v>2016**</c:v>
                </c:pt>
              </c:strCache>
            </c:strRef>
          </c:cat>
          <c:val>
            <c:numRef>
              <c:f>'4'!$AE$86:$AM$86</c:f>
              <c:numCache>
                <c:formatCode>#,##0</c:formatCode>
                <c:ptCount val="9"/>
                <c:pt idx="0">
                  <c:v>46.376644009223305</c:v>
                </c:pt>
                <c:pt idx="1">
                  <c:v>50.891481175441584</c:v>
                </c:pt>
                <c:pt idx="2">
                  <c:v>47.501183126668899</c:v>
                </c:pt>
                <c:pt idx="3">
                  <c:v>42.964106772210741</c:v>
                </c:pt>
                <c:pt idx="4">
                  <c:v>46.007997178554675</c:v>
                </c:pt>
                <c:pt idx="5">
                  <c:v>41.183235826036828</c:v>
                </c:pt>
                <c:pt idx="6">
                  <c:v>37.705498283083188</c:v>
                </c:pt>
                <c:pt idx="7">
                  <c:v>34.674562370979359</c:v>
                </c:pt>
                <c:pt idx="8">
                  <c:v>33.468575728121792</c:v>
                </c:pt>
              </c:numCache>
            </c:numRef>
          </c:val>
          <c:extLst>
            <c:ext xmlns:c16="http://schemas.microsoft.com/office/drawing/2014/chart" uri="{C3380CC4-5D6E-409C-BE32-E72D297353CC}">
              <c16:uniqueId val="{00000001-1751-411B-9498-6BA2C13E12B8}"/>
            </c:ext>
          </c:extLst>
        </c:ser>
        <c:ser>
          <c:idx val="2"/>
          <c:order val="2"/>
          <c:tx>
            <c:strRef>
              <c:f>'4'!$AB$87</c:f>
              <c:strCache>
                <c:ptCount val="1"/>
                <c:pt idx="0">
                  <c:v>Marknadsproduktion, tjänster (SNI G45-T98)</c:v>
                </c:pt>
              </c:strCache>
            </c:strRef>
          </c:tx>
          <c:invertIfNegative val="0"/>
          <c:cat>
            <c:strRef>
              <c:f>'4'!$AE$7:$AM$7</c:f>
              <c:strCache>
                <c:ptCount val="9"/>
                <c:pt idx="0">
                  <c:v>2008</c:v>
                </c:pt>
                <c:pt idx="1">
                  <c:v>2009</c:v>
                </c:pt>
                <c:pt idx="2">
                  <c:v>2010</c:v>
                </c:pt>
                <c:pt idx="3">
                  <c:v>2011</c:v>
                </c:pt>
                <c:pt idx="4">
                  <c:v>2012</c:v>
                </c:pt>
                <c:pt idx="5">
                  <c:v>2013</c:v>
                </c:pt>
                <c:pt idx="6">
                  <c:v>2014</c:v>
                </c:pt>
                <c:pt idx="7">
                  <c:v>2015</c:v>
                </c:pt>
                <c:pt idx="8">
                  <c:v>2016**</c:v>
                </c:pt>
              </c:strCache>
            </c:strRef>
          </c:cat>
          <c:val>
            <c:numRef>
              <c:f>'4'!$AE$87:$AM$87</c:f>
              <c:numCache>
                <c:formatCode>#,##0</c:formatCode>
                <c:ptCount val="9"/>
                <c:pt idx="0">
                  <c:v>25.813074331945931</c:v>
                </c:pt>
                <c:pt idx="1">
                  <c:v>27.069051269058111</c:v>
                </c:pt>
                <c:pt idx="2">
                  <c:v>25.047599038387567</c:v>
                </c:pt>
                <c:pt idx="3">
                  <c:v>20.892213216379758</c:v>
                </c:pt>
                <c:pt idx="4">
                  <c:v>18.119867263237008</c:v>
                </c:pt>
                <c:pt idx="5">
                  <c:v>17.778502327726343</c:v>
                </c:pt>
                <c:pt idx="6">
                  <c:v>17.707425474553233</c:v>
                </c:pt>
                <c:pt idx="7">
                  <c:v>16.774065154105021</c:v>
                </c:pt>
                <c:pt idx="8">
                  <c:v>16.720109443504867</c:v>
                </c:pt>
              </c:numCache>
            </c:numRef>
          </c:val>
          <c:extLst>
            <c:ext xmlns:c16="http://schemas.microsoft.com/office/drawing/2014/chart" uri="{C3380CC4-5D6E-409C-BE32-E72D297353CC}">
              <c16:uniqueId val="{00000002-1751-411B-9498-6BA2C13E12B8}"/>
            </c:ext>
          </c:extLst>
        </c:ser>
        <c:ser>
          <c:idx val="3"/>
          <c:order val="3"/>
          <c:tx>
            <c:strRef>
              <c:f>'4'!$AB$88</c:f>
              <c:strCache>
                <c:ptCount val="1"/>
                <c:pt idx="0">
                  <c:v>Offentl. myndigh. samt hushållens icke-vinstdrivande org.</c:v>
                </c:pt>
              </c:strCache>
            </c:strRef>
          </c:tx>
          <c:invertIfNegative val="0"/>
          <c:cat>
            <c:strRef>
              <c:f>'4'!$AE$7:$AM$7</c:f>
              <c:strCache>
                <c:ptCount val="9"/>
                <c:pt idx="0">
                  <c:v>2008</c:v>
                </c:pt>
                <c:pt idx="1">
                  <c:v>2009</c:v>
                </c:pt>
                <c:pt idx="2">
                  <c:v>2010</c:v>
                </c:pt>
                <c:pt idx="3">
                  <c:v>2011</c:v>
                </c:pt>
                <c:pt idx="4">
                  <c:v>2012</c:v>
                </c:pt>
                <c:pt idx="5">
                  <c:v>2013</c:v>
                </c:pt>
                <c:pt idx="6">
                  <c:v>2014</c:v>
                </c:pt>
                <c:pt idx="7">
                  <c:v>2015</c:v>
                </c:pt>
                <c:pt idx="8">
                  <c:v>2016**</c:v>
                </c:pt>
              </c:strCache>
            </c:strRef>
          </c:cat>
          <c:val>
            <c:numRef>
              <c:f>'4'!$AE$88:$AM$88</c:f>
              <c:numCache>
                <c:formatCode>#,##0</c:formatCode>
                <c:ptCount val="9"/>
                <c:pt idx="0">
                  <c:v>1.4337462660956934</c:v>
                </c:pt>
                <c:pt idx="1">
                  <c:v>1.5525378567424328</c:v>
                </c:pt>
                <c:pt idx="2">
                  <c:v>1.4952634599778385</c:v>
                </c:pt>
                <c:pt idx="3">
                  <c:v>1.3697126003300082</c:v>
                </c:pt>
                <c:pt idx="4">
                  <c:v>1.2679514338323112</c:v>
                </c:pt>
                <c:pt idx="5">
                  <c:v>1.1046936793765871</c:v>
                </c:pt>
                <c:pt idx="6">
                  <c:v>1.0577124663906741</c:v>
                </c:pt>
                <c:pt idx="7">
                  <c:v>1.0356331940038024</c:v>
                </c:pt>
                <c:pt idx="8">
                  <c:v>0.93675858053413696</c:v>
                </c:pt>
              </c:numCache>
            </c:numRef>
          </c:val>
          <c:extLst>
            <c:ext xmlns:c16="http://schemas.microsoft.com/office/drawing/2014/chart" uri="{C3380CC4-5D6E-409C-BE32-E72D297353CC}">
              <c16:uniqueId val="{00000003-1751-411B-9498-6BA2C13E12B8}"/>
            </c:ext>
          </c:extLst>
        </c:ser>
        <c:dLbls>
          <c:showLegendKey val="0"/>
          <c:showVal val="0"/>
          <c:showCatName val="0"/>
          <c:showSerName val="0"/>
          <c:showPercent val="0"/>
          <c:showBubbleSize val="0"/>
        </c:dLbls>
        <c:gapWidth val="150"/>
        <c:axId val="165256576"/>
        <c:axId val="165274752"/>
      </c:barChart>
      <c:catAx>
        <c:axId val="165256576"/>
        <c:scaling>
          <c:orientation val="minMax"/>
        </c:scaling>
        <c:delete val="0"/>
        <c:axPos val="b"/>
        <c:numFmt formatCode="General" sourceLinked="0"/>
        <c:majorTickMark val="out"/>
        <c:minorTickMark val="none"/>
        <c:tickLblPos val="nextTo"/>
        <c:crossAx val="165274752"/>
        <c:crosses val="autoZero"/>
        <c:auto val="1"/>
        <c:lblAlgn val="ctr"/>
        <c:lblOffset val="100"/>
        <c:noMultiLvlLbl val="0"/>
      </c:catAx>
      <c:valAx>
        <c:axId val="165274752"/>
        <c:scaling>
          <c:orientation val="minMax"/>
          <c:max val="70"/>
        </c:scaling>
        <c:delete val="0"/>
        <c:axPos val="l"/>
        <c:majorGridlines/>
        <c:title>
          <c:tx>
            <c:rich>
              <a:bodyPr rot="-5400000" vert="horz"/>
              <a:lstStyle/>
              <a:p>
                <a:pPr>
                  <a:defRPr b="0"/>
                </a:pPr>
                <a:r>
                  <a:rPr lang="en-US" b="0"/>
                  <a:t>Ton per miljoner kronor</a:t>
                </a:r>
              </a:p>
            </c:rich>
          </c:tx>
          <c:overlay val="0"/>
        </c:title>
        <c:numFmt formatCode="#,##0" sourceLinked="0"/>
        <c:majorTickMark val="out"/>
        <c:minorTickMark val="none"/>
        <c:tickLblPos val="nextTo"/>
        <c:crossAx val="165256576"/>
        <c:crosses val="autoZero"/>
        <c:crossBetween val="between"/>
      </c:valAx>
    </c:plotArea>
    <c:legend>
      <c:legendPos val="b"/>
      <c:overlay val="0"/>
    </c:legend>
    <c:plotVisOnly val="1"/>
    <c:dispBlanksAs val="gap"/>
    <c:showDLblsOverMax val="0"/>
  </c:chart>
  <c:txPr>
    <a:bodyPr/>
    <a:lstStyle/>
    <a:p>
      <a:pPr>
        <a:defRPr sz="900"/>
      </a:pPr>
      <a:endParaRPr lang="sv-SE"/>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s>
</file>

<file path=xl/drawings/_rels/drawing6.xml.rels><?xml version="1.0" encoding="UTF-8" standalone="yes"?>
<Relationships xmlns="http://schemas.openxmlformats.org/package/2006/relationships"><Relationship Id="rId8" Type="http://schemas.openxmlformats.org/officeDocument/2006/relationships/chart" Target="../charts/chart30.xml"/><Relationship Id="rId13" Type="http://schemas.openxmlformats.org/officeDocument/2006/relationships/chart" Target="../charts/chart35.xml"/><Relationship Id="rId18" Type="http://schemas.openxmlformats.org/officeDocument/2006/relationships/chart" Target="../charts/chart40.xml"/><Relationship Id="rId3" Type="http://schemas.openxmlformats.org/officeDocument/2006/relationships/chart" Target="../charts/chart25.xml"/><Relationship Id="rId21" Type="http://schemas.openxmlformats.org/officeDocument/2006/relationships/chart" Target="../charts/chart43.xml"/><Relationship Id="rId7" Type="http://schemas.openxmlformats.org/officeDocument/2006/relationships/chart" Target="../charts/chart29.xml"/><Relationship Id="rId12" Type="http://schemas.openxmlformats.org/officeDocument/2006/relationships/chart" Target="../charts/chart34.xml"/><Relationship Id="rId17" Type="http://schemas.openxmlformats.org/officeDocument/2006/relationships/chart" Target="../charts/chart39.xml"/><Relationship Id="rId2" Type="http://schemas.openxmlformats.org/officeDocument/2006/relationships/chart" Target="../charts/chart24.xml"/><Relationship Id="rId16" Type="http://schemas.openxmlformats.org/officeDocument/2006/relationships/chart" Target="../charts/chart38.xml"/><Relationship Id="rId20" Type="http://schemas.openxmlformats.org/officeDocument/2006/relationships/chart" Target="../charts/chart42.xml"/><Relationship Id="rId1" Type="http://schemas.openxmlformats.org/officeDocument/2006/relationships/chart" Target="../charts/chart23.xml"/><Relationship Id="rId6" Type="http://schemas.openxmlformats.org/officeDocument/2006/relationships/chart" Target="../charts/chart28.xml"/><Relationship Id="rId11" Type="http://schemas.openxmlformats.org/officeDocument/2006/relationships/chart" Target="../charts/chart33.xml"/><Relationship Id="rId5" Type="http://schemas.openxmlformats.org/officeDocument/2006/relationships/chart" Target="../charts/chart27.xml"/><Relationship Id="rId15" Type="http://schemas.openxmlformats.org/officeDocument/2006/relationships/chart" Target="../charts/chart37.xml"/><Relationship Id="rId10" Type="http://schemas.openxmlformats.org/officeDocument/2006/relationships/chart" Target="../charts/chart32.xml"/><Relationship Id="rId19" Type="http://schemas.openxmlformats.org/officeDocument/2006/relationships/chart" Target="../charts/chart41.xml"/><Relationship Id="rId4" Type="http://schemas.openxmlformats.org/officeDocument/2006/relationships/chart" Target="../charts/chart26.xml"/><Relationship Id="rId9" Type="http://schemas.openxmlformats.org/officeDocument/2006/relationships/chart" Target="../charts/chart31.xml"/><Relationship Id="rId14" Type="http://schemas.openxmlformats.org/officeDocument/2006/relationships/chart" Target="../charts/chart36.xml"/><Relationship Id="rId22" Type="http://schemas.openxmlformats.org/officeDocument/2006/relationships/chart" Target="../charts/chart44.xml"/></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45.xml"/></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46.xml"/></Relationships>
</file>

<file path=xl/drawings/_rels/drawing9.xml.rels><?xml version="1.0" encoding="UTF-8" standalone="yes"?>
<Relationships xmlns="http://schemas.openxmlformats.org/package/2006/relationships"><Relationship Id="rId8" Type="http://schemas.openxmlformats.org/officeDocument/2006/relationships/chart" Target="../charts/chart53.xml"/><Relationship Id="rId3" Type="http://schemas.openxmlformats.org/officeDocument/2006/relationships/chart" Target="../charts/chart48.xml"/><Relationship Id="rId7" Type="http://schemas.openxmlformats.org/officeDocument/2006/relationships/chart" Target="../charts/chart52.xml"/><Relationship Id="rId2" Type="http://schemas.openxmlformats.org/officeDocument/2006/relationships/chart" Target="../charts/chart47.xml"/><Relationship Id="rId1" Type="http://schemas.openxmlformats.org/officeDocument/2006/relationships/image" Target="../media/image4.png"/><Relationship Id="rId6" Type="http://schemas.openxmlformats.org/officeDocument/2006/relationships/chart" Target="../charts/chart51.xml"/><Relationship Id="rId5" Type="http://schemas.openxmlformats.org/officeDocument/2006/relationships/chart" Target="../charts/chart50.xml"/><Relationship Id="rId4" Type="http://schemas.openxmlformats.org/officeDocument/2006/relationships/chart" Target="../charts/chart49.xml"/><Relationship Id="rId9" Type="http://schemas.openxmlformats.org/officeDocument/2006/relationships/chart" Target="../charts/chart5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39</xdr:row>
      <xdr:rowOff>0</xdr:rowOff>
    </xdr:from>
    <xdr:to>
      <xdr:col>1</xdr:col>
      <xdr:colOff>4000500</xdr:colOff>
      <xdr:row>43</xdr:row>
      <xdr:rowOff>66675</xdr:rowOff>
    </xdr:to>
    <xdr:pic>
      <xdr:nvPicPr>
        <xdr:cNvPr id="4" name="Bildobjekt 3" descr="logga liggand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91500"/>
          <a:ext cx="4829175" cy="733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0</xdr:colOff>
      <xdr:row>176</xdr:row>
      <xdr:rowOff>0</xdr:rowOff>
    </xdr:from>
    <xdr:to>
      <xdr:col>17</xdr:col>
      <xdr:colOff>438150</xdr:colOff>
      <xdr:row>177</xdr:row>
      <xdr:rowOff>57150</xdr:rowOff>
    </xdr:to>
    <xdr:pic>
      <xdr:nvPicPr>
        <xdr:cNvPr id="3" name="Bildobjekt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630150" y="28594050"/>
          <a:ext cx="14668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25</xdr:col>
      <xdr:colOff>0</xdr:colOff>
      <xdr:row>176</xdr:row>
      <xdr:rowOff>0</xdr:rowOff>
    </xdr:from>
    <xdr:to>
      <xdr:col>29</xdr:col>
      <xdr:colOff>200025</xdr:colOff>
      <xdr:row>177</xdr:row>
      <xdr:rowOff>57150</xdr:rowOff>
    </xdr:to>
    <xdr:pic>
      <xdr:nvPicPr>
        <xdr:cNvPr id="4" name="Bildobjekt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964275" y="28594050"/>
          <a:ext cx="14668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0</xdr:colOff>
      <xdr:row>301</xdr:row>
      <xdr:rowOff>0</xdr:rowOff>
    </xdr:from>
    <xdr:to>
      <xdr:col>14</xdr:col>
      <xdr:colOff>466725</xdr:colOff>
      <xdr:row>302</xdr:row>
      <xdr:rowOff>57150</xdr:rowOff>
    </xdr:to>
    <xdr:pic>
      <xdr:nvPicPr>
        <xdr:cNvPr id="4" name="Bildobjekt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81650" y="48825150"/>
          <a:ext cx="14668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0</xdr:colOff>
      <xdr:row>301</xdr:row>
      <xdr:rowOff>0</xdr:rowOff>
    </xdr:from>
    <xdr:to>
      <xdr:col>8</xdr:col>
      <xdr:colOff>819150</xdr:colOff>
      <xdr:row>302</xdr:row>
      <xdr:rowOff>57150</xdr:rowOff>
    </xdr:to>
    <xdr:pic>
      <xdr:nvPicPr>
        <xdr:cNvPr id="5" name="Bildobjekt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57575" y="49244250"/>
          <a:ext cx="14287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8</xdr:row>
      <xdr:rowOff>36886</xdr:rowOff>
    </xdr:from>
    <xdr:to>
      <xdr:col>7</xdr:col>
      <xdr:colOff>352426</xdr:colOff>
      <xdr:row>29</xdr:row>
      <xdr:rowOff>56994</xdr:rowOff>
    </xdr:to>
    <xdr:graphicFrame macro="">
      <xdr:nvGraphicFramePr>
        <xdr:cNvPr id="4"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542924</xdr:colOff>
      <xdr:row>8</xdr:row>
      <xdr:rowOff>16929</xdr:rowOff>
    </xdr:from>
    <xdr:to>
      <xdr:col>15</xdr:col>
      <xdr:colOff>368754</xdr:colOff>
      <xdr:row>29</xdr:row>
      <xdr:rowOff>30990</xdr:rowOff>
    </xdr:to>
    <xdr:graphicFrame macro="">
      <xdr:nvGraphicFramePr>
        <xdr:cNvPr id="5" name="Diagra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19686</xdr:colOff>
      <xdr:row>52</xdr:row>
      <xdr:rowOff>16208</xdr:rowOff>
    </xdr:from>
    <xdr:to>
      <xdr:col>15</xdr:col>
      <xdr:colOff>381000</xdr:colOff>
      <xdr:row>70</xdr:row>
      <xdr:rowOff>81643</xdr:rowOff>
    </xdr:to>
    <xdr:graphicFrame macro="">
      <xdr:nvGraphicFramePr>
        <xdr:cNvPr id="9" name="Diagram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608540</xdr:colOff>
      <xdr:row>30</xdr:row>
      <xdr:rowOff>144991</xdr:rowOff>
    </xdr:from>
    <xdr:to>
      <xdr:col>15</xdr:col>
      <xdr:colOff>394609</xdr:colOff>
      <xdr:row>50</xdr:row>
      <xdr:rowOff>33867</xdr:rowOff>
    </xdr:to>
    <xdr:graphicFrame macro="">
      <xdr:nvGraphicFramePr>
        <xdr:cNvPr id="10" name="Diagram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16</xdr:col>
      <xdr:colOff>19141</xdr:colOff>
      <xdr:row>52</xdr:row>
      <xdr:rowOff>3053</xdr:rowOff>
    </xdr:from>
    <xdr:to>
      <xdr:col>23</xdr:col>
      <xdr:colOff>435428</xdr:colOff>
      <xdr:row>70</xdr:row>
      <xdr:rowOff>122464</xdr:rowOff>
    </xdr:to>
    <xdr:graphicFrame macro="">
      <xdr:nvGraphicFramePr>
        <xdr:cNvPr id="11" name="Diagram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16</xdr:col>
      <xdr:colOff>2933</xdr:colOff>
      <xdr:row>31</xdr:row>
      <xdr:rowOff>13184</xdr:rowOff>
    </xdr:from>
    <xdr:to>
      <xdr:col>23</xdr:col>
      <xdr:colOff>408214</xdr:colOff>
      <xdr:row>50</xdr:row>
      <xdr:rowOff>40821</xdr:rowOff>
    </xdr:to>
    <xdr:graphicFrame macro="">
      <xdr:nvGraphicFramePr>
        <xdr:cNvPr id="12" name="Diagram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11763</xdr:colOff>
      <xdr:row>72</xdr:row>
      <xdr:rowOff>99876</xdr:rowOff>
    </xdr:from>
    <xdr:to>
      <xdr:col>15</xdr:col>
      <xdr:colOff>353786</xdr:colOff>
      <xdr:row>93</xdr:row>
      <xdr:rowOff>136072</xdr:rowOff>
    </xdr:to>
    <xdr:graphicFrame macro="">
      <xdr:nvGraphicFramePr>
        <xdr:cNvPr id="13" name="Diagram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40488</xdr:colOff>
      <xdr:row>118</xdr:row>
      <xdr:rowOff>7771</xdr:rowOff>
    </xdr:from>
    <xdr:to>
      <xdr:col>15</xdr:col>
      <xdr:colOff>367393</xdr:colOff>
      <xdr:row>138</xdr:row>
      <xdr:rowOff>26611</xdr:rowOff>
    </xdr:to>
    <xdr:graphicFrame macro="">
      <xdr:nvGraphicFramePr>
        <xdr:cNvPr id="14" name="Diagram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72</xdr:row>
      <xdr:rowOff>64347</xdr:rowOff>
    </xdr:from>
    <xdr:to>
      <xdr:col>7</xdr:col>
      <xdr:colOff>326571</xdr:colOff>
      <xdr:row>93</xdr:row>
      <xdr:rowOff>127000</xdr:rowOff>
    </xdr:to>
    <xdr:graphicFrame macro="">
      <xdr:nvGraphicFramePr>
        <xdr:cNvPr id="15" name="Diagram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1</xdr:colOff>
      <xdr:row>140</xdr:row>
      <xdr:rowOff>10553</xdr:rowOff>
    </xdr:from>
    <xdr:to>
      <xdr:col>7</xdr:col>
      <xdr:colOff>312965</xdr:colOff>
      <xdr:row>161</xdr:row>
      <xdr:rowOff>84848</xdr:rowOff>
    </xdr:to>
    <xdr:graphicFrame macro="">
      <xdr:nvGraphicFramePr>
        <xdr:cNvPr id="16" name="Diagram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16</xdr:col>
      <xdr:colOff>25793</xdr:colOff>
      <xdr:row>72</xdr:row>
      <xdr:rowOff>113182</xdr:rowOff>
    </xdr:from>
    <xdr:to>
      <xdr:col>23</xdr:col>
      <xdr:colOff>381000</xdr:colOff>
      <xdr:row>93</xdr:row>
      <xdr:rowOff>122465</xdr:rowOff>
    </xdr:to>
    <xdr:graphicFrame macro="">
      <xdr:nvGraphicFramePr>
        <xdr:cNvPr id="17" name="Diagram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21169</xdr:colOff>
      <xdr:row>118</xdr:row>
      <xdr:rowOff>16720</xdr:rowOff>
    </xdr:from>
    <xdr:to>
      <xdr:col>7</xdr:col>
      <xdr:colOff>312965</xdr:colOff>
      <xdr:row>138</xdr:row>
      <xdr:rowOff>19049</xdr:rowOff>
    </xdr:to>
    <xdr:graphicFrame macro="">
      <xdr:nvGraphicFramePr>
        <xdr:cNvPr id="18" name="Diagram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10100</xdr:colOff>
      <xdr:row>95</xdr:row>
      <xdr:rowOff>100419</xdr:rowOff>
    </xdr:from>
    <xdr:to>
      <xdr:col>7</xdr:col>
      <xdr:colOff>312964</xdr:colOff>
      <xdr:row>116</xdr:row>
      <xdr:rowOff>93435</xdr:rowOff>
    </xdr:to>
    <xdr:graphicFrame macro="">
      <xdr:nvGraphicFramePr>
        <xdr:cNvPr id="19" name="Diagram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16</xdr:col>
      <xdr:colOff>20107</xdr:colOff>
      <xdr:row>95</xdr:row>
      <xdr:rowOff>102897</xdr:rowOff>
    </xdr:from>
    <xdr:to>
      <xdr:col>23</xdr:col>
      <xdr:colOff>367393</xdr:colOff>
      <xdr:row>116</xdr:row>
      <xdr:rowOff>81643</xdr:rowOff>
    </xdr:to>
    <xdr:graphicFrame macro="">
      <xdr:nvGraphicFramePr>
        <xdr:cNvPr id="21" name="Diagram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8</xdr:col>
      <xdr:colOff>6926</xdr:colOff>
      <xdr:row>95</xdr:row>
      <xdr:rowOff>92076</xdr:rowOff>
    </xdr:from>
    <xdr:to>
      <xdr:col>15</xdr:col>
      <xdr:colOff>353786</xdr:colOff>
      <xdr:row>116</xdr:row>
      <xdr:rowOff>108857</xdr:rowOff>
    </xdr:to>
    <xdr:graphicFrame macro="">
      <xdr:nvGraphicFramePr>
        <xdr:cNvPr id="23" name="Diagram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15</xdr:col>
      <xdr:colOff>608936</xdr:colOff>
      <xdr:row>118</xdr:row>
      <xdr:rowOff>38463</xdr:rowOff>
    </xdr:from>
    <xdr:to>
      <xdr:col>23</xdr:col>
      <xdr:colOff>353786</xdr:colOff>
      <xdr:row>138</xdr:row>
      <xdr:rowOff>73177</xdr:rowOff>
    </xdr:to>
    <xdr:graphicFrame macro="">
      <xdr:nvGraphicFramePr>
        <xdr:cNvPr id="24" name="Diagram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8</xdr:col>
      <xdr:colOff>15996</xdr:colOff>
      <xdr:row>163</xdr:row>
      <xdr:rowOff>139398</xdr:rowOff>
    </xdr:from>
    <xdr:to>
      <xdr:col>15</xdr:col>
      <xdr:colOff>340180</xdr:colOff>
      <xdr:row>187</xdr:row>
      <xdr:rowOff>21468</xdr:rowOff>
    </xdr:to>
    <xdr:graphicFrame macro="">
      <xdr:nvGraphicFramePr>
        <xdr:cNvPr id="25" name="Diagram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16</xdr:col>
      <xdr:colOff>13608</xdr:colOff>
      <xdr:row>140</xdr:row>
      <xdr:rowOff>454</xdr:rowOff>
    </xdr:from>
    <xdr:to>
      <xdr:col>23</xdr:col>
      <xdr:colOff>367394</xdr:colOff>
      <xdr:row>162</xdr:row>
      <xdr:rowOff>149678</xdr:rowOff>
    </xdr:to>
    <xdr:graphicFrame macro="">
      <xdr:nvGraphicFramePr>
        <xdr:cNvPr id="26" name="Diagram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7</xdr:col>
      <xdr:colOff>609903</xdr:colOff>
      <xdr:row>140</xdr:row>
      <xdr:rowOff>15724</xdr:rowOff>
    </xdr:from>
    <xdr:to>
      <xdr:col>15</xdr:col>
      <xdr:colOff>353786</xdr:colOff>
      <xdr:row>161</xdr:row>
      <xdr:rowOff>146353</xdr:rowOff>
    </xdr:to>
    <xdr:graphicFrame macro="">
      <xdr:nvGraphicFramePr>
        <xdr:cNvPr id="27" name="Diagram 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16</xdr:col>
      <xdr:colOff>13607</xdr:colOff>
      <xdr:row>8</xdr:row>
      <xdr:rowOff>58961</xdr:rowOff>
    </xdr:from>
    <xdr:to>
      <xdr:col>23</xdr:col>
      <xdr:colOff>435428</xdr:colOff>
      <xdr:row>29</xdr:row>
      <xdr:rowOff>68486</xdr:rowOff>
    </xdr:to>
    <xdr:graphicFrame macro="">
      <xdr:nvGraphicFramePr>
        <xdr:cNvPr id="28" name="Diagram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0</xdr:col>
      <xdr:colOff>0</xdr:colOff>
      <xdr:row>30</xdr:row>
      <xdr:rowOff>148166</xdr:rowOff>
    </xdr:from>
    <xdr:to>
      <xdr:col>7</xdr:col>
      <xdr:colOff>317501</xdr:colOff>
      <xdr:row>50</xdr:row>
      <xdr:rowOff>0</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0</xdr:col>
      <xdr:colOff>0</xdr:colOff>
      <xdr:row>51</xdr:row>
      <xdr:rowOff>147863</xdr:rowOff>
    </xdr:from>
    <xdr:to>
      <xdr:col>7</xdr:col>
      <xdr:colOff>326571</xdr:colOff>
      <xdr:row>70</xdr:row>
      <xdr:rowOff>43844</xdr:rowOff>
    </xdr:to>
    <xdr:graphicFrame macro="">
      <xdr:nvGraphicFramePr>
        <xdr:cNvPr id="3" name="Diagra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7</xdr:row>
      <xdr:rowOff>49139</xdr:rowOff>
    </xdr:from>
    <xdr:to>
      <xdr:col>7</xdr:col>
      <xdr:colOff>419100</xdr:colOff>
      <xdr:row>27</xdr:row>
      <xdr:rowOff>114301</xdr:rowOff>
    </xdr:to>
    <xdr:graphicFrame macro="">
      <xdr:nvGraphicFramePr>
        <xdr:cNvPr id="6" name="Diagram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18748</xdr:colOff>
      <xdr:row>7</xdr:row>
      <xdr:rowOff>34471</xdr:rowOff>
    </xdr:from>
    <xdr:to>
      <xdr:col>15</xdr:col>
      <xdr:colOff>500592</xdr:colOff>
      <xdr:row>27</xdr:row>
      <xdr:rowOff>125942</xdr:rowOff>
    </xdr:to>
    <xdr:graphicFrame macro="">
      <xdr:nvGraphicFramePr>
        <xdr:cNvPr id="8" name="Diagram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31750</xdr:colOff>
      <xdr:row>7</xdr:row>
      <xdr:rowOff>31748</xdr:rowOff>
    </xdr:from>
    <xdr:to>
      <xdr:col>23</xdr:col>
      <xdr:colOff>447675</xdr:colOff>
      <xdr:row>27</xdr:row>
      <xdr:rowOff>123825</xdr:rowOff>
    </xdr:to>
    <xdr:graphicFrame macro="">
      <xdr:nvGraphicFramePr>
        <xdr:cNvPr id="9" name="Diagram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29</xdr:row>
      <xdr:rowOff>0</xdr:rowOff>
    </xdr:from>
    <xdr:to>
      <xdr:col>7</xdr:col>
      <xdr:colOff>419100</xdr:colOff>
      <xdr:row>48</xdr:row>
      <xdr:rowOff>97367</xdr:rowOff>
    </xdr:to>
    <xdr:graphicFrame macro="">
      <xdr:nvGraphicFramePr>
        <xdr:cNvPr id="10" name="Diagram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22225</xdr:colOff>
      <xdr:row>29</xdr:row>
      <xdr:rowOff>16933</xdr:rowOff>
    </xdr:from>
    <xdr:to>
      <xdr:col>15</xdr:col>
      <xdr:colOff>466725</xdr:colOff>
      <xdr:row>48</xdr:row>
      <xdr:rowOff>66675</xdr:rowOff>
    </xdr:to>
    <xdr:graphicFrame macro="">
      <xdr:nvGraphicFramePr>
        <xdr:cNvPr id="11" name="Diagram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16</xdr:col>
      <xdr:colOff>25400</xdr:colOff>
      <xdr:row>29</xdr:row>
      <xdr:rowOff>21166</xdr:rowOff>
    </xdr:from>
    <xdr:to>
      <xdr:col>23</xdr:col>
      <xdr:colOff>438150</xdr:colOff>
      <xdr:row>48</xdr:row>
      <xdr:rowOff>76200</xdr:rowOff>
    </xdr:to>
    <xdr:graphicFrame macro="">
      <xdr:nvGraphicFramePr>
        <xdr:cNvPr id="12" name="Diagram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xdr:colOff>
      <xdr:row>50</xdr:row>
      <xdr:rowOff>9524</xdr:rowOff>
    </xdr:from>
    <xdr:to>
      <xdr:col>7</xdr:col>
      <xdr:colOff>409576</xdr:colOff>
      <xdr:row>69</xdr:row>
      <xdr:rowOff>55032</xdr:rowOff>
    </xdr:to>
    <xdr:graphicFrame macro="">
      <xdr:nvGraphicFramePr>
        <xdr:cNvPr id="13" name="Diagram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9526</xdr:colOff>
      <xdr:row>50</xdr:row>
      <xdr:rowOff>8468</xdr:rowOff>
    </xdr:from>
    <xdr:to>
      <xdr:col>15</xdr:col>
      <xdr:colOff>447676</xdr:colOff>
      <xdr:row>69</xdr:row>
      <xdr:rowOff>76201</xdr:rowOff>
    </xdr:to>
    <xdr:graphicFrame macro="">
      <xdr:nvGraphicFramePr>
        <xdr:cNvPr id="14" name="Diagram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16</xdr:col>
      <xdr:colOff>28575</xdr:colOff>
      <xdr:row>50</xdr:row>
      <xdr:rowOff>32808</xdr:rowOff>
    </xdr:from>
    <xdr:to>
      <xdr:col>23</xdr:col>
      <xdr:colOff>447675</xdr:colOff>
      <xdr:row>69</xdr:row>
      <xdr:rowOff>76200</xdr:rowOff>
    </xdr:to>
    <xdr:graphicFrame macro="">
      <xdr:nvGraphicFramePr>
        <xdr:cNvPr id="15" name="Diagram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1</xdr:colOff>
      <xdr:row>70</xdr:row>
      <xdr:rowOff>83606</xdr:rowOff>
    </xdr:from>
    <xdr:to>
      <xdr:col>7</xdr:col>
      <xdr:colOff>409576</xdr:colOff>
      <xdr:row>91</xdr:row>
      <xdr:rowOff>104774</xdr:rowOff>
    </xdr:to>
    <xdr:graphicFrame macro="">
      <xdr:nvGraphicFramePr>
        <xdr:cNvPr id="16" name="Diagram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114</xdr:row>
      <xdr:rowOff>15422</xdr:rowOff>
    </xdr:from>
    <xdr:to>
      <xdr:col>7</xdr:col>
      <xdr:colOff>381000</xdr:colOff>
      <xdr:row>134</xdr:row>
      <xdr:rowOff>57150</xdr:rowOff>
    </xdr:to>
    <xdr:graphicFrame macro="">
      <xdr:nvGraphicFramePr>
        <xdr:cNvPr id="17" name="Diagram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8</xdr:col>
      <xdr:colOff>17993</xdr:colOff>
      <xdr:row>70</xdr:row>
      <xdr:rowOff>82549</xdr:rowOff>
    </xdr:from>
    <xdr:to>
      <xdr:col>15</xdr:col>
      <xdr:colOff>466725</xdr:colOff>
      <xdr:row>91</xdr:row>
      <xdr:rowOff>85726</xdr:rowOff>
    </xdr:to>
    <xdr:graphicFrame macro="">
      <xdr:nvGraphicFramePr>
        <xdr:cNvPr id="18" name="Diagram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16</xdr:col>
      <xdr:colOff>33867</xdr:colOff>
      <xdr:row>93</xdr:row>
      <xdr:rowOff>30691</xdr:rowOff>
    </xdr:from>
    <xdr:to>
      <xdr:col>23</xdr:col>
      <xdr:colOff>447675</xdr:colOff>
      <xdr:row>112</xdr:row>
      <xdr:rowOff>123825</xdr:rowOff>
    </xdr:to>
    <xdr:graphicFrame macro="">
      <xdr:nvGraphicFramePr>
        <xdr:cNvPr id="19" name="Diagram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8</xdr:col>
      <xdr:colOff>13758</xdr:colOff>
      <xdr:row>93</xdr:row>
      <xdr:rowOff>38100</xdr:rowOff>
    </xdr:from>
    <xdr:to>
      <xdr:col>15</xdr:col>
      <xdr:colOff>485775</xdr:colOff>
      <xdr:row>112</xdr:row>
      <xdr:rowOff>95250</xdr:rowOff>
    </xdr:to>
    <xdr:graphicFrame macro="">
      <xdr:nvGraphicFramePr>
        <xdr:cNvPr id="20" name="Diagram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8</xdr:col>
      <xdr:colOff>54428</xdr:colOff>
      <xdr:row>113</xdr:row>
      <xdr:rowOff>131837</xdr:rowOff>
    </xdr:from>
    <xdr:to>
      <xdr:col>15</xdr:col>
      <xdr:colOff>504825</xdr:colOff>
      <xdr:row>134</xdr:row>
      <xdr:rowOff>133350</xdr:rowOff>
    </xdr:to>
    <xdr:graphicFrame macro="">
      <xdr:nvGraphicFramePr>
        <xdr:cNvPr id="21" name="Diagram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16</xdr:col>
      <xdr:colOff>34927</xdr:colOff>
      <xdr:row>70</xdr:row>
      <xdr:rowOff>101601</xdr:rowOff>
    </xdr:from>
    <xdr:to>
      <xdr:col>23</xdr:col>
      <xdr:colOff>438151</xdr:colOff>
      <xdr:row>91</xdr:row>
      <xdr:rowOff>85725</xdr:rowOff>
    </xdr:to>
    <xdr:graphicFrame macro="">
      <xdr:nvGraphicFramePr>
        <xdr:cNvPr id="22" name="Diagram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0</xdr:colOff>
      <xdr:row>93</xdr:row>
      <xdr:rowOff>9525</xdr:rowOff>
    </xdr:from>
    <xdr:to>
      <xdr:col>7</xdr:col>
      <xdr:colOff>419100</xdr:colOff>
      <xdr:row>112</xdr:row>
      <xdr:rowOff>112182</xdr:rowOff>
    </xdr:to>
    <xdr:graphicFrame macro="">
      <xdr:nvGraphicFramePr>
        <xdr:cNvPr id="24" name="Diagram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16</xdr:col>
      <xdr:colOff>11944</xdr:colOff>
      <xdr:row>113</xdr:row>
      <xdr:rowOff>155574</xdr:rowOff>
    </xdr:from>
    <xdr:to>
      <xdr:col>23</xdr:col>
      <xdr:colOff>483961</xdr:colOff>
      <xdr:row>134</xdr:row>
      <xdr:rowOff>42636</xdr:rowOff>
    </xdr:to>
    <xdr:graphicFrame macro="">
      <xdr:nvGraphicFramePr>
        <xdr:cNvPr id="25" name="Diagram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8</xdr:col>
      <xdr:colOff>26006</xdr:colOff>
      <xdr:row>135</xdr:row>
      <xdr:rowOff>161924</xdr:rowOff>
    </xdr:from>
    <xdr:to>
      <xdr:col>15</xdr:col>
      <xdr:colOff>466726</xdr:colOff>
      <xdr:row>157</xdr:row>
      <xdr:rowOff>57149</xdr:rowOff>
    </xdr:to>
    <xdr:graphicFrame macro="">
      <xdr:nvGraphicFramePr>
        <xdr:cNvPr id="31" name="Diagram 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0</xdr:colOff>
      <xdr:row>135</xdr:row>
      <xdr:rowOff>104775</xdr:rowOff>
    </xdr:from>
    <xdr:to>
      <xdr:col>7</xdr:col>
      <xdr:colOff>333375</xdr:colOff>
      <xdr:row>157</xdr:row>
      <xdr:rowOff>73932</xdr:rowOff>
    </xdr:to>
    <xdr:graphicFrame macro="">
      <xdr:nvGraphicFramePr>
        <xdr:cNvPr id="32" name="Diagram 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16</xdr:col>
      <xdr:colOff>38101</xdr:colOff>
      <xdr:row>136</xdr:row>
      <xdr:rowOff>95250</xdr:rowOff>
    </xdr:from>
    <xdr:to>
      <xdr:col>23</xdr:col>
      <xdr:colOff>466725</xdr:colOff>
      <xdr:row>156</xdr:row>
      <xdr:rowOff>106134</xdr:rowOff>
    </xdr:to>
    <xdr:graphicFrame macro="">
      <xdr:nvGraphicFramePr>
        <xdr:cNvPr id="33" name="Diagram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4</xdr:col>
      <xdr:colOff>460980</xdr:colOff>
      <xdr:row>158</xdr:row>
      <xdr:rowOff>56547</xdr:rowOff>
    </xdr:from>
    <xdr:to>
      <xdr:col>15</xdr:col>
      <xdr:colOff>560010</xdr:colOff>
      <xdr:row>180</xdr:row>
      <xdr:rowOff>126849</xdr:rowOff>
    </xdr:to>
    <xdr:graphicFrame macro="">
      <xdr:nvGraphicFramePr>
        <xdr:cNvPr id="34" name="Diagram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8</xdr:col>
      <xdr:colOff>47625</xdr:colOff>
      <xdr:row>0</xdr:row>
      <xdr:rowOff>142875</xdr:rowOff>
    </xdr:from>
    <xdr:to>
      <xdr:col>15</xdr:col>
      <xdr:colOff>337185</xdr:colOff>
      <xdr:row>30</xdr:row>
      <xdr:rowOff>160020</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12</xdr:col>
      <xdr:colOff>0</xdr:colOff>
      <xdr:row>62</xdr:row>
      <xdr:rowOff>0</xdr:rowOff>
    </xdr:from>
    <xdr:to>
      <xdr:col>14</xdr:col>
      <xdr:colOff>247650</xdr:colOff>
      <xdr:row>63</xdr:row>
      <xdr:rowOff>57150</xdr:rowOff>
    </xdr:to>
    <xdr:pic>
      <xdr:nvPicPr>
        <xdr:cNvPr id="4" name="Bildobjekt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924675" y="10306050"/>
          <a:ext cx="14668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11430</xdr:colOff>
      <xdr:row>5</xdr:row>
      <xdr:rowOff>34290</xdr:rowOff>
    </xdr:from>
    <xdr:to>
      <xdr:col>7</xdr:col>
      <xdr:colOff>116205</xdr:colOff>
      <xdr:row>35</xdr:row>
      <xdr:rowOff>133350</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13</xdr:col>
      <xdr:colOff>0</xdr:colOff>
      <xdr:row>69</xdr:row>
      <xdr:rowOff>0</xdr:rowOff>
    </xdr:from>
    <xdr:to>
      <xdr:col>15</xdr:col>
      <xdr:colOff>152400</xdr:colOff>
      <xdr:row>70</xdr:row>
      <xdr:rowOff>57150</xdr:rowOff>
    </xdr:to>
    <xdr:pic>
      <xdr:nvPicPr>
        <xdr:cNvPr id="3" name="Bildobjekt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05600" y="11811000"/>
          <a:ext cx="14668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24</xdr:col>
      <xdr:colOff>0</xdr:colOff>
      <xdr:row>69</xdr:row>
      <xdr:rowOff>0</xdr:rowOff>
    </xdr:from>
    <xdr:to>
      <xdr:col>26</xdr:col>
      <xdr:colOff>247650</xdr:colOff>
      <xdr:row>70</xdr:row>
      <xdr:rowOff>57150</xdr:rowOff>
    </xdr:to>
    <xdr:pic>
      <xdr:nvPicPr>
        <xdr:cNvPr id="4" name="Bildobjekt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87250" y="11811000"/>
          <a:ext cx="14668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38</xdr:col>
      <xdr:colOff>388620</xdr:colOff>
      <xdr:row>5</xdr:row>
      <xdr:rowOff>270510</xdr:rowOff>
    </xdr:from>
    <xdr:to>
      <xdr:col>43</xdr:col>
      <xdr:colOff>97155</xdr:colOff>
      <xdr:row>44</xdr:row>
      <xdr:rowOff>108585</xdr:rowOff>
    </xdr:to>
    <xdr:pic>
      <xdr:nvPicPr>
        <xdr:cNvPr id="3" name="Bildobjekt 2" descr="SWE-Map NUTS1-NUTS2,2.sv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801570" y="1480185"/>
          <a:ext cx="2756535" cy="6286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38099</xdr:colOff>
      <xdr:row>6</xdr:row>
      <xdr:rowOff>14286</xdr:rowOff>
    </xdr:from>
    <xdr:to>
      <xdr:col>3</xdr:col>
      <xdr:colOff>1333500</xdr:colOff>
      <xdr:row>21</xdr:row>
      <xdr:rowOff>83819</xdr:rowOff>
    </xdr:to>
    <xdr:graphicFrame macro="">
      <xdr:nvGraphicFramePr>
        <xdr:cNvPr id="4" name="Diagram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1434465</xdr:colOff>
      <xdr:row>6</xdr:row>
      <xdr:rowOff>38100</xdr:rowOff>
    </xdr:from>
    <xdr:to>
      <xdr:col>3</xdr:col>
      <xdr:colOff>5699761</xdr:colOff>
      <xdr:row>21</xdr:row>
      <xdr:rowOff>95250</xdr:rowOff>
    </xdr:to>
    <xdr:graphicFrame macro="">
      <xdr:nvGraphicFramePr>
        <xdr:cNvPr id="5" name="Diagra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22</xdr:row>
      <xdr:rowOff>47625</xdr:rowOff>
    </xdr:from>
    <xdr:to>
      <xdr:col>3</xdr:col>
      <xdr:colOff>1325880</xdr:colOff>
      <xdr:row>38</xdr:row>
      <xdr:rowOff>114300</xdr:rowOff>
    </xdr:to>
    <xdr:graphicFrame macro="">
      <xdr:nvGraphicFramePr>
        <xdr:cNvPr id="6" name="Diagra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1442085</xdr:colOff>
      <xdr:row>22</xdr:row>
      <xdr:rowOff>45721</xdr:rowOff>
    </xdr:from>
    <xdr:to>
      <xdr:col>3</xdr:col>
      <xdr:colOff>5707381</xdr:colOff>
      <xdr:row>38</xdr:row>
      <xdr:rowOff>152401</xdr:rowOff>
    </xdr:to>
    <xdr:graphicFrame macro="">
      <xdr:nvGraphicFramePr>
        <xdr:cNvPr id="7" name="Diagra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xdr:colOff>
      <xdr:row>39</xdr:row>
      <xdr:rowOff>30479</xdr:rowOff>
    </xdr:from>
    <xdr:to>
      <xdr:col>3</xdr:col>
      <xdr:colOff>1325881</xdr:colOff>
      <xdr:row>56</xdr:row>
      <xdr:rowOff>30479</xdr:rowOff>
    </xdr:to>
    <xdr:graphicFrame macro="">
      <xdr:nvGraphicFramePr>
        <xdr:cNvPr id="8" name="Diagram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1476375</xdr:colOff>
      <xdr:row>39</xdr:row>
      <xdr:rowOff>43815</xdr:rowOff>
    </xdr:from>
    <xdr:to>
      <xdr:col>3</xdr:col>
      <xdr:colOff>5692140</xdr:colOff>
      <xdr:row>56</xdr:row>
      <xdr:rowOff>53340</xdr:rowOff>
    </xdr:to>
    <xdr:graphicFrame macro="">
      <xdr:nvGraphicFramePr>
        <xdr:cNvPr id="9" name="Diagram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57</xdr:row>
      <xdr:rowOff>0</xdr:rowOff>
    </xdr:from>
    <xdr:to>
      <xdr:col>3</xdr:col>
      <xdr:colOff>1295400</xdr:colOff>
      <xdr:row>74</xdr:row>
      <xdr:rowOff>9525</xdr:rowOff>
    </xdr:to>
    <xdr:graphicFrame macro="">
      <xdr:nvGraphicFramePr>
        <xdr:cNvPr id="10" name="Diagram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1485900</xdr:colOff>
      <xdr:row>56</xdr:row>
      <xdr:rowOff>152400</xdr:rowOff>
    </xdr:from>
    <xdr:to>
      <xdr:col>3</xdr:col>
      <xdr:colOff>5699760</xdr:colOff>
      <xdr:row>74</xdr:row>
      <xdr:rowOff>0</xdr:rowOff>
    </xdr:to>
    <xdr:graphicFrame macro="">
      <xdr:nvGraphicFramePr>
        <xdr:cNvPr id="11" name="Diagram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19</xdr:col>
          <xdr:colOff>142875</xdr:colOff>
          <xdr:row>60</xdr:row>
          <xdr:rowOff>285750</xdr:rowOff>
        </xdr:from>
        <xdr:to>
          <xdr:col>21</xdr:col>
          <xdr:colOff>9525</xdr:colOff>
          <xdr:row>60</xdr:row>
          <xdr:rowOff>533400</xdr:rowOff>
        </xdr:to>
        <xdr:sp macro="" textlink="">
          <xdr:nvSpPr>
            <xdr:cNvPr id="9217" name="Picture 14" hidden="1">
              <a:extLst>
                <a:ext uri="{63B3BB69-23CF-44E3-9099-C40C66FF867C}">
                  <a14:compatExt spid="_x0000_s9217"/>
                </a:ext>
              </a:extLst>
            </xdr:cNvPr>
            <xdr:cNvSpPr/>
          </xdr:nvSpPr>
          <xdr:spPr bwMode="auto">
            <a:xfrm>
              <a:off x="0" y="0"/>
              <a:ext cx="0" cy="0"/>
            </a:xfrm>
            <a:prstGeom prst="rect">
              <a:avLst/>
            </a:prstGeom>
            <a:blipFill dpi="0" rotWithShape="0">
              <a:blip xmlns:r="http://schemas.openxmlformats.org/officeDocument/2006/relationships"/>
              <a:srcRect/>
              <a:stretch>
                <a:fillRect/>
              </a:stretch>
            </a:blip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tema">
  <a:themeElements>
    <a:clrScheme name="SCB">
      <a:dk1>
        <a:sysClr val="windowText" lastClr="000000"/>
      </a:dk1>
      <a:lt1>
        <a:sysClr val="window" lastClr="FFFFFF"/>
      </a:lt1>
      <a:dk2>
        <a:srgbClr val="1F497D"/>
      </a:dk2>
      <a:lt2>
        <a:srgbClr val="EEECE1"/>
      </a:lt2>
      <a:accent1>
        <a:srgbClr val="F5A417"/>
      </a:accent1>
      <a:accent2>
        <a:srgbClr val="919294"/>
      </a:accent2>
      <a:accent3>
        <a:srgbClr val="1098AF"/>
      </a:accent3>
      <a:accent4>
        <a:srgbClr val="A2B236"/>
      </a:accent4>
      <a:accent5>
        <a:srgbClr val="702679"/>
      </a:accent5>
      <a:accent6>
        <a:srgbClr val="000000"/>
      </a:accent6>
      <a:hlink>
        <a:srgbClr val="0000FF"/>
      </a:hlink>
      <a:folHlink>
        <a:srgbClr val="800080"/>
      </a:folHlink>
    </a:clrScheme>
    <a:fontScheme name="SCB PP">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9.xml"/><Relationship Id="rId1" Type="http://schemas.openxmlformats.org/officeDocument/2006/relationships/printerSettings" Target="../printerSettings/printerSettings9.bin"/><Relationship Id="rId5" Type="http://schemas.openxmlformats.org/officeDocument/2006/relationships/image" Target="../media/image3.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tabSelected="1" workbookViewId="0">
      <selection activeCell="B31" sqref="B31"/>
    </sheetView>
  </sheetViews>
  <sheetFormatPr defaultRowHeight="12.75" x14ac:dyDescent="0.2"/>
  <cols>
    <col min="1" max="1" width="12.42578125" bestFit="1" customWidth="1"/>
    <col min="2" max="2" width="122.7109375" bestFit="1" customWidth="1"/>
  </cols>
  <sheetData>
    <row r="1" spans="1:2" x14ac:dyDescent="0.2">
      <c r="A1" s="10" t="s">
        <v>0</v>
      </c>
      <c r="B1" s="11" t="s">
        <v>1</v>
      </c>
    </row>
    <row r="2" spans="1:2" x14ac:dyDescent="0.2">
      <c r="A2" s="12" t="s">
        <v>697</v>
      </c>
      <c r="B2" s="13" t="s">
        <v>2</v>
      </c>
    </row>
    <row r="3" spans="1:2" ht="14.25" x14ac:dyDescent="0.2">
      <c r="A3" s="106"/>
      <c r="B3" s="107"/>
    </row>
    <row r="4" spans="1:2" ht="15.75" x14ac:dyDescent="0.25">
      <c r="A4" s="2">
        <v>1</v>
      </c>
      <c r="B4" s="3" t="s">
        <v>701</v>
      </c>
    </row>
    <row r="5" spans="1:2" ht="15" x14ac:dyDescent="0.2">
      <c r="A5" s="4">
        <v>1</v>
      </c>
      <c r="B5" s="5" t="s">
        <v>698</v>
      </c>
    </row>
    <row r="6" spans="1:2" ht="15" x14ac:dyDescent="0.25">
      <c r="A6" s="6"/>
      <c r="B6" s="7"/>
    </row>
    <row r="7" spans="1:2" ht="15.75" x14ac:dyDescent="0.25">
      <c r="A7" s="2">
        <v>2</v>
      </c>
      <c r="B7" s="3" t="s">
        <v>765</v>
      </c>
    </row>
    <row r="8" spans="1:2" ht="14.25" x14ac:dyDescent="0.2">
      <c r="A8" s="4">
        <v>2</v>
      </c>
      <c r="B8" s="194" t="s">
        <v>766</v>
      </c>
    </row>
    <row r="9" spans="1:2" ht="15" x14ac:dyDescent="0.2">
      <c r="A9" s="4"/>
      <c r="B9" s="5"/>
    </row>
    <row r="10" spans="1:2" ht="15.75" x14ac:dyDescent="0.25">
      <c r="A10" s="2">
        <v>3</v>
      </c>
      <c r="B10" s="3" t="s">
        <v>767</v>
      </c>
    </row>
    <row r="11" spans="1:2" ht="14.25" x14ac:dyDescent="0.2">
      <c r="A11" s="4">
        <v>3</v>
      </c>
      <c r="B11" s="194" t="s">
        <v>768</v>
      </c>
    </row>
    <row r="12" spans="1:2" ht="15" x14ac:dyDescent="0.2">
      <c r="A12" s="4"/>
      <c r="B12" s="5"/>
    </row>
    <row r="13" spans="1:2" ht="15.75" x14ac:dyDescent="0.25">
      <c r="A13" s="2">
        <v>4</v>
      </c>
      <c r="B13" s="3" t="s">
        <v>702</v>
      </c>
    </row>
    <row r="14" spans="1:2" ht="15" x14ac:dyDescent="0.2">
      <c r="A14" s="4">
        <v>4</v>
      </c>
      <c r="B14" s="5" t="s">
        <v>703</v>
      </c>
    </row>
    <row r="15" spans="1:2" x14ac:dyDescent="0.2">
      <c r="A15" s="8"/>
      <c r="B15" s="9"/>
    </row>
    <row r="16" spans="1:2" ht="15.75" x14ac:dyDescent="0.25">
      <c r="A16" s="2">
        <v>5</v>
      </c>
      <c r="B16" s="3" t="s">
        <v>706</v>
      </c>
    </row>
    <row r="17" spans="1:2" ht="15" x14ac:dyDescent="0.2">
      <c r="A17" s="4">
        <v>5</v>
      </c>
      <c r="B17" s="5" t="s">
        <v>709</v>
      </c>
    </row>
    <row r="18" spans="1:2" ht="15" x14ac:dyDescent="0.2">
      <c r="A18" s="157"/>
      <c r="B18" s="5"/>
    </row>
    <row r="19" spans="1:2" ht="15.75" x14ac:dyDescent="0.25">
      <c r="A19" s="2">
        <v>6</v>
      </c>
      <c r="B19" s="3" t="s">
        <v>719</v>
      </c>
    </row>
    <row r="20" spans="1:2" ht="15" x14ac:dyDescent="0.2">
      <c r="A20" s="4">
        <v>6</v>
      </c>
      <c r="B20" s="5" t="s">
        <v>720</v>
      </c>
    </row>
    <row r="21" spans="1:2" ht="15" x14ac:dyDescent="0.2">
      <c r="A21" s="157"/>
      <c r="B21" s="5"/>
    </row>
    <row r="22" spans="1:2" ht="15.75" x14ac:dyDescent="0.25">
      <c r="A22" s="2">
        <v>7</v>
      </c>
      <c r="B22" s="3" t="s">
        <v>722</v>
      </c>
    </row>
    <row r="23" spans="1:2" ht="15" x14ac:dyDescent="0.2">
      <c r="A23" s="4">
        <v>7</v>
      </c>
      <c r="B23" s="5" t="s">
        <v>723</v>
      </c>
    </row>
    <row r="24" spans="1:2" ht="15" x14ac:dyDescent="0.2">
      <c r="A24" s="157"/>
      <c r="B24" s="5"/>
    </row>
    <row r="25" spans="1:2" ht="15.75" x14ac:dyDescent="0.25">
      <c r="A25" s="2">
        <v>8</v>
      </c>
      <c r="B25" s="3" t="s">
        <v>758</v>
      </c>
    </row>
    <row r="26" spans="1:2" ht="15" x14ac:dyDescent="0.2">
      <c r="A26" s="4">
        <v>8</v>
      </c>
      <c r="B26" s="5" t="s">
        <v>759</v>
      </c>
    </row>
    <row r="27" spans="1:2" x14ac:dyDescent="0.2">
      <c r="A27" s="158"/>
      <c r="B27" s="108"/>
    </row>
    <row r="29" spans="1:2" ht="15" x14ac:dyDescent="0.25">
      <c r="B29" s="163"/>
    </row>
    <row r="30" spans="1:2" ht="30" x14ac:dyDescent="0.25">
      <c r="A30" s="159" t="s">
        <v>699</v>
      </c>
      <c r="B30" s="110" t="s">
        <v>1078</v>
      </c>
    </row>
    <row r="31" spans="1:2" ht="15" x14ac:dyDescent="0.25">
      <c r="A31" s="111"/>
      <c r="B31" s="112"/>
    </row>
    <row r="32" spans="1:2" ht="15" x14ac:dyDescent="0.25">
      <c r="A32" s="109" t="s">
        <v>690</v>
      </c>
      <c r="B32" s="109" t="s">
        <v>691</v>
      </c>
    </row>
    <row r="33" spans="1:2" ht="15" x14ac:dyDescent="0.25">
      <c r="A33" s="111"/>
      <c r="B33" s="112"/>
    </row>
    <row r="34" spans="1:2" ht="15" x14ac:dyDescent="0.25">
      <c r="A34" s="109" t="s">
        <v>696</v>
      </c>
      <c r="B34" s="109" t="s">
        <v>692</v>
      </c>
    </row>
    <row r="35" spans="1:2" ht="15" x14ac:dyDescent="0.25">
      <c r="B35" s="109" t="s">
        <v>694</v>
      </c>
    </row>
    <row r="36" spans="1:2" ht="15" x14ac:dyDescent="0.25">
      <c r="B36" s="109" t="s">
        <v>693</v>
      </c>
    </row>
    <row r="40" spans="1:2" ht="14.25" x14ac:dyDescent="0.2">
      <c r="A40" s="170"/>
    </row>
  </sheetData>
  <hyperlinks>
    <hyperlink ref="B4" location="'1'!A1" display="Utsläpp av växthusgaser, Bruttoregionprodukt och sysselsättning, per bransch (SNI 2007), Län (T)"/>
    <hyperlink ref="B5" location="'1'!A1" display="Emissions of Greenhouse gases, Gross Regional Product and employment, by industry (NACE rev 2) and county"/>
    <hyperlink ref="B7" location="'2'!A1" display="Utsläpp av växthusgaser per capita, per kommun (T)"/>
    <hyperlink ref="B8" location="'2'!A1" display="Emissions of Greenhouse gases per capita, by municipality (T)"/>
    <hyperlink ref="B10" location="'3'!A1" display="Utsläpp av växthusgaser per bruttoregionprodukt, per kommun (T)"/>
    <hyperlink ref="B11" location="'3'!A1" display="Emissions of Greenhouse gases per Gross Regional Product, by municipality (T)"/>
    <hyperlink ref="B13" location="'4'!A1" display="Växthusgaser per Bruttoregionprodukt, intensiteter, ton per miljoner kronor, per län och branschaggregat (SNI2007) (T)(D)"/>
    <hyperlink ref="B14" location="'4'!A1" display="Emissions of Greenhouse gases per Gross Regional Product, intensities tonnes per SEK million, municipality and industry aggregate (NACE rev 2) (T)(F)"/>
    <hyperlink ref="B25" location="'8'!A1" display="Utsläpp av växthusgaser från vägtrafik per körd Km, per bransch (SNI 2007) och riksområde (NUTS 2) (T)(D)"/>
    <hyperlink ref="B26" location="'8'!A1" display="Greenhouse gas emissions from road transport per Km driven, by industry (NACE rev 2) and region (NUTS 2) (T)(D)"/>
    <hyperlink ref="B17" location="'5'!A1" display="Emissions of Greenhouse gases per employment, by industry (NACE rev 2) and county (F)"/>
    <hyperlink ref="B16" location="'5'!A1" display="Utsläpp av växthusgaser per sysselsatt, per bransch (SNI 2007), Län (D)"/>
    <hyperlink ref="B19" location="'6'!A1" display="Utsläpp av växthusgaser per bruttoregionprodukt, per län (T)(D)"/>
    <hyperlink ref="B20" location="'6'!A1" display="Emissions of Greenhouse gases per Gross Regional Product, by county (NUTS3) (T)(F)"/>
    <hyperlink ref="B22" location="'7'!A1" display="Miljöekonomisk profil per län (T)(D)"/>
    <hyperlink ref="B23" location="'7'!A1" display="Environmental economic profiles by county (NUTS3) (T)(D)"/>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75"/>
  <sheetViews>
    <sheetView workbookViewId="0">
      <pane xSplit="3" ySplit="5" topLeftCell="D69" activePane="bottomRight" state="frozen"/>
      <selection pane="topRight" activeCell="D1" sqref="D1"/>
      <selection pane="bottomLeft" activeCell="A6" sqref="A6"/>
      <selection pane="bottomRight" activeCell="C102" sqref="C102"/>
    </sheetView>
  </sheetViews>
  <sheetFormatPr defaultRowHeight="12.75" x14ac:dyDescent="0.2"/>
  <cols>
    <col min="1" max="1" width="5.28515625" bestFit="1" customWidth="1"/>
    <col min="2" max="2" width="13.5703125" bestFit="1" customWidth="1"/>
    <col min="3" max="3" width="9.7109375" bestFit="1" customWidth="1"/>
    <col min="4" max="5" width="34.140625" customWidth="1"/>
    <col min="6" max="14" width="7.140625" customWidth="1"/>
    <col min="15" max="15" width="8.140625" customWidth="1"/>
    <col min="16" max="16" width="7.5703125" customWidth="1"/>
    <col min="17" max="24" width="7.85546875" bestFit="1" customWidth="1"/>
    <col min="26" max="26" width="4.42578125" customWidth="1"/>
    <col min="27" max="33" width="4.85546875" bestFit="1" customWidth="1"/>
    <col min="34" max="34" width="5.5703125" bestFit="1" customWidth="1"/>
  </cols>
  <sheetData>
    <row r="1" spans="1:34" s="239" customFormat="1" ht="11.25" x14ac:dyDescent="0.2">
      <c r="A1" s="238" t="s">
        <v>700</v>
      </c>
      <c r="F1" s="240" t="s">
        <v>732</v>
      </c>
      <c r="P1" s="240" t="s">
        <v>681</v>
      </c>
      <c r="Z1" s="240" t="s">
        <v>683</v>
      </c>
    </row>
    <row r="2" spans="1:34" s="239" customFormat="1" ht="11.25" x14ac:dyDescent="0.2">
      <c r="F2" s="241" t="s">
        <v>685</v>
      </c>
      <c r="N2" s="242"/>
      <c r="O2" s="242"/>
      <c r="P2" s="241" t="s">
        <v>682</v>
      </c>
      <c r="Z2" s="241" t="s">
        <v>684</v>
      </c>
    </row>
    <row r="3" spans="1:34" ht="15" thickBot="1" x14ac:dyDescent="0.25">
      <c r="A3" s="44"/>
      <c r="B3" s="44"/>
      <c r="C3" s="44"/>
      <c r="D3" s="44"/>
      <c r="E3" s="44"/>
      <c r="F3" s="44"/>
      <c r="G3" s="44"/>
      <c r="H3" s="44"/>
      <c r="I3" s="44"/>
      <c r="J3" s="44"/>
      <c r="K3" s="44"/>
      <c r="L3" s="44"/>
      <c r="M3" s="44"/>
      <c r="N3" s="44"/>
      <c r="O3" s="44"/>
      <c r="P3" s="42"/>
      <c r="Q3" s="44"/>
      <c r="R3" s="44"/>
      <c r="S3" s="44"/>
      <c r="T3" s="44"/>
      <c r="U3" s="44"/>
      <c r="V3" s="44"/>
      <c r="W3" s="44"/>
      <c r="X3" s="44"/>
      <c r="Y3" s="44"/>
      <c r="Z3" s="41"/>
      <c r="AA3" s="44"/>
      <c r="AB3" s="44"/>
      <c r="AC3" s="44"/>
      <c r="AD3" s="44"/>
      <c r="AE3" s="44"/>
      <c r="AF3" s="44"/>
      <c r="AG3" s="44"/>
      <c r="AH3" s="44"/>
    </row>
    <row r="4" spans="1:34" x14ac:dyDescent="0.2">
      <c r="A4" s="64" t="s">
        <v>36</v>
      </c>
      <c r="B4" s="64" t="s">
        <v>37</v>
      </c>
      <c r="C4" s="64" t="s">
        <v>81</v>
      </c>
      <c r="D4" s="64" t="s">
        <v>38</v>
      </c>
      <c r="E4" s="64"/>
      <c r="F4" s="45"/>
      <c r="G4" s="45"/>
      <c r="H4" s="45"/>
      <c r="I4" s="45"/>
      <c r="J4" s="45"/>
      <c r="K4" s="45"/>
      <c r="L4" s="45"/>
      <c r="M4" s="45"/>
      <c r="N4" s="45"/>
      <c r="O4" s="45"/>
      <c r="P4" s="45"/>
      <c r="Q4" s="45"/>
      <c r="R4" s="45"/>
      <c r="S4" s="45"/>
      <c r="T4" s="45"/>
      <c r="U4" s="45"/>
      <c r="V4" s="45"/>
      <c r="W4" s="45"/>
      <c r="X4" s="45"/>
      <c r="Y4" s="45"/>
      <c r="Z4" s="45"/>
      <c r="AA4" s="45"/>
      <c r="AB4" s="45"/>
      <c r="AC4" s="45"/>
      <c r="AD4" s="45"/>
      <c r="AE4" s="45"/>
      <c r="AF4" s="45"/>
    </row>
    <row r="5" spans="1:34" ht="13.5" thickBot="1" x14ac:dyDescent="0.25">
      <c r="A5" s="54" t="s">
        <v>39</v>
      </c>
      <c r="B5" s="54" t="s">
        <v>40</v>
      </c>
      <c r="C5" s="59" t="s">
        <v>80</v>
      </c>
      <c r="D5" s="59"/>
      <c r="E5" s="59" t="s">
        <v>41</v>
      </c>
      <c r="F5" s="43" t="s">
        <v>3</v>
      </c>
      <c r="G5" s="43" t="s">
        <v>4</v>
      </c>
      <c r="H5" s="43" t="s">
        <v>5</v>
      </c>
      <c r="I5" s="43" t="s">
        <v>6</v>
      </c>
      <c r="J5" s="43" t="s">
        <v>7</v>
      </c>
      <c r="K5" s="43" t="s">
        <v>8</v>
      </c>
      <c r="L5" s="43" t="s">
        <v>9</v>
      </c>
      <c r="M5" s="43">
        <v>2015</v>
      </c>
      <c r="N5" s="43">
        <v>2016</v>
      </c>
      <c r="O5" s="43"/>
      <c r="P5" s="43">
        <v>2008</v>
      </c>
      <c r="Q5" s="43">
        <v>2009</v>
      </c>
      <c r="R5" s="43">
        <v>2010</v>
      </c>
      <c r="S5" s="43">
        <v>2011</v>
      </c>
      <c r="T5" s="43">
        <v>2012</v>
      </c>
      <c r="U5" s="43">
        <v>2013</v>
      </c>
      <c r="V5" s="43">
        <v>2014</v>
      </c>
      <c r="W5" s="43">
        <v>2015</v>
      </c>
      <c r="X5" s="43" t="s">
        <v>1067</v>
      </c>
      <c r="Y5" s="231"/>
      <c r="Z5" s="43">
        <v>2008</v>
      </c>
      <c r="AA5" s="43">
        <v>2009</v>
      </c>
      <c r="AB5" s="43">
        <v>2010</v>
      </c>
      <c r="AC5" s="43">
        <v>2011</v>
      </c>
      <c r="AD5" s="43">
        <v>2012</v>
      </c>
      <c r="AE5" s="43">
        <v>2013</v>
      </c>
      <c r="AF5" s="43">
        <v>2014</v>
      </c>
      <c r="AG5" s="43">
        <v>2015</v>
      </c>
      <c r="AH5" s="43" t="s">
        <v>1067</v>
      </c>
    </row>
    <row r="6" spans="1:34" x14ac:dyDescent="0.2">
      <c r="A6" s="29" t="s">
        <v>10</v>
      </c>
      <c r="B6" s="14" t="s">
        <v>35</v>
      </c>
      <c r="C6" s="56" t="s">
        <v>82</v>
      </c>
      <c r="D6" s="14"/>
      <c r="E6" s="14"/>
      <c r="F6" s="79">
        <v>10924.669454561521</v>
      </c>
      <c r="G6" s="79">
        <v>10275.363250383411</v>
      </c>
      <c r="H6" s="79">
        <v>10369.366644259286</v>
      </c>
      <c r="I6" s="79">
        <v>9928.2351337825512</v>
      </c>
      <c r="J6" s="79">
        <v>9610.3103563085861</v>
      </c>
      <c r="K6" s="79">
        <v>9484.0884219443633</v>
      </c>
      <c r="L6" s="79">
        <v>9621.327218615108</v>
      </c>
      <c r="M6" s="79">
        <v>9546.1738675664637</v>
      </c>
      <c r="N6" s="57">
        <v>9984.0708098851901</v>
      </c>
      <c r="O6" s="57"/>
      <c r="P6" s="79">
        <v>999178</v>
      </c>
      <c r="Q6" s="79">
        <v>1027721</v>
      </c>
      <c r="R6" s="79">
        <v>1067941</v>
      </c>
      <c r="S6" s="79">
        <v>1132788</v>
      </c>
      <c r="T6" s="79">
        <v>1154811</v>
      </c>
      <c r="U6" s="79">
        <v>1183725</v>
      </c>
      <c r="V6" s="79">
        <v>1256422</v>
      </c>
      <c r="W6" s="79">
        <v>1351945</v>
      </c>
      <c r="X6" s="79">
        <v>1411674</v>
      </c>
      <c r="Y6" s="79"/>
      <c r="Z6" s="79">
        <v>1131.0999999999999</v>
      </c>
      <c r="AA6" s="79">
        <v>1126.1999999999998</v>
      </c>
      <c r="AB6" s="79">
        <v>1139.5999999999999</v>
      </c>
      <c r="AC6" s="79">
        <v>1166.3</v>
      </c>
      <c r="AD6" s="79">
        <v>1187.2</v>
      </c>
      <c r="AE6" s="79">
        <v>1206.0999999999999</v>
      </c>
      <c r="AF6" s="79">
        <v>1234.5</v>
      </c>
      <c r="AG6" s="79">
        <v>1252.5999999999999</v>
      </c>
      <c r="AH6" s="234">
        <v>1279.5</v>
      </c>
    </row>
    <row r="7" spans="1:34" x14ac:dyDescent="0.2">
      <c r="C7" s="52" t="s">
        <v>11</v>
      </c>
      <c r="D7" s="21" t="s">
        <v>45</v>
      </c>
      <c r="E7" s="22" t="s">
        <v>46</v>
      </c>
      <c r="F7" s="78">
        <v>3171.0683238994102</v>
      </c>
      <c r="G7" s="78">
        <v>3007.3721841544102</v>
      </c>
      <c r="H7" s="78">
        <v>3183.83544930581</v>
      </c>
      <c r="I7" s="78">
        <v>2731.4489691202202</v>
      </c>
      <c r="J7" s="78">
        <v>2499.1825129896301</v>
      </c>
      <c r="K7" s="78">
        <v>2540.5663162589799</v>
      </c>
      <c r="L7" s="78">
        <v>2444.4861196182101</v>
      </c>
      <c r="M7" s="78">
        <v>2525.8338056745001</v>
      </c>
      <c r="N7" s="90">
        <v>2293.7627577717599</v>
      </c>
      <c r="O7" s="90"/>
      <c r="P7" s="78">
        <v>175988</v>
      </c>
      <c r="Q7" s="78">
        <v>180610</v>
      </c>
      <c r="R7" s="78">
        <v>189475</v>
      </c>
      <c r="S7" s="78">
        <v>201045</v>
      </c>
      <c r="T7" s="78">
        <v>205769</v>
      </c>
      <c r="U7" s="78">
        <v>191937</v>
      </c>
      <c r="V7" s="78">
        <v>198790</v>
      </c>
      <c r="W7" s="78">
        <v>180843</v>
      </c>
      <c r="X7" s="78">
        <v>196674</v>
      </c>
      <c r="Y7" s="78"/>
      <c r="Z7" s="78">
        <v>164</v>
      </c>
      <c r="AA7" s="78">
        <v>162</v>
      </c>
      <c r="AB7" s="78">
        <v>160.4</v>
      </c>
      <c r="AC7" s="78">
        <v>165.7</v>
      </c>
      <c r="AD7" s="78">
        <v>169</v>
      </c>
      <c r="AE7" s="78">
        <v>171.2</v>
      </c>
      <c r="AF7" s="78">
        <v>172.9</v>
      </c>
      <c r="AG7" s="78">
        <v>166.2</v>
      </c>
      <c r="AH7" s="132">
        <v>170.9</v>
      </c>
    </row>
    <row r="8" spans="1:34" x14ac:dyDescent="0.2">
      <c r="C8" s="52" t="s">
        <v>12</v>
      </c>
      <c r="D8" s="23" t="s">
        <v>47</v>
      </c>
      <c r="E8" s="24" t="s">
        <v>48</v>
      </c>
      <c r="F8" s="78">
        <v>5926.2375512068702</v>
      </c>
      <c r="G8" s="78">
        <v>5348.1581635372404</v>
      </c>
      <c r="H8" s="78">
        <v>5311.3329661128901</v>
      </c>
      <c r="I8" s="78">
        <v>5456.5629021765399</v>
      </c>
      <c r="J8" s="78">
        <v>5425.5043202820798</v>
      </c>
      <c r="K8" s="78">
        <v>5285.8333147427702</v>
      </c>
      <c r="L8" s="78">
        <v>5506.3043040675302</v>
      </c>
      <c r="M8" s="78">
        <v>5342.3679977243501</v>
      </c>
      <c r="N8" s="66">
        <v>6066.6406783788398</v>
      </c>
      <c r="O8" s="78"/>
      <c r="P8" s="75">
        <v>555134</v>
      </c>
      <c r="Q8" s="204">
        <v>565056</v>
      </c>
      <c r="R8" s="204">
        <v>588307</v>
      </c>
      <c r="S8" s="204">
        <v>630832</v>
      </c>
      <c r="T8" s="204">
        <v>644920</v>
      </c>
      <c r="U8" s="204">
        <v>675626</v>
      </c>
      <c r="V8" s="204">
        <v>728080</v>
      </c>
      <c r="W8" s="204">
        <v>822725</v>
      </c>
      <c r="X8" s="204">
        <v>846043</v>
      </c>
      <c r="Y8" s="78"/>
      <c r="Z8" s="78">
        <v>701.1</v>
      </c>
      <c r="AA8" s="78">
        <v>702.8</v>
      </c>
      <c r="AB8" s="78">
        <v>716.8</v>
      </c>
      <c r="AC8" s="78">
        <v>738.6</v>
      </c>
      <c r="AD8" s="78">
        <v>748.2</v>
      </c>
      <c r="AE8" s="78">
        <v>765.1</v>
      </c>
      <c r="AF8" s="78">
        <v>786.4</v>
      </c>
      <c r="AG8" s="78">
        <v>807.4</v>
      </c>
      <c r="AH8" s="132">
        <v>822.8</v>
      </c>
    </row>
    <row r="9" spans="1:34" x14ac:dyDescent="0.2">
      <c r="C9" s="52" t="s">
        <v>13</v>
      </c>
      <c r="D9" s="25" t="s">
        <v>49</v>
      </c>
      <c r="E9" s="27" t="s">
        <v>50</v>
      </c>
      <c r="F9" s="78">
        <v>130.19832477808001</v>
      </c>
      <c r="G9" s="78">
        <v>142.16134538455</v>
      </c>
      <c r="H9" s="78">
        <v>135.30206966057401</v>
      </c>
      <c r="I9" s="78">
        <v>127.781501997462</v>
      </c>
      <c r="J9" s="78">
        <v>130.57220687132599</v>
      </c>
      <c r="K9" s="78">
        <v>118.666697333234</v>
      </c>
      <c r="L9" s="78">
        <v>116.906940276558</v>
      </c>
      <c r="M9" s="78">
        <v>117.75135563096499</v>
      </c>
      <c r="N9" s="66">
        <v>114.29347353615</v>
      </c>
      <c r="O9" s="78"/>
      <c r="P9" s="75">
        <v>144916</v>
      </c>
      <c r="Q9" s="204">
        <v>148440</v>
      </c>
      <c r="R9" s="204">
        <v>154052</v>
      </c>
      <c r="S9" s="204">
        <v>158710</v>
      </c>
      <c r="T9" s="204">
        <v>159883</v>
      </c>
      <c r="U9" s="204">
        <v>170396</v>
      </c>
      <c r="V9" s="204">
        <v>176472</v>
      </c>
      <c r="W9" s="204">
        <v>183561</v>
      </c>
      <c r="X9" s="204">
        <v>194761</v>
      </c>
      <c r="Y9" s="78"/>
      <c r="Z9" s="78">
        <v>266</v>
      </c>
      <c r="AA9" s="78">
        <v>261.39999999999998</v>
      </c>
      <c r="AB9" s="78">
        <v>262.39999999999998</v>
      </c>
      <c r="AC9" s="78">
        <v>262</v>
      </c>
      <c r="AD9" s="78">
        <v>270</v>
      </c>
      <c r="AE9" s="78">
        <v>269.8</v>
      </c>
      <c r="AF9" s="78">
        <v>275.2</v>
      </c>
      <c r="AG9" s="78">
        <v>279</v>
      </c>
      <c r="AH9" s="132">
        <v>285.8</v>
      </c>
    </row>
    <row r="10" spans="1:34" x14ac:dyDescent="0.2">
      <c r="C10" s="52" t="s">
        <v>14</v>
      </c>
      <c r="D10" s="28" t="s">
        <v>51</v>
      </c>
      <c r="E10" s="30" t="s">
        <v>52</v>
      </c>
      <c r="F10" s="78">
        <v>1697.16525467716</v>
      </c>
      <c r="G10" s="78">
        <v>1777.6715573072099</v>
      </c>
      <c r="H10" s="78">
        <v>1738.89615918001</v>
      </c>
      <c r="I10" s="78">
        <v>1612.4417604883299</v>
      </c>
      <c r="J10" s="78">
        <v>1555.0513161655499</v>
      </c>
      <c r="K10" s="78">
        <v>1539.0220936093799</v>
      </c>
      <c r="L10" s="78">
        <v>1553.6298546528101</v>
      </c>
      <c r="M10" s="78">
        <v>1560.2207085366499</v>
      </c>
      <c r="N10" s="66">
        <v>1509.37390019844</v>
      </c>
      <c r="O10" s="78"/>
      <c r="P10" s="78" t="s">
        <v>679</v>
      </c>
      <c r="Q10" s="78" t="s">
        <v>679</v>
      </c>
      <c r="R10" s="78" t="s">
        <v>679</v>
      </c>
      <c r="S10" s="78" t="s">
        <v>679</v>
      </c>
      <c r="T10" s="78" t="s">
        <v>679</v>
      </c>
      <c r="U10" s="78" t="s">
        <v>679</v>
      </c>
      <c r="V10" s="78" t="s">
        <v>679</v>
      </c>
      <c r="W10" s="78" t="s">
        <v>679</v>
      </c>
      <c r="X10" s="78" t="s">
        <v>679</v>
      </c>
      <c r="Y10" s="78"/>
      <c r="Z10" s="78" t="s">
        <v>679</v>
      </c>
      <c r="AA10" s="78" t="s">
        <v>679</v>
      </c>
      <c r="AB10" s="78" t="s">
        <v>679</v>
      </c>
      <c r="AC10" s="78" t="s">
        <v>679</v>
      </c>
      <c r="AD10" s="78" t="s">
        <v>679</v>
      </c>
      <c r="AE10" s="78" t="s">
        <v>679</v>
      </c>
      <c r="AF10" s="78" t="s">
        <v>679</v>
      </c>
      <c r="AG10" s="78" t="s">
        <v>679</v>
      </c>
      <c r="AH10" s="132"/>
    </row>
    <row r="11" spans="1:34" x14ac:dyDescent="0.2">
      <c r="C11" s="52" t="s">
        <v>59</v>
      </c>
      <c r="D11" s="33" t="s">
        <v>57</v>
      </c>
      <c r="E11" s="34" t="s">
        <v>58</v>
      </c>
      <c r="F11" s="78" t="s">
        <v>679</v>
      </c>
      <c r="G11" s="78" t="s">
        <v>679</v>
      </c>
      <c r="H11" s="78" t="s">
        <v>679</v>
      </c>
      <c r="I11" s="78" t="s">
        <v>679</v>
      </c>
      <c r="J11" s="78" t="s">
        <v>679</v>
      </c>
      <c r="K11" s="78" t="s">
        <v>679</v>
      </c>
      <c r="L11" s="78" t="s">
        <v>679</v>
      </c>
      <c r="M11" s="78" t="s">
        <v>679</v>
      </c>
      <c r="N11" s="78" t="s">
        <v>679</v>
      </c>
      <c r="O11" s="78"/>
      <c r="P11" s="75">
        <v>123140</v>
      </c>
      <c r="Q11" s="75">
        <v>133615</v>
      </c>
      <c r="R11" s="204">
        <v>136107</v>
      </c>
      <c r="S11" s="204">
        <v>142201</v>
      </c>
      <c r="T11" s="204">
        <v>144239</v>
      </c>
      <c r="U11" s="204">
        <v>145766</v>
      </c>
      <c r="V11" s="204">
        <v>153080</v>
      </c>
      <c r="W11" s="204">
        <v>164816</v>
      </c>
      <c r="X11" s="204">
        <v>174196</v>
      </c>
      <c r="Y11" s="78"/>
      <c r="Z11" s="78" t="s">
        <v>679</v>
      </c>
      <c r="AA11" s="78" t="s">
        <v>679</v>
      </c>
      <c r="AB11" s="78" t="s">
        <v>679</v>
      </c>
      <c r="AC11" s="78" t="s">
        <v>679</v>
      </c>
      <c r="AD11" s="78" t="s">
        <v>679</v>
      </c>
      <c r="AE11" s="78" t="s">
        <v>679</v>
      </c>
      <c r="AF11" s="78" t="s">
        <v>679</v>
      </c>
      <c r="AG11" s="78" t="s">
        <v>679</v>
      </c>
      <c r="AH11" s="132"/>
    </row>
    <row r="12" spans="1:34" x14ac:dyDescent="0.2">
      <c r="A12" s="33"/>
      <c r="B12" s="34"/>
      <c r="C12" s="52"/>
      <c r="D12" s="61"/>
      <c r="E12" s="61"/>
      <c r="F12" s="66"/>
      <c r="G12" s="66"/>
      <c r="H12" s="66"/>
      <c r="I12" s="66"/>
      <c r="J12" s="66"/>
      <c r="K12" s="66"/>
      <c r="L12" s="66"/>
      <c r="M12" s="78"/>
      <c r="N12" s="66"/>
      <c r="O12" s="78"/>
      <c r="P12" s="78"/>
      <c r="Q12" s="78"/>
      <c r="R12" s="78"/>
      <c r="S12" s="78"/>
      <c r="T12" s="78"/>
      <c r="U12" s="78"/>
      <c r="V12" s="78"/>
      <c r="W12" s="78"/>
      <c r="X12" s="78"/>
      <c r="Y12" s="78"/>
      <c r="Z12" s="78"/>
      <c r="AA12" s="78"/>
      <c r="AB12" s="78"/>
      <c r="AC12" s="78"/>
      <c r="AD12" s="78"/>
      <c r="AE12" s="78"/>
      <c r="AF12" s="78"/>
      <c r="AG12" s="78"/>
      <c r="AH12" s="132"/>
    </row>
    <row r="13" spans="1:34" x14ac:dyDescent="0.2">
      <c r="A13" s="16" t="s">
        <v>15</v>
      </c>
      <c r="B13" s="15" t="s">
        <v>42</v>
      </c>
      <c r="C13" s="56" t="s">
        <v>82</v>
      </c>
      <c r="D13" s="57"/>
      <c r="E13" s="57"/>
      <c r="F13" s="79">
        <v>1479.5440441518058</v>
      </c>
      <c r="G13" s="79">
        <v>1452.321935139486</v>
      </c>
      <c r="H13" s="79">
        <v>1901.1051739299887</v>
      </c>
      <c r="I13" s="79">
        <v>1711.943014959845</v>
      </c>
      <c r="J13" s="79">
        <v>1582.4019673412924</v>
      </c>
      <c r="K13" s="79">
        <v>1597.1486629366093</v>
      </c>
      <c r="L13" s="79">
        <v>1484.1261408867238</v>
      </c>
      <c r="M13" s="79">
        <v>1475.1116005658416</v>
      </c>
      <c r="N13" s="67">
        <v>1494.6255875757572</v>
      </c>
      <c r="O13" s="79"/>
      <c r="P13" s="79">
        <v>109094</v>
      </c>
      <c r="Q13" s="79">
        <v>106794</v>
      </c>
      <c r="R13" s="79">
        <v>112725</v>
      </c>
      <c r="S13" s="79">
        <v>118332</v>
      </c>
      <c r="T13" s="79">
        <v>120759</v>
      </c>
      <c r="U13" s="79">
        <v>127636</v>
      </c>
      <c r="V13" s="79">
        <v>131656</v>
      </c>
      <c r="W13" s="79">
        <v>139061</v>
      </c>
      <c r="X13" s="79">
        <v>150371</v>
      </c>
      <c r="Y13" s="79"/>
      <c r="Z13" s="79">
        <v>146.69999999999999</v>
      </c>
      <c r="AA13" s="79">
        <v>146.19999999999999</v>
      </c>
      <c r="AB13" s="79">
        <v>147.6</v>
      </c>
      <c r="AC13" s="79">
        <v>152.80000000000001</v>
      </c>
      <c r="AD13" s="79">
        <v>155.9</v>
      </c>
      <c r="AE13" s="79">
        <v>158.60000000000002</v>
      </c>
      <c r="AF13" s="79">
        <v>160.4</v>
      </c>
      <c r="AG13" s="79">
        <v>164.8</v>
      </c>
      <c r="AH13" s="234">
        <v>171.20000000000002</v>
      </c>
    </row>
    <row r="14" spans="1:34" x14ac:dyDescent="0.2">
      <c r="C14" s="52" t="s">
        <v>11</v>
      </c>
      <c r="D14" s="26" t="s">
        <v>45</v>
      </c>
      <c r="E14" s="27" t="s">
        <v>46</v>
      </c>
      <c r="F14" s="78">
        <v>831.79750765256597</v>
      </c>
      <c r="G14" s="78">
        <v>806.72481533725102</v>
      </c>
      <c r="H14" s="78">
        <v>1252.1145751173999</v>
      </c>
      <c r="I14" s="78">
        <v>1093.39667996046</v>
      </c>
      <c r="J14" s="78">
        <v>991.610444266032</v>
      </c>
      <c r="K14" s="78">
        <v>1016.79273408054</v>
      </c>
      <c r="L14" s="78">
        <v>909.88462729996695</v>
      </c>
      <c r="M14" s="78">
        <v>898.11519984009794</v>
      </c>
      <c r="N14" s="66">
        <v>942.88512334762004</v>
      </c>
      <c r="O14" s="78"/>
      <c r="P14" s="75">
        <v>30205</v>
      </c>
      <c r="Q14" s="204">
        <v>27154</v>
      </c>
      <c r="R14" s="204">
        <v>31981</v>
      </c>
      <c r="S14" s="204">
        <v>32695</v>
      </c>
      <c r="T14" s="204">
        <v>31231</v>
      </c>
      <c r="U14" s="204">
        <v>32748</v>
      </c>
      <c r="V14" s="204">
        <v>32819</v>
      </c>
      <c r="W14" s="204">
        <v>33177</v>
      </c>
      <c r="X14" s="204">
        <v>33409</v>
      </c>
      <c r="Y14" s="78"/>
      <c r="Z14" s="204">
        <v>31.1</v>
      </c>
      <c r="AA14" s="204">
        <v>29.8</v>
      </c>
      <c r="AB14" s="204">
        <v>29.7</v>
      </c>
      <c r="AC14" s="204">
        <v>31.8</v>
      </c>
      <c r="AD14" s="204">
        <v>32.5</v>
      </c>
      <c r="AE14" s="204">
        <v>32.6</v>
      </c>
      <c r="AF14" s="204">
        <v>32.6</v>
      </c>
      <c r="AG14" s="204">
        <v>33.200000000000003</v>
      </c>
      <c r="AH14" s="233">
        <v>32.9</v>
      </c>
    </row>
    <row r="15" spans="1:34" x14ac:dyDescent="0.2">
      <c r="C15" s="52" t="s">
        <v>12</v>
      </c>
      <c r="D15" s="26" t="s">
        <v>47</v>
      </c>
      <c r="E15" s="27" t="s">
        <v>48</v>
      </c>
      <c r="F15" s="78">
        <v>239.684738222475</v>
      </c>
      <c r="G15" s="78">
        <v>218.452538677815</v>
      </c>
      <c r="H15" s="78">
        <v>230.11986639960199</v>
      </c>
      <c r="I15" s="78">
        <v>226.15190254092701</v>
      </c>
      <c r="J15" s="78">
        <v>212.13406992981399</v>
      </c>
      <c r="K15" s="78">
        <v>208.04567314411301</v>
      </c>
      <c r="L15" s="78">
        <v>204.73115044295901</v>
      </c>
      <c r="M15" s="78">
        <v>199.983557771812</v>
      </c>
      <c r="N15" s="66">
        <v>188.08002071018399</v>
      </c>
      <c r="O15" s="78"/>
      <c r="P15" s="75">
        <v>34362</v>
      </c>
      <c r="Q15" s="204">
        <v>33961</v>
      </c>
      <c r="R15" s="204">
        <v>34046</v>
      </c>
      <c r="S15" s="204">
        <v>36748</v>
      </c>
      <c r="T15" s="204">
        <v>37974</v>
      </c>
      <c r="U15" s="204">
        <v>40326</v>
      </c>
      <c r="V15" s="204">
        <v>42669</v>
      </c>
      <c r="W15" s="204">
        <v>47075</v>
      </c>
      <c r="X15" s="204">
        <v>52021</v>
      </c>
      <c r="Y15" s="78"/>
      <c r="Z15" s="204">
        <v>52.7</v>
      </c>
      <c r="AA15" s="204">
        <v>53.7</v>
      </c>
      <c r="AB15" s="204">
        <v>55.3</v>
      </c>
      <c r="AC15" s="204">
        <v>57.7</v>
      </c>
      <c r="AD15" s="204">
        <v>58.7</v>
      </c>
      <c r="AE15" s="204">
        <v>59.8</v>
      </c>
      <c r="AF15" s="204">
        <v>60.6</v>
      </c>
      <c r="AG15" s="204">
        <v>62.7</v>
      </c>
      <c r="AH15" s="233">
        <v>65.400000000000006</v>
      </c>
    </row>
    <row r="16" spans="1:34" x14ac:dyDescent="0.2">
      <c r="C16" s="52" t="s">
        <v>13</v>
      </c>
      <c r="D16" s="26" t="s">
        <v>49</v>
      </c>
      <c r="E16" s="27" t="s">
        <v>50</v>
      </c>
      <c r="F16" s="78">
        <v>20.1442562265938</v>
      </c>
      <c r="G16" s="78">
        <v>19.4429232213249</v>
      </c>
      <c r="H16" s="78">
        <v>19.3525135524227</v>
      </c>
      <c r="I16" s="78">
        <v>18.4516208937588</v>
      </c>
      <c r="J16" s="78">
        <v>19.026082415249501</v>
      </c>
      <c r="K16" s="78">
        <v>16.970111258781401</v>
      </c>
      <c r="L16" s="78">
        <v>15.967808761252799</v>
      </c>
      <c r="M16" s="78">
        <v>18.320356015668601</v>
      </c>
      <c r="N16" s="66">
        <v>17.423261361244101</v>
      </c>
      <c r="O16" s="78"/>
      <c r="P16" s="75">
        <v>33652</v>
      </c>
      <c r="Q16" s="204">
        <v>34728</v>
      </c>
      <c r="R16" s="204">
        <v>35144</v>
      </c>
      <c r="S16" s="204">
        <v>37018</v>
      </c>
      <c r="T16" s="204">
        <v>39821</v>
      </c>
      <c r="U16" s="204">
        <v>42284</v>
      </c>
      <c r="V16" s="204">
        <v>43699</v>
      </c>
      <c r="W16" s="204">
        <v>45630</v>
      </c>
      <c r="X16" s="204">
        <v>50668</v>
      </c>
      <c r="Y16" s="78"/>
      <c r="Z16" s="204">
        <v>62.9</v>
      </c>
      <c r="AA16" s="204">
        <v>62.7</v>
      </c>
      <c r="AB16" s="204">
        <v>62.6</v>
      </c>
      <c r="AC16" s="204">
        <v>63.3</v>
      </c>
      <c r="AD16" s="204">
        <v>64.7</v>
      </c>
      <c r="AE16" s="204">
        <v>66.2</v>
      </c>
      <c r="AF16" s="204">
        <v>67.2</v>
      </c>
      <c r="AG16" s="204">
        <v>68.900000000000006</v>
      </c>
      <c r="AH16" s="233">
        <v>72.900000000000006</v>
      </c>
    </row>
    <row r="17" spans="1:34" x14ac:dyDescent="0.2">
      <c r="C17" s="52" t="s">
        <v>14</v>
      </c>
      <c r="D17" s="28" t="s">
        <v>51</v>
      </c>
      <c r="E17" s="30" t="s">
        <v>52</v>
      </c>
      <c r="F17" s="78">
        <v>387.91754205017099</v>
      </c>
      <c r="G17" s="78">
        <v>407.701657903095</v>
      </c>
      <c r="H17" s="78">
        <v>399.51821886056399</v>
      </c>
      <c r="I17" s="78">
        <v>373.94281156469901</v>
      </c>
      <c r="J17" s="78">
        <v>359.63137073019698</v>
      </c>
      <c r="K17" s="78">
        <v>355.34014445317501</v>
      </c>
      <c r="L17" s="78">
        <v>353.54255438254501</v>
      </c>
      <c r="M17" s="78">
        <v>358.69248693826302</v>
      </c>
      <c r="N17" s="66">
        <v>346.23718215670903</v>
      </c>
      <c r="O17" s="78"/>
      <c r="P17" s="78" t="s">
        <v>679</v>
      </c>
      <c r="Q17" s="78" t="s">
        <v>679</v>
      </c>
      <c r="R17" s="78" t="s">
        <v>679</v>
      </c>
      <c r="S17" s="78" t="s">
        <v>679</v>
      </c>
      <c r="T17" s="78" t="s">
        <v>679</v>
      </c>
      <c r="U17" s="78" t="s">
        <v>679</v>
      </c>
      <c r="V17" s="78" t="s">
        <v>679</v>
      </c>
      <c r="W17" s="78" t="s">
        <v>679</v>
      </c>
      <c r="X17" s="78" t="s">
        <v>679</v>
      </c>
      <c r="Y17" s="78"/>
      <c r="Z17" s="78" t="s">
        <v>679</v>
      </c>
      <c r="AA17" s="78" t="s">
        <v>679</v>
      </c>
      <c r="AB17" s="78" t="s">
        <v>679</v>
      </c>
      <c r="AC17" s="78" t="s">
        <v>679</v>
      </c>
      <c r="AD17" s="78" t="s">
        <v>679</v>
      </c>
      <c r="AE17" s="78" t="s">
        <v>679</v>
      </c>
      <c r="AF17" s="78" t="s">
        <v>679</v>
      </c>
      <c r="AG17" s="78" t="s">
        <v>679</v>
      </c>
      <c r="AH17" s="132"/>
    </row>
    <row r="18" spans="1:34" x14ac:dyDescent="0.2">
      <c r="C18" s="52" t="s">
        <v>59</v>
      </c>
      <c r="D18" s="33" t="s">
        <v>57</v>
      </c>
      <c r="E18" s="34" t="s">
        <v>58</v>
      </c>
      <c r="F18" s="78" t="s">
        <v>679</v>
      </c>
      <c r="G18" s="78" t="s">
        <v>679</v>
      </c>
      <c r="H18" s="78" t="s">
        <v>679</v>
      </c>
      <c r="I18" s="78" t="s">
        <v>679</v>
      </c>
      <c r="J18" s="78" t="s">
        <v>679</v>
      </c>
      <c r="K18" s="78" t="s">
        <v>679</v>
      </c>
      <c r="L18" s="78" t="s">
        <v>679</v>
      </c>
      <c r="M18" s="78" t="s">
        <v>679</v>
      </c>
      <c r="N18" s="78" t="s">
        <v>679</v>
      </c>
      <c r="O18" s="78"/>
      <c r="P18" s="75">
        <v>10875</v>
      </c>
      <c r="Q18" s="204">
        <v>10951</v>
      </c>
      <c r="R18" s="204">
        <v>11554</v>
      </c>
      <c r="S18" s="204">
        <v>11871</v>
      </c>
      <c r="T18" s="204">
        <v>11733</v>
      </c>
      <c r="U18" s="204">
        <v>12278</v>
      </c>
      <c r="V18" s="204">
        <v>12469</v>
      </c>
      <c r="W18" s="204">
        <v>13179</v>
      </c>
      <c r="X18" s="204">
        <v>14273</v>
      </c>
      <c r="Y18" s="78"/>
      <c r="Z18" s="78" t="s">
        <v>679</v>
      </c>
      <c r="AA18" s="78" t="s">
        <v>679</v>
      </c>
      <c r="AB18" s="78" t="s">
        <v>679</v>
      </c>
      <c r="AC18" s="78" t="s">
        <v>679</v>
      </c>
      <c r="AD18" s="78" t="s">
        <v>679</v>
      </c>
      <c r="AE18" s="78" t="s">
        <v>679</v>
      </c>
      <c r="AF18" s="78" t="s">
        <v>679</v>
      </c>
      <c r="AG18" s="78" t="s">
        <v>679</v>
      </c>
      <c r="AH18" s="132"/>
    </row>
    <row r="19" spans="1:34" x14ac:dyDescent="0.2">
      <c r="A19" s="33"/>
      <c r="B19" s="34"/>
      <c r="C19" s="52"/>
      <c r="D19" s="61"/>
      <c r="E19" s="61"/>
      <c r="F19" s="66"/>
      <c r="G19" s="66"/>
      <c r="H19" s="66"/>
      <c r="I19" s="66"/>
      <c r="J19" s="66"/>
      <c r="K19" s="66"/>
      <c r="L19" s="66"/>
      <c r="M19" s="78"/>
      <c r="N19" s="66"/>
      <c r="O19" s="78"/>
      <c r="P19" s="78"/>
      <c r="Q19" s="78"/>
      <c r="R19" s="78"/>
      <c r="S19" s="78"/>
      <c r="T19" s="78"/>
      <c r="U19" s="78"/>
      <c r="V19" s="78"/>
      <c r="W19" s="78"/>
      <c r="X19" s="78"/>
      <c r="Y19" s="78"/>
      <c r="Z19" s="78"/>
      <c r="AA19" s="78"/>
      <c r="AB19" s="78"/>
      <c r="AC19" s="78"/>
      <c r="AD19" s="78"/>
      <c r="AE19" s="78"/>
      <c r="AF19" s="78"/>
      <c r="AG19" s="78"/>
      <c r="AH19" s="132"/>
    </row>
    <row r="20" spans="1:34" x14ac:dyDescent="0.2">
      <c r="A20" s="18" t="s">
        <v>16</v>
      </c>
      <c r="B20" s="17" t="s">
        <v>43</v>
      </c>
      <c r="C20" s="56" t="s">
        <v>82</v>
      </c>
      <c r="D20" s="57"/>
      <c r="E20" s="57"/>
      <c r="F20" s="79">
        <v>3457.1009893156888</v>
      </c>
      <c r="G20" s="79">
        <v>2132.7424921298843</v>
      </c>
      <c r="H20" s="79">
        <v>3137.8591997109693</v>
      </c>
      <c r="I20" s="79">
        <v>2933.7150151939413</v>
      </c>
      <c r="J20" s="79">
        <v>2379.9780043760875</v>
      </c>
      <c r="K20" s="79">
        <v>2457.729067876578</v>
      </c>
      <c r="L20" s="79">
        <v>2571.1318434706182</v>
      </c>
      <c r="M20" s="79">
        <v>3257.8842986076324</v>
      </c>
      <c r="N20" s="67">
        <v>2482.8450636905327</v>
      </c>
      <c r="O20" s="79"/>
      <c r="P20" s="79">
        <v>78747</v>
      </c>
      <c r="Q20" s="79">
        <v>70408</v>
      </c>
      <c r="R20" s="79">
        <v>80863</v>
      </c>
      <c r="S20" s="79">
        <v>83666</v>
      </c>
      <c r="T20" s="79">
        <v>84482</v>
      </c>
      <c r="U20" s="79">
        <v>82074</v>
      </c>
      <c r="V20" s="79">
        <v>83174</v>
      </c>
      <c r="W20" s="79">
        <v>86192</v>
      </c>
      <c r="X20" s="79">
        <v>90944</v>
      </c>
      <c r="Y20" s="79"/>
      <c r="Z20" s="79">
        <v>110.50000000000001</v>
      </c>
      <c r="AA20" s="79">
        <v>107.1</v>
      </c>
      <c r="AB20" s="79">
        <v>106.9</v>
      </c>
      <c r="AC20" s="79">
        <v>110.4</v>
      </c>
      <c r="AD20" s="79">
        <v>110.5</v>
      </c>
      <c r="AE20" s="79">
        <v>111.4</v>
      </c>
      <c r="AF20" s="79">
        <v>112.7</v>
      </c>
      <c r="AG20" s="79">
        <v>113.89999999999999</v>
      </c>
      <c r="AH20" s="234">
        <v>114.4</v>
      </c>
    </row>
    <row r="21" spans="1:34" x14ac:dyDescent="0.2">
      <c r="C21" s="52" t="s">
        <v>11</v>
      </c>
      <c r="D21" s="26" t="s">
        <v>45</v>
      </c>
      <c r="E21" s="27" t="s">
        <v>46</v>
      </c>
      <c r="F21" s="78">
        <v>2899.8270776183799</v>
      </c>
      <c r="G21" s="78">
        <v>1578.13839059986</v>
      </c>
      <c r="H21" s="78">
        <v>2589.46747474629</v>
      </c>
      <c r="I21" s="78">
        <v>2405.3325387898399</v>
      </c>
      <c r="J21" s="78">
        <v>1880.83312466281</v>
      </c>
      <c r="K21" s="78">
        <v>1970.37056518341</v>
      </c>
      <c r="L21" s="78">
        <v>2088.3358494005502</v>
      </c>
      <c r="M21" s="78">
        <v>2772.5184218238301</v>
      </c>
      <c r="N21" s="66">
        <v>2018.6692844275201</v>
      </c>
      <c r="O21" s="78"/>
      <c r="P21" s="75">
        <v>26978</v>
      </c>
      <c r="Q21" s="75">
        <v>20660</v>
      </c>
      <c r="R21" s="204">
        <v>27486</v>
      </c>
      <c r="S21" s="204">
        <v>27679</v>
      </c>
      <c r="T21" s="204">
        <v>27204</v>
      </c>
      <c r="U21" s="75">
        <v>24370</v>
      </c>
      <c r="V21" s="75">
        <v>24007</v>
      </c>
      <c r="W21" s="75">
        <v>23839</v>
      </c>
      <c r="X21" s="75">
        <v>25767</v>
      </c>
      <c r="Y21" s="78"/>
      <c r="Z21" s="204">
        <v>33.700000000000003</v>
      </c>
      <c r="AA21" s="204">
        <v>30.7</v>
      </c>
      <c r="AB21" s="204">
        <v>30.9</v>
      </c>
      <c r="AC21" s="204">
        <v>32.299999999999997</v>
      </c>
      <c r="AD21" s="204">
        <v>31.4</v>
      </c>
      <c r="AE21" s="204">
        <v>31.2</v>
      </c>
      <c r="AF21" s="204">
        <v>31.3</v>
      </c>
      <c r="AG21" s="204">
        <v>30.9</v>
      </c>
      <c r="AH21" s="233">
        <v>30</v>
      </c>
    </row>
    <row r="22" spans="1:34" x14ac:dyDescent="0.2">
      <c r="C22" s="52" t="s">
        <v>12</v>
      </c>
      <c r="D22" s="26" t="s">
        <v>47</v>
      </c>
      <c r="E22" s="27" t="s">
        <v>48</v>
      </c>
      <c r="F22" s="78">
        <v>194.60723049162999</v>
      </c>
      <c r="G22" s="78">
        <v>175.031238124411</v>
      </c>
      <c r="H22" s="78">
        <v>175.962693848035</v>
      </c>
      <c r="I22" s="78">
        <v>177.82489988221599</v>
      </c>
      <c r="J22" s="78">
        <v>161.49138859521699</v>
      </c>
      <c r="K22" s="78">
        <v>155.56552715585499</v>
      </c>
      <c r="L22" s="78">
        <v>154.05514717873299</v>
      </c>
      <c r="M22" s="78">
        <v>153.27216737454</v>
      </c>
      <c r="N22" s="66">
        <v>144.031732358303</v>
      </c>
      <c r="O22" s="78"/>
      <c r="P22" s="75">
        <v>26439</v>
      </c>
      <c r="Q22" s="204">
        <v>25220</v>
      </c>
      <c r="R22" s="204">
        <v>27142</v>
      </c>
      <c r="S22" s="204">
        <v>29227</v>
      </c>
      <c r="T22" s="204">
        <v>29835</v>
      </c>
      <c r="U22" s="75">
        <v>30141</v>
      </c>
      <c r="V22" s="75">
        <v>30981</v>
      </c>
      <c r="W22" s="75">
        <v>33064</v>
      </c>
      <c r="X22" s="75">
        <v>34201</v>
      </c>
      <c r="Y22" s="78"/>
      <c r="Z22" s="204">
        <v>37.700000000000003</v>
      </c>
      <c r="AA22" s="204">
        <v>38</v>
      </c>
      <c r="AB22" s="204">
        <v>38.1</v>
      </c>
      <c r="AC22" s="204">
        <v>40.4</v>
      </c>
      <c r="AD22" s="204">
        <v>41</v>
      </c>
      <c r="AE22" s="204">
        <v>40.700000000000003</v>
      </c>
      <c r="AF22" s="204">
        <v>41.2</v>
      </c>
      <c r="AG22" s="204">
        <v>41.7</v>
      </c>
      <c r="AH22" s="233">
        <v>42.2</v>
      </c>
    </row>
    <row r="23" spans="1:34" x14ac:dyDescent="0.2">
      <c r="C23" s="52" t="s">
        <v>13</v>
      </c>
      <c r="D23" s="26" t="s">
        <v>49</v>
      </c>
      <c r="E23" s="27" t="s">
        <v>50</v>
      </c>
      <c r="F23" s="78">
        <v>19.146755603280599</v>
      </c>
      <c r="G23" s="78">
        <v>18.6058423993702</v>
      </c>
      <c r="H23" s="78">
        <v>19.030596026913301</v>
      </c>
      <c r="I23" s="78">
        <v>18.291257319355399</v>
      </c>
      <c r="J23" s="78">
        <v>18.934663386448701</v>
      </c>
      <c r="K23" s="78">
        <v>16.791979322441101</v>
      </c>
      <c r="L23" s="78">
        <v>16.123949966047999</v>
      </c>
      <c r="M23" s="78">
        <v>16.1414214475686</v>
      </c>
      <c r="N23" s="66">
        <v>15.6007532574347</v>
      </c>
      <c r="O23" s="78"/>
      <c r="P23" s="75">
        <v>16333</v>
      </c>
      <c r="Q23" s="75">
        <v>16307</v>
      </c>
      <c r="R23" s="75">
        <v>16675</v>
      </c>
      <c r="S23" s="75">
        <v>17032</v>
      </c>
      <c r="T23" s="75">
        <v>17771</v>
      </c>
      <c r="U23" s="75">
        <v>18403</v>
      </c>
      <c r="V23" s="75">
        <v>19105</v>
      </c>
      <c r="W23" s="75">
        <v>19943</v>
      </c>
      <c r="X23" s="75">
        <v>20956</v>
      </c>
      <c r="Y23" s="78"/>
      <c r="Z23" s="204">
        <v>39.1</v>
      </c>
      <c r="AA23" s="204">
        <v>38.4</v>
      </c>
      <c r="AB23" s="204">
        <v>37.9</v>
      </c>
      <c r="AC23" s="204">
        <v>37.700000000000003</v>
      </c>
      <c r="AD23" s="204">
        <v>38.1</v>
      </c>
      <c r="AE23" s="204">
        <v>39.5</v>
      </c>
      <c r="AF23" s="204">
        <v>40.200000000000003</v>
      </c>
      <c r="AG23" s="204">
        <v>41.3</v>
      </c>
      <c r="AH23" s="233">
        <v>42.2</v>
      </c>
    </row>
    <row r="24" spans="1:34" x14ac:dyDescent="0.2">
      <c r="C24" s="52" t="s">
        <v>14</v>
      </c>
      <c r="D24" s="28" t="s">
        <v>51</v>
      </c>
      <c r="E24" s="30" t="s">
        <v>52</v>
      </c>
      <c r="F24" s="78">
        <v>343.51992560239802</v>
      </c>
      <c r="G24" s="78">
        <v>360.96702100624299</v>
      </c>
      <c r="H24" s="78">
        <v>353.39843508973098</v>
      </c>
      <c r="I24" s="78">
        <v>332.26631920252998</v>
      </c>
      <c r="J24" s="78">
        <v>318.71882773161201</v>
      </c>
      <c r="K24" s="78">
        <v>315.00099621487198</v>
      </c>
      <c r="L24" s="78">
        <v>312.61689692528699</v>
      </c>
      <c r="M24" s="78">
        <v>315.95228796169403</v>
      </c>
      <c r="N24" s="66">
        <v>304.54329364727499</v>
      </c>
      <c r="O24" s="78"/>
      <c r="P24" s="78" t="s">
        <v>679</v>
      </c>
      <c r="Q24" s="78" t="s">
        <v>679</v>
      </c>
      <c r="R24" s="78" t="s">
        <v>679</v>
      </c>
      <c r="S24" s="78" t="s">
        <v>679</v>
      </c>
      <c r="T24" s="78" t="s">
        <v>679</v>
      </c>
      <c r="U24" s="78" t="s">
        <v>679</v>
      </c>
      <c r="V24" s="78" t="s">
        <v>679</v>
      </c>
      <c r="W24" s="78" t="s">
        <v>679</v>
      </c>
      <c r="X24" s="78" t="s">
        <v>679</v>
      </c>
      <c r="Y24" s="78"/>
      <c r="Z24" s="78" t="s">
        <v>679</v>
      </c>
      <c r="AA24" s="78" t="s">
        <v>679</v>
      </c>
      <c r="AB24" s="78" t="s">
        <v>679</v>
      </c>
      <c r="AC24" s="78" t="s">
        <v>679</v>
      </c>
      <c r="AD24" s="78" t="s">
        <v>679</v>
      </c>
      <c r="AE24" s="78" t="s">
        <v>679</v>
      </c>
      <c r="AF24" s="78" t="s">
        <v>679</v>
      </c>
      <c r="AG24" s="78" t="s">
        <v>679</v>
      </c>
      <c r="AH24" s="132"/>
    </row>
    <row r="25" spans="1:34" x14ac:dyDescent="0.2">
      <c r="C25" s="52" t="s">
        <v>59</v>
      </c>
      <c r="D25" s="33" t="s">
        <v>57</v>
      </c>
      <c r="E25" s="34" t="s">
        <v>58</v>
      </c>
      <c r="F25" s="78" t="s">
        <v>679</v>
      </c>
      <c r="G25" s="78" t="s">
        <v>679</v>
      </c>
      <c r="H25" s="78" t="s">
        <v>679</v>
      </c>
      <c r="I25" s="78" t="s">
        <v>679</v>
      </c>
      <c r="J25" s="78" t="s">
        <v>679</v>
      </c>
      <c r="K25" s="78" t="s">
        <v>679</v>
      </c>
      <c r="L25" s="78" t="s">
        <v>679</v>
      </c>
      <c r="M25" s="78" t="s">
        <v>679</v>
      </c>
      <c r="N25" s="78" t="s">
        <v>679</v>
      </c>
      <c r="O25" s="78"/>
      <c r="P25" s="75">
        <v>8997</v>
      </c>
      <c r="Q25" s="204">
        <v>8221</v>
      </c>
      <c r="R25" s="204">
        <v>9560</v>
      </c>
      <c r="S25" s="204">
        <v>9728</v>
      </c>
      <c r="T25" s="204">
        <v>9672</v>
      </c>
      <c r="U25" s="75">
        <v>9160</v>
      </c>
      <c r="V25" s="75">
        <v>9081</v>
      </c>
      <c r="W25" s="75">
        <v>9346</v>
      </c>
      <c r="X25" s="75">
        <v>10020</v>
      </c>
      <c r="Y25" s="78"/>
      <c r="Z25" s="78" t="s">
        <v>679</v>
      </c>
      <c r="AA25" s="78" t="s">
        <v>679</v>
      </c>
      <c r="AB25" s="78" t="s">
        <v>679</v>
      </c>
      <c r="AC25" s="78" t="s">
        <v>679</v>
      </c>
      <c r="AD25" s="78" t="s">
        <v>679</v>
      </c>
      <c r="AE25" s="78" t="s">
        <v>679</v>
      </c>
      <c r="AF25" s="78" t="s">
        <v>679</v>
      </c>
      <c r="AG25" s="78" t="s">
        <v>679</v>
      </c>
      <c r="AH25" s="132"/>
    </row>
    <row r="26" spans="1:34" x14ac:dyDescent="0.2">
      <c r="A26" s="28"/>
      <c r="B26" s="30"/>
      <c r="C26" s="52"/>
      <c r="D26" s="58"/>
      <c r="E26" s="58"/>
      <c r="F26" s="66"/>
      <c r="G26" s="66"/>
      <c r="H26" s="66"/>
      <c r="I26" s="66"/>
      <c r="J26" s="66"/>
      <c r="K26" s="66"/>
      <c r="L26" s="66"/>
      <c r="M26" s="78"/>
      <c r="N26" s="66"/>
      <c r="O26" s="78"/>
      <c r="P26" s="78"/>
      <c r="Q26" s="78"/>
      <c r="R26" s="78"/>
      <c r="S26" s="78"/>
      <c r="T26" s="78"/>
      <c r="U26" s="78"/>
      <c r="V26" s="78"/>
      <c r="W26" s="78"/>
      <c r="X26" s="78"/>
      <c r="Y26" s="78"/>
      <c r="Z26" s="78"/>
      <c r="AA26" s="78"/>
      <c r="AB26" s="78"/>
      <c r="AC26" s="78"/>
      <c r="AD26" s="78"/>
      <c r="AE26" s="78"/>
      <c r="AF26" s="78"/>
      <c r="AG26" s="78"/>
      <c r="AH26" s="132"/>
    </row>
    <row r="27" spans="1:34" x14ac:dyDescent="0.2">
      <c r="A27" s="20" t="s">
        <v>17</v>
      </c>
      <c r="B27" s="19" t="s">
        <v>44</v>
      </c>
      <c r="C27" s="56" t="s">
        <v>82</v>
      </c>
      <c r="D27" s="57"/>
      <c r="E27" s="57"/>
      <c r="F27" s="79">
        <v>2460.4400043350929</v>
      </c>
      <c r="G27" s="79">
        <v>2450.3477374394724</v>
      </c>
      <c r="H27" s="79">
        <v>2493.5289215767466</v>
      </c>
      <c r="I27" s="79">
        <v>2218.0168730126752</v>
      </c>
      <c r="J27" s="79">
        <v>2216.9821351067485</v>
      </c>
      <c r="K27" s="79">
        <v>2100.8903823438668</v>
      </c>
      <c r="L27" s="79">
        <v>1977.1043772623739</v>
      </c>
      <c r="M27" s="79">
        <v>1994.8796473635207</v>
      </c>
      <c r="N27" s="67">
        <v>2015.98879288445</v>
      </c>
      <c r="O27" s="79"/>
      <c r="P27" s="79">
        <v>132342</v>
      </c>
      <c r="Q27" s="79">
        <v>134195</v>
      </c>
      <c r="R27" s="79">
        <v>140905</v>
      </c>
      <c r="S27" s="79">
        <v>145699</v>
      </c>
      <c r="T27" s="79">
        <v>146594</v>
      </c>
      <c r="U27" s="79">
        <v>150939</v>
      </c>
      <c r="V27" s="79">
        <v>157291</v>
      </c>
      <c r="W27" s="79">
        <v>165801</v>
      </c>
      <c r="X27" s="79">
        <v>173563</v>
      </c>
      <c r="Y27" s="79"/>
      <c r="Z27" s="79">
        <v>198.3</v>
      </c>
      <c r="AA27" s="79">
        <v>193</v>
      </c>
      <c r="AB27" s="79">
        <v>193.9</v>
      </c>
      <c r="AC27" s="79">
        <v>198.2</v>
      </c>
      <c r="AD27" s="79">
        <v>198.9</v>
      </c>
      <c r="AE27" s="79">
        <v>201.1</v>
      </c>
      <c r="AF27" s="79">
        <v>203.3</v>
      </c>
      <c r="AG27" s="79">
        <v>207.3</v>
      </c>
      <c r="AH27" s="234">
        <v>211.8</v>
      </c>
    </row>
    <row r="28" spans="1:34" x14ac:dyDescent="0.2">
      <c r="A28" s="26"/>
      <c r="B28" s="27"/>
      <c r="C28" s="52" t="s">
        <v>11</v>
      </c>
      <c r="D28" s="52" t="s">
        <v>45</v>
      </c>
      <c r="E28" s="53" t="s">
        <v>46</v>
      </c>
      <c r="F28" s="78">
        <v>1358.2524556850699</v>
      </c>
      <c r="G28" s="78">
        <v>1312.2163995343401</v>
      </c>
      <c r="H28" s="78">
        <v>1428.0445126974</v>
      </c>
      <c r="I28" s="78">
        <v>1351.2060892935399</v>
      </c>
      <c r="J28" s="78">
        <v>1344.86347265839</v>
      </c>
      <c r="K28" s="78">
        <v>1311.9044213438401</v>
      </c>
      <c r="L28" s="78">
        <v>1200.87271341511</v>
      </c>
      <c r="M28" s="78">
        <v>1214.1399810728201</v>
      </c>
      <c r="N28" s="66">
        <v>1285.6279703365899</v>
      </c>
      <c r="O28" s="78"/>
      <c r="P28" s="75">
        <v>39180</v>
      </c>
      <c r="Q28" s="204">
        <v>40761</v>
      </c>
      <c r="R28" s="204">
        <v>43186</v>
      </c>
      <c r="S28" s="204">
        <v>44258</v>
      </c>
      <c r="T28" s="204">
        <v>41486</v>
      </c>
      <c r="U28" s="204">
        <v>43247</v>
      </c>
      <c r="V28" s="204">
        <v>44597</v>
      </c>
      <c r="W28" s="204">
        <v>44424</v>
      </c>
      <c r="X28" s="204">
        <v>45020</v>
      </c>
      <c r="Y28" s="78"/>
      <c r="Z28" s="204">
        <v>56.7</v>
      </c>
      <c r="AA28" s="204">
        <v>54</v>
      </c>
      <c r="AB28" s="204">
        <v>52.7</v>
      </c>
      <c r="AC28" s="204">
        <v>53.6</v>
      </c>
      <c r="AD28" s="232">
        <v>53.3</v>
      </c>
      <c r="AE28" s="204">
        <v>53</v>
      </c>
      <c r="AF28" s="204">
        <v>53.5</v>
      </c>
      <c r="AG28" s="204">
        <v>52.5</v>
      </c>
      <c r="AH28" s="233">
        <v>52.9</v>
      </c>
    </row>
    <row r="29" spans="1:34" x14ac:dyDescent="0.2">
      <c r="A29" s="26"/>
      <c r="B29" s="27"/>
      <c r="C29" s="52" t="s">
        <v>12</v>
      </c>
      <c r="D29" s="52" t="s">
        <v>47</v>
      </c>
      <c r="E29" s="53" t="s">
        <v>48</v>
      </c>
      <c r="F29" s="78">
        <v>530.43523448465101</v>
      </c>
      <c r="G29" s="78">
        <v>545.26995475977003</v>
      </c>
      <c r="H29" s="78">
        <v>499.85428901005702</v>
      </c>
      <c r="I29" s="78">
        <v>329.75193930245098</v>
      </c>
      <c r="J29" s="78">
        <v>358.30785689986197</v>
      </c>
      <c r="K29" s="78">
        <v>286.58792122840299</v>
      </c>
      <c r="L29" s="78">
        <v>274.10077196609501</v>
      </c>
      <c r="M29" s="78">
        <v>269.66669119224503</v>
      </c>
      <c r="N29" s="66">
        <v>238.84771162239599</v>
      </c>
      <c r="O29" s="78"/>
      <c r="P29" s="75">
        <v>50240</v>
      </c>
      <c r="Q29" s="75">
        <v>49459</v>
      </c>
      <c r="R29" s="75">
        <v>51278</v>
      </c>
      <c r="S29" s="75">
        <v>53702</v>
      </c>
      <c r="T29" s="75">
        <v>56473</v>
      </c>
      <c r="U29" s="204">
        <v>58093</v>
      </c>
      <c r="V29" s="204">
        <v>60900</v>
      </c>
      <c r="W29" s="204">
        <v>67180</v>
      </c>
      <c r="X29" s="204">
        <v>70374</v>
      </c>
      <c r="Y29" s="78"/>
      <c r="Z29" s="204">
        <v>78</v>
      </c>
      <c r="AA29" s="204">
        <v>77.2</v>
      </c>
      <c r="AB29" s="204">
        <v>78.2</v>
      </c>
      <c r="AC29" s="204">
        <v>81.3</v>
      </c>
      <c r="AD29" s="232">
        <v>81.900000000000006</v>
      </c>
      <c r="AE29" s="204">
        <v>83</v>
      </c>
      <c r="AF29" s="204">
        <v>84</v>
      </c>
      <c r="AG29" s="204">
        <v>87.1</v>
      </c>
      <c r="AH29" s="233">
        <v>87.9</v>
      </c>
    </row>
    <row r="30" spans="1:34" x14ac:dyDescent="0.2">
      <c r="A30" s="26"/>
      <c r="B30" s="27"/>
      <c r="C30" s="52" t="s">
        <v>13</v>
      </c>
      <c r="D30" s="52" t="s">
        <v>49</v>
      </c>
      <c r="E30" s="53" t="s">
        <v>50</v>
      </c>
      <c r="F30" s="78">
        <v>75.526952952243903</v>
      </c>
      <c r="G30" s="78">
        <v>71.561715350975106</v>
      </c>
      <c r="H30" s="78">
        <v>59.398926128840799</v>
      </c>
      <c r="I30" s="78">
        <v>60.186061274347999</v>
      </c>
      <c r="J30" s="78">
        <v>56.8428978823355</v>
      </c>
      <c r="K30" s="78">
        <v>50.192319924905398</v>
      </c>
      <c r="L30" s="78">
        <v>51.248265701090901</v>
      </c>
      <c r="M30" s="78">
        <v>57.984435942349499</v>
      </c>
      <c r="N30" s="66">
        <v>53.102598406530298</v>
      </c>
      <c r="O30" s="78"/>
      <c r="P30" s="75">
        <v>27861</v>
      </c>
      <c r="Q30" s="204">
        <v>27809</v>
      </c>
      <c r="R30" s="204">
        <v>29910</v>
      </c>
      <c r="S30" s="204">
        <v>30994</v>
      </c>
      <c r="T30" s="204">
        <v>32026</v>
      </c>
      <c r="U30" s="204">
        <v>32573</v>
      </c>
      <c r="V30" s="204">
        <v>34371</v>
      </c>
      <c r="W30" s="204">
        <v>35869</v>
      </c>
      <c r="X30" s="204">
        <v>38891</v>
      </c>
      <c r="Y30" s="78"/>
      <c r="Z30" s="204">
        <v>63.6</v>
      </c>
      <c r="AA30" s="204">
        <v>61.8</v>
      </c>
      <c r="AB30" s="204">
        <v>63</v>
      </c>
      <c r="AC30" s="204">
        <v>63.3</v>
      </c>
      <c r="AD30" s="204">
        <v>63.7</v>
      </c>
      <c r="AE30" s="204">
        <v>65.099999999999994</v>
      </c>
      <c r="AF30" s="204">
        <v>65.8</v>
      </c>
      <c r="AG30" s="204">
        <v>67.7</v>
      </c>
      <c r="AH30" s="233">
        <v>71</v>
      </c>
    </row>
    <row r="31" spans="1:34" x14ac:dyDescent="0.2">
      <c r="A31" s="28"/>
      <c r="B31" s="30"/>
      <c r="C31" s="52" t="s">
        <v>14</v>
      </c>
      <c r="D31" s="55" t="s">
        <v>51</v>
      </c>
      <c r="E31" s="58" t="s">
        <v>52</v>
      </c>
      <c r="F31" s="78">
        <v>496.225361213128</v>
      </c>
      <c r="G31" s="78">
        <v>521.29966779438701</v>
      </c>
      <c r="H31" s="78">
        <v>506.23119374044899</v>
      </c>
      <c r="I31" s="78">
        <v>476.872783142336</v>
      </c>
      <c r="J31" s="78">
        <v>456.96790766616101</v>
      </c>
      <c r="K31" s="78">
        <v>452.20571984671801</v>
      </c>
      <c r="L31" s="78">
        <v>450.88262618007798</v>
      </c>
      <c r="M31" s="78">
        <v>453.08853915610598</v>
      </c>
      <c r="N31" s="66">
        <v>438.41051251893401</v>
      </c>
      <c r="O31" s="78"/>
      <c r="P31" s="78" t="s">
        <v>679</v>
      </c>
      <c r="Q31" s="78" t="s">
        <v>679</v>
      </c>
      <c r="R31" s="78" t="s">
        <v>679</v>
      </c>
      <c r="S31" s="78" t="s">
        <v>679</v>
      </c>
      <c r="T31" s="78" t="s">
        <v>679</v>
      </c>
      <c r="U31" s="78" t="s">
        <v>679</v>
      </c>
      <c r="V31" s="78" t="s">
        <v>679</v>
      </c>
      <c r="W31" s="78" t="s">
        <v>679</v>
      </c>
      <c r="X31" s="78" t="s">
        <v>679</v>
      </c>
      <c r="Y31" s="78"/>
      <c r="Z31" s="78" t="s">
        <v>679</v>
      </c>
      <c r="AA31" s="78" t="s">
        <v>679</v>
      </c>
      <c r="AB31" s="78" t="s">
        <v>679</v>
      </c>
      <c r="AC31" s="78" t="s">
        <v>679</v>
      </c>
      <c r="AD31" s="78" t="s">
        <v>679</v>
      </c>
      <c r="AE31" s="78" t="s">
        <v>679</v>
      </c>
      <c r="AF31" s="78" t="s">
        <v>679</v>
      </c>
      <c r="AG31" s="78" t="s">
        <v>679</v>
      </c>
      <c r="AH31" s="132"/>
    </row>
    <row r="32" spans="1:34" x14ac:dyDescent="0.2">
      <c r="A32" s="33"/>
      <c r="B32" s="34"/>
      <c r="C32" s="52" t="s">
        <v>59</v>
      </c>
      <c r="D32" s="60" t="s">
        <v>57</v>
      </c>
      <c r="E32" s="61" t="s">
        <v>58</v>
      </c>
      <c r="F32" s="78" t="s">
        <v>679</v>
      </c>
      <c r="G32" s="78" t="s">
        <v>679</v>
      </c>
      <c r="H32" s="78" t="s">
        <v>679</v>
      </c>
      <c r="I32" s="78" t="s">
        <v>679</v>
      </c>
      <c r="J32" s="78" t="s">
        <v>679</v>
      </c>
      <c r="K32" s="78" t="s">
        <v>679</v>
      </c>
      <c r="L32" s="78" t="s">
        <v>679</v>
      </c>
      <c r="M32" s="78" t="s">
        <v>679</v>
      </c>
      <c r="N32" s="78" t="s">
        <v>679</v>
      </c>
      <c r="O32" s="78"/>
      <c r="P32" s="75">
        <v>15061</v>
      </c>
      <c r="Q32" s="75">
        <v>16166</v>
      </c>
      <c r="R32" s="204">
        <v>16531</v>
      </c>
      <c r="S32" s="204">
        <v>16745</v>
      </c>
      <c r="T32" s="204">
        <v>16609</v>
      </c>
      <c r="U32" s="204">
        <v>17026</v>
      </c>
      <c r="V32" s="204">
        <v>17423</v>
      </c>
      <c r="W32" s="204">
        <v>18328</v>
      </c>
      <c r="X32" s="204">
        <v>19278</v>
      </c>
      <c r="Y32" s="78"/>
      <c r="Z32" s="78" t="s">
        <v>679</v>
      </c>
      <c r="AA32" s="78" t="s">
        <v>679</v>
      </c>
      <c r="AB32" s="78" t="s">
        <v>679</v>
      </c>
      <c r="AC32" s="78" t="s">
        <v>679</v>
      </c>
      <c r="AD32" s="78" t="s">
        <v>679</v>
      </c>
      <c r="AE32" s="78" t="s">
        <v>679</v>
      </c>
      <c r="AF32" s="78" t="s">
        <v>679</v>
      </c>
      <c r="AG32" s="78" t="s">
        <v>679</v>
      </c>
      <c r="AH32" s="132"/>
    </row>
    <row r="33" spans="1:34" x14ac:dyDescent="0.2">
      <c r="A33" s="28"/>
      <c r="B33" s="30"/>
      <c r="C33" s="52"/>
      <c r="D33" s="58"/>
      <c r="E33" s="58"/>
      <c r="F33" s="66"/>
      <c r="G33" s="66"/>
      <c r="H33" s="66"/>
      <c r="I33" s="66"/>
      <c r="J33" s="66"/>
      <c r="K33" s="66"/>
      <c r="L33" s="66"/>
      <c r="M33" s="78"/>
      <c r="N33" s="66"/>
      <c r="O33" s="78"/>
      <c r="P33" s="78"/>
      <c r="Q33" s="78"/>
      <c r="R33" s="78"/>
      <c r="S33" s="78"/>
      <c r="T33" s="78"/>
      <c r="U33" s="78"/>
      <c r="V33" s="78"/>
      <c r="W33" s="78"/>
      <c r="X33" s="78"/>
      <c r="Y33" s="78"/>
      <c r="Z33" s="78"/>
      <c r="AA33" s="78"/>
      <c r="AB33" s="78"/>
      <c r="AC33" s="78"/>
      <c r="AD33" s="78"/>
      <c r="AE33" s="78"/>
      <c r="AF33" s="78"/>
      <c r="AG33" s="78"/>
      <c r="AH33" s="132"/>
    </row>
    <row r="34" spans="1:34" x14ac:dyDescent="0.2">
      <c r="A34" s="35" t="s">
        <v>18</v>
      </c>
      <c r="B34" s="36" t="s">
        <v>60</v>
      </c>
      <c r="C34" s="56" t="s">
        <v>82</v>
      </c>
      <c r="D34" s="62"/>
      <c r="E34" s="62"/>
      <c r="F34" s="79">
        <v>1828.9361661871219</v>
      </c>
      <c r="G34" s="79">
        <v>1820.1219252972342</v>
      </c>
      <c r="H34" s="79">
        <v>1879.6158900382495</v>
      </c>
      <c r="I34" s="79">
        <v>1762.9742827584623</v>
      </c>
      <c r="J34" s="79">
        <v>1694.3202014557951</v>
      </c>
      <c r="K34" s="79">
        <v>1694.2398331883824</v>
      </c>
      <c r="L34" s="79">
        <v>1662.0737638586122</v>
      </c>
      <c r="M34" s="79">
        <v>1634.7774338987613</v>
      </c>
      <c r="N34" s="67">
        <v>1553.0767042049847</v>
      </c>
      <c r="O34" s="79"/>
      <c r="P34" s="79">
        <v>111248</v>
      </c>
      <c r="Q34" s="79">
        <v>100994</v>
      </c>
      <c r="R34" s="79">
        <v>106483</v>
      </c>
      <c r="S34" s="79">
        <v>113445</v>
      </c>
      <c r="T34" s="79">
        <v>113634</v>
      </c>
      <c r="U34" s="79">
        <v>115866</v>
      </c>
      <c r="V34" s="79">
        <v>120702</v>
      </c>
      <c r="W34" s="79">
        <v>127840</v>
      </c>
      <c r="X34" s="79">
        <v>136852</v>
      </c>
      <c r="Y34" s="79"/>
      <c r="Z34" s="79">
        <v>172.5</v>
      </c>
      <c r="AA34" s="79">
        <v>165.10000000000002</v>
      </c>
      <c r="AB34" s="79">
        <v>167.8</v>
      </c>
      <c r="AC34" s="79">
        <v>171.3</v>
      </c>
      <c r="AD34" s="79">
        <v>170.2</v>
      </c>
      <c r="AE34" s="79">
        <v>170.60000000000002</v>
      </c>
      <c r="AF34" s="79">
        <v>174</v>
      </c>
      <c r="AG34" s="79">
        <v>177.5</v>
      </c>
      <c r="AH34" s="234">
        <v>180.5</v>
      </c>
    </row>
    <row r="35" spans="1:34" x14ac:dyDescent="0.2">
      <c r="A35" s="26"/>
      <c r="B35" s="27"/>
      <c r="C35" s="52" t="s">
        <v>11</v>
      </c>
      <c r="D35" s="52" t="s">
        <v>45</v>
      </c>
      <c r="E35" s="53" t="s">
        <v>46</v>
      </c>
      <c r="F35" s="78">
        <v>1030.8883423132399</v>
      </c>
      <c r="G35" s="78">
        <v>1038.98998207921</v>
      </c>
      <c r="H35" s="78">
        <v>1084.45652972371</v>
      </c>
      <c r="I35" s="78">
        <v>1002.0949520701801</v>
      </c>
      <c r="J35" s="78">
        <v>970.79073285847801</v>
      </c>
      <c r="K35" s="78">
        <v>987.72548519730697</v>
      </c>
      <c r="L35" s="78">
        <v>967.11756206890402</v>
      </c>
      <c r="M35" s="78">
        <v>937.02999749401204</v>
      </c>
      <c r="N35" s="66">
        <v>906.59911110663404</v>
      </c>
      <c r="O35" s="78"/>
      <c r="P35" s="75">
        <v>38094</v>
      </c>
      <c r="Q35" s="204">
        <v>30945</v>
      </c>
      <c r="R35" s="204">
        <v>34893</v>
      </c>
      <c r="S35" s="204">
        <v>37635</v>
      </c>
      <c r="T35" s="204">
        <v>36201</v>
      </c>
      <c r="U35" s="204">
        <v>37873</v>
      </c>
      <c r="V35" s="204">
        <v>39756</v>
      </c>
      <c r="W35" s="204">
        <v>43283</v>
      </c>
      <c r="X35" s="204">
        <v>46481</v>
      </c>
      <c r="Y35" s="78"/>
      <c r="Z35" s="204">
        <v>62.3</v>
      </c>
      <c r="AA35" s="204">
        <v>56.6</v>
      </c>
      <c r="AB35" s="204">
        <v>58.5</v>
      </c>
      <c r="AC35" s="204">
        <v>60.9</v>
      </c>
      <c r="AD35" s="204">
        <v>59.6</v>
      </c>
      <c r="AE35" s="204">
        <v>58.2</v>
      </c>
      <c r="AF35" s="204">
        <v>58.6</v>
      </c>
      <c r="AG35" s="204">
        <v>59.4</v>
      </c>
      <c r="AH35" s="233">
        <v>59.6</v>
      </c>
    </row>
    <row r="36" spans="1:34" x14ac:dyDescent="0.2">
      <c r="A36" s="26"/>
      <c r="B36" s="27"/>
      <c r="C36" s="52" t="s">
        <v>12</v>
      </c>
      <c r="D36" s="52" t="s">
        <v>47</v>
      </c>
      <c r="E36" s="53" t="s">
        <v>48</v>
      </c>
      <c r="F36" s="78">
        <v>336.91866537182699</v>
      </c>
      <c r="G36" s="78">
        <v>301.41972554064398</v>
      </c>
      <c r="H36" s="78">
        <v>329.202479890429</v>
      </c>
      <c r="I36" s="78">
        <v>322.17354553211999</v>
      </c>
      <c r="J36" s="78">
        <v>302.29361378045297</v>
      </c>
      <c r="K36" s="78">
        <v>292.23970382312302</v>
      </c>
      <c r="L36" s="78">
        <v>284.14018511153</v>
      </c>
      <c r="M36" s="78">
        <v>284.61808680543601</v>
      </c>
      <c r="N36" s="66">
        <v>245.88389762058901</v>
      </c>
      <c r="O36" s="78"/>
      <c r="P36" s="75">
        <v>37372</v>
      </c>
      <c r="Q36" s="204">
        <v>34837</v>
      </c>
      <c r="R36" s="204">
        <v>36632</v>
      </c>
      <c r="S36" s="204">
        <v>39395</v>
      </c>
      <c r="T36" s="204">
        <v>40239</v>
      </c>
      <c r="U36" s="204">
        <v>40071</v>
      </c>
      <c r="V36" s="204">
        <v>41834</v>
      </c>
      <c r="W36" s="204">
        <v>43522</v>
      </c>
      <c r="X36" s="204">
        <v>46492</v>
      </c>
      <c r="Y36" s="78"/>
      <c r="Z36" s="204">
        <v>53.3</v>
      </c>
      <c r="AA36" s="204">
        <v>52.3</v>
      </c>
      <c r="AB36" s="204">
        <v>54</v>
      </c>
      <c r="AC36" s="204">
        <v>55</v>
      </c>
      <c r="AD36" s="204">
        <v>55</v>
      </c>
      <c r="AE36" s="204">
        <v>55.8</v>
      </c>
      <c r="AF36" s="204">
        <v>57.7</v>
      </c>
      <c r="AG36" s="204">
        <v>58.9</v>
      </c>
      <c r="AH36" s="233">
        <v>59.7</v>
      </c>
    </row>
    <row r="37" spans="1:34" x14ac:dyDescent="0.2">
      <c r="A37" s="26"/>
      <c r="B37" s="27"/>
      <c r="C37" s="52" t="s">
        <v>13</v>
      </c>
      <c r="D37" s="52" t="s">
        <v>49</v>
      </c>
      <c r="E37" s="53" t="s">
        <v>50</v>
      </c>
      <c r="F37" s="78">
        <v>28.838224117990901</v>
      </c>
      <c r="G37" s="78">
        <v>28.818466770141001</v>
      </c>
      <c r="H37" s="78">
        <v>28.098167623353401</v>
      </c>
      <c r="I37" s="78">
        <v>26.397853514731299</v>
      </c>
      <c r="J37" s="78">
        <v>26.8874465634769</v>
      </c>
      <c r="K37" s="78">
        <v>24.828572778851399</v>
      </c>
      <c r="L37" s="78">
        <v>22.963672757329</v>
      </c>
      <c r="M37" s="78">
        <v>21.755561082230098</v>
      </c>
      <c r="N37" s="66">
        <v>21.256580333211499</v>
      </c>
      <c r="O37" s="78"/>
      <c r="P37" s="75">
        <v>23072</v>
      </c>
      <c r="Q37" s="204">
        <v>23425</v>
      </c>
      <c r="R37" s="204">
        <v>22441</v>
      </c>
      <c r="S37" s="204">
        <v>23247</v>
      </c>
      <c r="T37" s="204">
        <v>24233</v>
      </c>
      <c r="U37" s="204">
        <v>24825</v>
      </c>
      <c r="V37" s="204">
        <v>25637</v>
      </c>
      <c r="W37" s="204">
        <v>26779</v>
      </c>
      <c r="X37" s="204">
        <v>28346</v>
      </c>
      <c r="Y37" s="78"/>
      <c r="Z37" s="204">
        <v>56.9</v>
      </c>
      <c r="AA37" s="204">
        <v>56.2</v>
      </c>
      <c r="AB37" s="204">
        <v>55.3</v>
      </c>
      <c r="AC37" s="204">
        <v>55.4</v>
      </c>
      <c r="AD37" s="204">
        <v>55.6</v>
      </c>
      <c r="AE37" s="204">
        <v>56.6</v>
      </c>
      <c r="AF37" s="204">
        <v>57.7</v>
      </c>
      <c r="AG37" s="204">
        <v>59.2</v>
      </c>
      <c r="AH37" s="233">
        <v>61.2</v>
      </c>
    </row>
    <row r="38" spans="1:34" x14ac:dyDescent="0.2">
      <c r="A38" s="28"/>
      <c r="B38" s="30"/>
      <c r="C38" s="52" t="s">
        <v>14</v>
      </c>
      <c r="D38" s="55" t="s">
        <v>51</v>
      </c>
      <c r="E38" s="58" t="s">
        <v>52</v>
      </c>
      <c r="F38" s="78">
        <v>432.29093438406397</v>
      </c>
      <c r="G38" s="78">
        <v>450.893750907239</v>
      </c>
      <c r="H38" s="78">
        <v>437.85871280075702</v>
      </c>
      <c r="I38" s="78">
        <v>412.30793164143103</v>
      </c>
      <c r="J38" s="78">
        <v>394.34840825338699</v>
      </c>
      <c r="K38" s="78">
        <v>389.44607138910101</v>
      </c>
      <c r="L38" s="78">
        <v>387.85234392084902</v>
      </c>
      <c r="M38" s="78">
        <v>391.37378851708303</v>
      </c>
      <c r="N38" s="66">
        <v>379.33711514455001</v>
      </c>
      <c r="O38" s="78"/>
      <c r="P38" s="78" t="s">
        <v>679</v>
      </c>
      <c r="Q38" s="78" t="s">
        <v>679</v>
      </c>
      <c r="R38" s="78" t="s">
        <v>679</v>
      </c>
      <c r="S38" s="78" t="s">
        <v>679</v>
      </c>
      <c r="T38" s="78" t="s">
        <v>679</v>
      </c>
      <c r="U38" s="78" t="s">
        <v>679</v>
      </c>
      <c r="V38" s="78" t="s">
        <v>679</v>
      </c>
      <c r="W38" s="78" t="s">
        <v>679</v>
      </c>
      <c r="X38" s="78"/>
      <c r="Y38" s="78"/>
      <c r="Z38" s="78" t="s">
        <v>679</v>
      </c>
      <c r="AA38" s="78" t="s">
        <v>679</v>
      </c>
      <c r="AB38" s="78" t="s">
        <v>679</v>
      </c>
      <c r="AC38" s="78" t="s">
        <v>679</v>
      </c>
      <c r="AD38" s="78" t="s">
        <v>679</v>
      </c>
      <c r="AE38" s="78" t="s">
        <v>679</v>
      </c>
      <c r="AF38" s="78" t="s">
        <v>679</v>
      </c>
      <c r="AG38" s="78" t="s">
        <v>679</v>
      </c>
      <c r="AH38" s="132"/>
    </row>
    <row r="39" spans="1:34" x14ac:dyDescent="0.2">
      <c r="A39" s="33"/>
      <c r="B39" s="34"/>
      <c r="C39" s="52" t="s">
        <v>59</v>
      </c>
      <c r="D39" s="60" t="s">
        <v>57</v>
      </c>
      <c r="E39" s="61" t="s">
        <v>58</v>
      </c>
      <c r="F39" s="78" t="s">
        <v>679</v>
      </c>
      <c r="G39" s="78" t="s">
        <v>679</v>
      </c>
      <c r="H39" s="78" t="s">
        <v>679</v>
      </c>
      <c r="I39" s="78" t="s">
        <v>679</v>
      </c>
      <c r="J39" s="78" t="s">
        <v>679</v>
      </c>
      <c r="K39" s="78" t="s">
        <v>679</v>
      </c>
      <c r="L39" s="78" t="s">
        <v>679</v>
      </c>
      <c r="M39" s="78" t="s">
        <v>679</v>
      </c>
      <c r="N39" s="78" t="s">
        <v>679</v>
      </c>
      <c r="O39" s="78"/>
      <c r="P39" s="75">
        <v>12710</v>
      </c>
      <c r="Q39" s="204">
        <v>11787</v>
      </c>
      <c r="R39" s="204">
        <v>12517</v>
      </c>
      <c r="S39" s="204">
        <v>13168</v>
      </c>
      <c r="T39" s="204">
        <v>12961</v>
      </c>
      <c r="U39" s="204">
        <v>13097</v>
      </c>
      <c r="V39" s="204">
        <v>13475</v>
      </c>
      <c r="W39" s="204">
        <v>14256</v>
      </c>
      <c r="X39" s="204">
        <v>15533</v>
      </c>
      <c r="Y39" s="85"/>
      <c r="Z39" s="78" t="s">
        <v>679</v>
      </c>
      <c r="AA39" s="78" t="s">
        <v>679</v>
      </c>
      <c r="AB39" s="78" t="s">
        <v>679</v>
      </c>
      <c r="AC39" s="78" t="s">
        <v>679</v>
      </c>
      <c r="AD39" s="78" t="s">
        <v>679</v>
      </c>
      <c r="AE39" s="78" t="s">
        <v>679</v>
      </c>
      <c r="AF39" s="78" t="s">
        <v>679</v>
      </c>
      <c r="AG39" s="78" t="s">
        <v>679</v>
      </c>
      <c r="AH39" s="132"/>
    </row>
    <row r="40" spans="1:34" x14ac:dyDescent="0.2">
      <c r="A40" s="28"/>
      <c r="B40" s="30"/>
      <c r="C40" s="52"/>
      <c r="D40" s="58"/>
      <c r="E40" s="58"/>
      <c r="F40" s="66"/>
      <c r="G40" s="66"/>
      <c r="H40" s="66"/>
      <c r="I40" s="66"/>
      <c r="J40" s="66"/>
      <c r="K40" s="66"/>
      <c r="L40" s="66"/>
      <c r="M40" s="78"/>
      <c r="N40" s="66"/>
      <c r="O40" s="78"/>
      <c r="P40" s="78"/>
      <c r="Q40" s="78"/>
      <c r="R40" s="78"/>
      <c r="S40" s="78"/>
      <c r="T40" s="78"/>
      <c r="U40" s="78"/>
      <c r="V40" s="78"/>
      <c r="W40" s="78"/>
      <c r="X40" s="78"/>
      <c r="Y40" s="78"/>
      <c r="Z40" s="78"/>
      <c r="AA40" s="78"/>
      <c r="AB40" s="78"/>
      <c r="AC40" s="78"/>
      <c r="AD40" s="78"/>
      <c r="AE40" s="78"/>
      <c r="AF40" s="78"/>
      <c r="AG40" s="78"/>
      <c r="AH40" s="132"/>
    </row>
    <row r="41" spans="1:34" x14ac:dyDescent="0.2">
      <c r="A41" s="35" t="s">
        <v>19</v>
      </c>
      <c r="B41" s="36" t="s">
        <v>61</v>
      </c>
      <c r="C41" s="56" t="s">
        <v>82</v>
      </c>
      <c r="D41" s="62"/>
      <c r="E41" s="62"/>
      <c r="F41" s="79">
        <v>1042.4237938316564</v>
      </c>
      <c r="G41" s="79">
        <v>1019.7127528880781</v>
      </c>
      <c r="H41" s="79">
        <v>1052.7855760404923</v>
      </c>
      <c r="I41" s="79">
        <v>985.31581090481859</v>
      </c>
      <c r="J41" s="79">
        <v>944.69551310985116</v>
      </c>
      <c r="K41" s="79">
        <v>899.58749931113948</v>
      </c>
      <c r="L41" s="79">
        <v>882.40652750030608</v>
      </c>
      <c r="M41" s="79">
        <v>871.51721552231311</v>
      </c>
      <c r="N41" s="67">
        <v>854.93483831722301</v>
      </c>
      <c r="O41" s="79"/>
      <c r="P41" s="79">
        <v>62302</v>
      </c>
      <c r="Q41" s="79">
        <v>56522</v>
      </c>
      <c r="R41" s="79">
        <v>62004</v>
      </c>
      <c r="S41" s="79">
        <v>64430</v>
      </c>
      <c r="T41" s="79">
        <v>65469</v>
      </c>
      <c r="U41" s="79">
        <v>67670</v>
      </c>
      <c r="V41" s="79">
        <v>69072</v>
      </c>
      <c r="W41" s="79">
        <v>75957</v>
      </c>
      <c r="X41" s="79">
        <v>79753</v>
      </c>
      <c r="Y41" s="79"/>
      <c r="Z41" s="79">
        <v>93.9</v>
      </c>
      <c r="AA41" s="79">
        <v>89.3</v>
      </c>
      <c r="AB41" s="79">
        <v>90.1</v>
      </c>
      <c r="AC41" s="79">
        <v>91</v>
      </c>
      <c r="AD41" s="79">
        <v>90.9</v>
      </c>
      <c r="AE41" s="79">
        <v>91.199999999999989</v>
      </c>
      <c r="AF41" s="79">
        <v>92.6</v>
      </c>
      <c r="AG41" s="79">
        <v>94.9</v>
      </c>
      <c r="AH41" s="234">
        <v>97.3</v>
      </c>
    </row>
    <row r="42" spans="1:34" x14ac:dyDescent="0.2">
      <c r="A42" s="26"/>
      <c r="B42" s="27"/>
      <c r="C42" s="52" t="s">
        <v>11</v>
      </c>
      <c r="D42" s="52" t="s">
        <v>45</v>
      </c>
      <c r="E42" s="53" t="s">
        <v>46</v>
      </c>
      <c r="F42" s="78">
        <v>579.60029926555796</v>
      </c>
      <c r="G42" s="78">
        <v>571.50613442711096</v>
      </c>
      <c r="H42" s="78">
        <v>599.40661543224098</v>
      </c>
      <c r="I42" s="78">
        <v>560.17630615357598</v>
      </c>
      <c r="J42" s="78">
        <v>543.426508071537</v>
      </c>
      <c r="K42" s="78">
        <v>513.53208748220595</v>
      </c>
      <c r="L42" s="78">
        <v>502.54916028880803</v>
      </c>
      <c r="M42" s="78">
        <v>497.16343343862798</v>
      </c>
      <c r="N42" s="66">
        <v>496.67859257204901</v>
      </c>
      <c r="O42" s="78"/>
      <c r="P42" s="75">
        <v>20521</v>
      </c>
      <c r="Q42" s="75">
        <v>16416</v>
      </c>
      <c r="R42" s="204">
        <v>20358</v>
      </c>
      <c r="S42" s="204">
        <v>21384</v>
      </c>
      <c r="T42" s="204">
        <v>20360</v>
      </c>
      <c r="U42" s="75">
        <v>19497</v>
      </c>
      <c r="V42" s="75">
        <v>19465</v>
      </c>
      <c r="W42" s="75">
        <v>21838</v>
      </c>
      <c r="X42" s="75">
        <v>21822</v>
      </c>
      <c r="Y42" s="78"/>
      <c r="Z42" s="204">
        <v>32.799999999999997</v>
      </c>
      <c r="AA42" s="204">
        <v>29.7</v>
      </c>
      <c r="AB42" s="204">
        <v>30.5</v>
      </c>
      <c r="AC42" s="204">
        <v>31.1</v>
      </c>
      <c r="AD42" s="204">
        <v>29.5</v>
      </c>
      <c r="AE42" s="204">
        <v>28.7</v>
      </c>
      <c r="AF42" s="204">
        <v>28.9</v>
      </c>
      <c r="AG42" s="204">
        <v>28.3</v>
      </c>
      <c r="AH42" s="233">
        <v>28.2</v>
      </c>
    </row>
    <row r="43" spans="1:34" x14ac:dyDescent="0.2">
      <c r="A43" s="26"/>
      <c r="B43" s="27"/>
      <c r="C43" s="52" t="s">
        <v>12</v>
      </c>
      <c r="D43" s="52" t="s">
        <v>47</v>
      </c>
      <c r="E43" s="53" t="s">
        <v>48</v>
      </c>
      <c r="F43" s="78">
        <v>214.19784724391101</v>
      </c>
      <c r="G43" s="78">
        <v>190.639307036134</v>
      </c>
      <c r="H43" s="78">
        <v>202.118570946353</v>
      </c>
      <c r="I43" s="78">
        <v>194.14781976238899</v>
      </c>
      <c r="J43" s="78">
        <v>178.85516146246201</v>
      </c>
      <c r="K43" s="78">
        <v>166.90841907587901</v>
      </c>
      <c r="L43" s="78">
        <v>164.19548600009199</v>
      </c>
      <c r="M43" s="78">
        <v>155.039545493551</v>
      </c>
      <c r="N43" s="66">
        <v>146.05528647838401</v>
      </c>
      <c r="O43" s="78"/>
      <c r="P43" s="75">
        <v>23136</v>
      </c>
      <c r="Q43" s="204">
        <v>21768</v>
      </c>
      <c r="R43" s="204">
        <v>22534</v>
      </c>
      <c r="S43" s="204">
        <v>23932</v>
      </c>
      <c r="T43" s="204">
        <v>25293</v>
      </c>
      <c r="U43" s="75">
        <v>27972</v>
      </c>
      <c r="V43" s="75">
        <v>28939</v>
      </c>
      <c r="W43" s="75">
        <v>31880</v>
      </c>
      <c r="X43" s="75">
        <v>34453</v>
      </c>
      <c r="Y43" s="78"/>
      <c r="Z43" s="204">
        <v>33.200000000000003</v>
      </c>
      <c r="AA43" s="204">
        <v>32</v>
      </c>
      <c r="AB43" s="204">
        <v>32.4</v>
      </c>
      <c r="AC43" s="204">
        <v>32.799999999999997</v>
      </c>
      <c r="AD43" s="204">
        <v>33.6</v>
      </c>
      <c r="AE43" s="204">
        <v>34.4</v>
      </c>
      <c r="AF43" s="204">
        <v>34.9</v>
      </c>
      <c r="AG43" s="204">
        <v>36.4</v>
      </c>
      <c r="AH43" s="233">
        <v>37.799999999999997</v>
      </c>
    </row>
    <row r="44" spans="1:34" x14ac:dyDescent="0.2">
      <c r="A44" s="26"/>
      <c r="B44" s="27"/>
      <c r="C44" s="52" t="s">
        <v>13</v>
      </c>
      <c r="D44" s="52" t="s">
        <v>49</v>
      </c>
      <c r="E44" s="53" t="s">
        <v>50</v>
      </c>
      <c r="F44" s="78">
        <v>13.4096978627935</v>
      </c>
      <c r="G44" s="78">
        <v>12.5598376172881</v>
      </c>
      <c r="H44" s="78">
        <v>13.1410561554354</v>
      </c>
      <c r="I44" s="78">
        <v>12.3917906346127</v>
      </c>
      <c r="J44" s="78">
        <v>12.5499481473781</v>
      </c>
      <c r="K44" s="78">
        <v>11.3426464693105</v>
      </c>
      <c r="L44" s="78">
        <v>10.922511879656099</v>
      </c>
      <c r="M44" s="78">
        <v>10.714769982119</v>
      </c>
      <c r="N44" s="66">
        <v>10.6607770410681</v>
      </c>
      <c r="O44" s="78"/>
      <c r="P44" s="75">
        <v>11292</v>
      </c>
      <c r="Q44" s="75">
        <v>11496</v>
      </c>
      <c r="R44" s="75">
        <v>11606</v>
      </c>
      <c r="S44" s="75">
        <v>11368</v>
      </c>
      <c r="T44" s="75">
        <v>12077</v>
      </c>
      <c r="U44" s="75">
        <v>12226</v>
      </c>
      <c r="V44" s="75">
        <v>12672</v>
      </c>
      <c r="W44" s="75">
        <v>13419</v>
      </c>
      <c r="X44" s="75">
        <v>14077</v>
      </c>
      <c r="Y44" s="78"/>
      <c r="Z44" s="204">
        <v>27.9</v>
      </c>
      <c r="AA44" s="204">
        <v>27.6</v>
      </c>
      <c r="AB44" s="204">
        <v>27.2</v>
      </c>
      <c r="AC44" s="204">
        <v>27.1</v>
      </c>
      <c r="AD44" s="204">
        <v>27.8</v>
      </c>
      <c r="AE44" s="204">
        <v>28.1</v>
      </c>
      <c r="AF44" s="204">
        <v>28.8</v>
      </c>
      <c r="AG44" s="204">
        <v>30.2</v>
      </c>
      <c r="AH44" s="233">
        <v>31.3</v>
      </c>
    </row>
    <row r="45" spans="1:34" x14ac:dyDescent="0.2">
      <c r="A45" s="28"/>
      <c r="B45" s="30"/>
      <c r="C45" s="52" t="s">
        <v>14</v>
      </c>
      <c r="D45" s="55" t="s">
        <v>51</v>
      </c>
      <c r="E45" s="58" t="s">
        <v>52</v>
      </c>
      <c r="F45" s="78">
        <v>235.21594945939401</v>
      </c>
      <c r="G45" s="78">
        <v>245.00747380754501</v>
      </c>
      <c r="H45" s="78">
        <v>238.11933350646299</v>
      </c>
      <c r="I45" s="78">
        <v>218.599894354241</v>
      </c>
      <c r="J45" s="78">
        <v>209.863895428474</v>
      </c>
      <c r="K45" s="78">
        <v>207.804346283744</v>
      </c>
      <c r="L45" s="78">
        <v>204.73936933175</v>
      </c>
      <c r="M45" s="78">
        <v>208.59946660801501</v>
      </c>
      <c r="N45" s="66">
        <v>201.54018222572199</v>
      </c>
      <c r="O45" s="78"/>
      <c r="P45" s="78" t="s">
        <v>679</v>
      </c>
      <c r="Q45" s="78" t="s">
        <v>679</v>
      </c>
      <c r="R45" s="78" t="s">
        <v>679</v>
      </c>
      <c r="S45" s="78" t="s">
        <v>679</v>
      </c>
      <c r="T45" s="78" t="s">
        <v>679</v>
      </c>
      <c r="U45" s="78" t="s">
        <v>679</v>
      </c>
      <c r="V45" s="78" t="s">
        <v>679</v>
      </c>
      <c r="W45" s="78" t="s">
        <v>679</v>
      </c>
      <c r="X45" s="78"/>
      <c r="Y45" s="78"/>
      <c r="Z45" s="78" t="s">
        <v>679</v>
      </c>
      <c r="AA45" s="78" t="s">
        <v>679</v>
      </c>
      <c r="AB45" s="78" t="s">
        <v>679</v>
      </c>
      <c r="AC45" s="78" t="s">
        <v>679</v>
      </c>
      <c r="AD45" s="78" t="s">
        <v>679</v>
      </c>
      <c r="AE45" s="78" t="s">
        <v>679</v>
      </c>
      <c r="AF45" s="78" t="s">
        <v>679</v>
      </c>
      <c r="AG45" s="78" t="s">
        <v>679</v>
      </c>
      <c r="AH45" s="132"/>
    </row>
    <row r="46" spans="1:34" x14ac:dyDescent="0.2">
      <c r="A46" s="33"/>
      <c r="B46" s="34"/>
      <c r="C46" s="52" t="s">
        <v>59</v>
      </c>
      <c r="D46" s="60" t="s">
        <v>57</v>
      </c>
      <c r="E46" s="61" t="s">
        <v>58</v>
      </c>
      <c r="F46" s="78" t="s">
        <v>679</v>
      </c>
      <c r="G46" s="78" t="s">
        <v>679</v>
      </c>
      <c r="H46" s="78" t="s">
        <v>679</v>
      </c>
      <c r="I46" s="78" t="s">
        <v>679</v>
      </c>
      <c r="J46" s="78" t="s">
        <v>679</v>
      </c>
      <c r="K46" s="78" t="s">
        <v>679</v>
      </c>
      <c r="L46" s="78" t="s">
        <v>679</v>
      </c>
      <c r="M46" s="78" t="s">
        <v>679</v>
      </c>
      <c r="N46" s="78" t="s">
        <v>679</v>
      </c>
      <c r="O46" s="78"/>
      <c r="P46" s="75">
        <v>7353</v>
      </c>
      <c r="Q46" s="204">
        <v>6842</v>
      </c>
      <c r="R46" s="204">
        <v>7506</v>
      </c>
      <c r="S46" s="204">
        <v>7746</v>
      </c>
      <c r="T46" s="204">
        <v>7739</v>
      </c>
      <c r="U46" s="75">
        <v>7975</v>
      </c>
      <c r="V46" s="75">
        <v>7996</v>
      </c>
      <c r="W46" s="75">
        <v>8820</v>
      </c>
      <c r="X46" s="75">
        <v>9401</v>
      </c>
      <c r="Y46" s="78"/>
      <c r="Z46" s="78" t="s">
        <v>679</v>
      </c>
      <c r="AA46" s="78" t="s">
        <v>679</v>
      </c>
      <c r="AB46" s="78" t="s">
        <v>679</v>
      </c>
      <c r="AC46" s="78" t="s">
        <v>679</v>
      </c>
      <c r="AD46" s="78" t="s">
        <v>679</v>
      </c>
      <c r="AE46" s="78" t="s">
        <v>679</v>
      </c>
      <c r="AF46" s="78" t="s">
        <v>679</v>
      </c>
      <c r="AG46" s="78" t="s">
        <v>679</v>
      </c>
      <c r="AH46" s="132"/>
    </row>
    <row r="47" spans="1:34" x14ac:dyDescent="0.2">
      <c r="A47" s="28"/>
      <c r="B47" s="30"/>
      <c r="C47" s="52"/>
      <c r="D47" s="58"/>
      <c r="E47" s="58"/>
      <c r="F47" s="66"/>
      <c r="G47" s="66"/>
      <c r="H47" s="66"/>
      <c r="I47" s="66"/>
      <c r="J47" s="66"/>
      <c r="K47" s="66"/>
      <c r="L47" s="66"/>
      <c r="M47" s="78"/>
      <c r="N47" s="66"/>
      <c r="O47" s="78"/>
      <c r="P47" s="78"/>
      <c r="Q47" s="78"/>
      <c r="R47" s="78"/>
      <c r="S47" s="78"/>
      <c r="T47" s="78"/>
      <c r="U47" s="78"/>
      <c r="V47" s="78"/>
      <c r="W47" s="78"/>
      <c r="X47" s="78"/>
      <c r="Y47" s="78"/>
      <c r="Z47" s="78"/>
      <c r="AA47" s="78"/>
      <c r="AB47" s="78"/>
      <c r="AC47" s="78"/>
      <c r="AD47" s="78"/>
      <c r="AE47" s="78"/>
      <c r="AF47" s="78"/>
      <c r="AG47" s="78"/>
      <c r="AH47" s="132"/>
    </row>
    <row r="48" spans="1:34" x14ac:dyDescent="0.2">
      <c r="A48" s="35" t="s">
        <v>20</v>
      </c>
      <c r="B48" s="36" t="s">
        <v>62</v>
      </c>
      <c r="C48" s="56" t="s">
        <v>82</v>
      </c>
      <c r="D48" s="62"/>
      <c r="E48" s="62"/>
      <c r="F48" s="79">
        <v>2007.0068716855415</v>
      </c>
      <c r="G48" s="79">
        <v>1889.4155193625227</v>
      </c>
      <c r="H48" s="79">
        <v>2000.00583930077</v>
      </c>
      <c r="I48" s="79">
        <v>1974.7915539417149</v>
      </c>
      <c r="J48" s="79">
        <v>1880.2408691628239</v>
      </c>
      <c r="K48" s="79">
        <v>1775.5184393272327</v>
      </c>
      <c r="L48" s="79">
        <v>1818.4056748058422</v>
      </c>
      <c r="M48" s="79">
        <v>1750.7343741054774</v>
      </c>
      <c r="N48" s="67">
        <v>1717.7751895756442</v>
      </c>
      <c r="O48" s="79"/>
      <c r="P48" s="79">
        <v>71761</v>
      </c>
      <c r="Q48" s="79">
        <v>64783</v>
      </c>
      <c r="R48" s="79">
        <v>71314</v>
      </c>
      <c r="S48" s="79">
        <v>72435</v>
      </c>
      <c r="T48" s="79">
        <v>70648</v>
      </c>
      <c r="U48" s="79">
        <v>72357</v>
      </c>
      <c r="V48" s="79">
        <v>73968</v>
      </c>
      <c r="W48" s="79">
        <v>78014</v>
      </c>
      <c r="X48" s="79">
        <v>81021</v>
      </c>
      <c r="Y48" s="79"/>
      <c r="Z48" s="79">
        <v>107.10000000000001</v>
      </c>
      <c r="AA48" s="79">
        <v>103.99999999999999</v>
      </c>
      <c r="AB48" s="79">
        <v>103.79999999999998</v>
      </c>
      <c r="AC48" s="79">
        <v>102.8</v>
      </c>
      <c r="AD48" s="79">
        <v>102.8</v>
      </c>
      <c r="AE48" s="79">
        <v>103.5</v>
      </c>
      <c r="AF48" s="79">
        <v>104.1</v>
      </c>
      <c r="AG48" s="79">
        <v>105.19999999999999</v>
      </c>
      <c r="AH48" s="234">
        <v>107.39999999999999</v>
      </c>
    </row>
    <row r="49" spans="1:35" x14ac:dyDescent="0.2">
      <c r="A49" s="26"/>
      <c r="B49" s="27"/>
      <c r="C49" s="52" t="s">
        <v>11</v>
      </c>
      <c r="D49" s="52" t="s">
        <v>45</v>
      </c>
      <c r="E49" s="53" t="s">
        <v>46</v>
      </c>
      <c r="F49" s="78">
        <v>1402.24538776902</v>
      </c>
      <c r="G49" s="78">
        <v>1290.63884161999</v>
      </c>
      <c r="H49" s="78">
        <v>1396.2025260739799</v>
      </c>
      <c r="I49" s="78">
        <v>1401.8359835784199</v>
      </c>
      <c r="J49" s="78">
        <v>1342.13673156908</v>
      </c>
      <c r="K49" s="78">
        <v>1248.7402660999901</v>
      </c>
      <c r="L49" s="78">
        <v>1285.60689430253</v>
      </c>
      <c r="M49" s="78">
        <v>1225.2074337919801</v>
      </c>
      <c r="N49" s="66">
        <v>1215.06544321193</v>
      </c>
      <c r="O49" s="78"/>
      <c r="P49" s="75">
        <v>26801</v>
      </c>
      <c r="Q49" s="204">
        <v>20648</v>
      </c>
      <c r="R49" s="204">
        <v>25701</v>
      </c>
      <c r="S49" s="204">
        <v>25781</v>
      </c>
      <c r="T49" s="204">
        <v>23611</v>
      </c>
      <c r="U49" s="204">
        <v>24122</v>
      </c>
      <c r="V49" s="204">
        <v>24083</v>
      </c>
      <c r="W49" s="204">
        <v>25755</v>
      </c>
      <c r="X49" s="204">
        <v>26225</v>
      </c>
      <c r="Y49" s="78"/>
      <c r="Z49" s="204">
        <v>39.200000000000003</v>
      </c>
      <c r="AA49" s="204">
        <v>36.4</v>
      </c>
      <c r="AB49" s="204">
        <v>35.799999999999997</v>
      </c>
      <c r="AC49" s="204">
        <v>36</v>
      </c>
      <c r="AD49" s="204">
        <v>35.299999999999997</v>
      </c>
      <c r="AE49" s="204">
        <v>34.9</v>
      </c>
      <c r="AF49" s="204">
        <v>35.1</v>
      </c>
      <c r="AG49" s="204">
        <v>34.9</v>
      </c>
      <c r="AH49" s="233">
        <v>34.799999999999997</v>
      </c>
    </row>
    <row r="50" spans="1:35" x14ac:dyDescent="0.2">
      <c r="A50" s="26"/>
      <c r="B50" s="27"/>
      <c r="C50" s="52" t="s">
        <v>12</v>
      </c>
      <c r="D50" s="52" t="s">
        <v>47</v>
      </c>
      <c r="E50" s="53" t="s">
        <v>48</v>
      </c>
      <c r="F50" s="78">
        <v>254.58584954166801</v>
      </c>
      <c r="G50" s="78">
        <v>234.25339992271</v>
      </c>
      <c r="H50" s="78">
        <v>248.03322523777501</v>
      </c>
      <c r="I50" s="78">
        <v>243.79154025140099</v>
      </c>
      <c r="J50" s="78">
        <v>222.230573463604</v>
      </c>
      <c r="K50" s="78">
        <v>215.567122475948</v>
      </c>
      <c r="L50" s="78">
        <v>222.90616480557901</v>
      </c>
      <c r="M50" s="78">
        <v>214.062071743139</v>
      </c>
      <c r="N50" s="66">
        <v>200.64860634872099</v>
      </c>
      <c r="O50" s="78"/>
      <c r="P50" s="75">
        <v>22111</v>
      </c>
      <c r="Q50" s="75">
        <v>21975</v>
      </c>
      <c r="R50" s="75">
        <v>22483</v>
      </c>
      <c r="S50" s="75">
        <v>23169</v>
      </c>
      <c r="T50" s="75">
        <v>23401</v>
      </c>
      <c r="U50" s="204">
        <v>24224</v>
      </c>
      <c r="V50" s="204">
        <v>25388</v>
      </c>
      <c r="W50" s="204">
        <v>26658</v>
      </c>
      <c r="X50" s="204">
        <v>27691</v>
      </c>
      <c r="Y50" s="78"/>
      <c r="Z50" s="204">
        <v>31.3</v>
      </c>
      <c r="AA50" s="204">
        <v>30.8</v>
      </c>
      <c r="AB50" s="204">
        <v>31.6</v>
      </c>
      <c r="AC50" s="204">
        <v>30.7</v>
      </c>
      <c r="AD50" s="204">
        <v>31.3</v>
      </c>
      <c r="AE50" s="204">
        <v>32</v>
      </c>
      <c r="AF50" s="204">
        <v>32.4</v>
      </c>
      <c r="AG50" s="204">
        <v>32.9</v>
      </c>
      <c r="AH50" s="233">
        <v>34.200000000000003</v>
      </c>
    </row>
    <row r="51" spans="1:35" x14ac:dyDescent="0.2">
      <c r="A51" s="26"/>
      <c r="B51" s="27"/>
      <c r="C51" s="52" t="s">
        <v>13</v>
      </c>
      <c r="D51" s="52" t="s">
        <v>49</v>
      </c>
      <c r="E51" s="53" t="s">
        <v>50</v>
      </c>
      <c r="F51" s="78">
        <v>22.3655963193624</v>
      </c>
      <c r="G51" s="78">
        <v>22.959775955410599</v>
      </c>
      <c r="H51" s="78">
        <v>22.826321520641098</v>
      </c>
      <c r="I51" s="78">
        <v>22.2127684835453</v>
      </c>
      <c r="J51" s="78">
        <v>22.830055591614901</v>
      </c>
      <c r="K51" s="78">
        <v>20.4918551064845</v>
      </c>
      <c r="L51" s="78">
        <v>19.860127854623201</v>
      </c>
      <c r="M51" s="78">
        <v>20.2560627399494</v>
      </c>
      <c r="N51" s="66">
        <v>19.879122968196199</v>
      </c>
      <c r="O51" s="78"/>
      <c r="P51" s="75">
        <v>14611</v>
      </c>
      <c r="Q51" s="204">
        <v>14523</v>
      </c>
      <c r="R51" s="204">
        <v>14698</v>
      </c>
      <c r="S51" s="204">
        <v>15117</v>
      </c>
      <c r="T51" s="204">
        <v>15666</v>
      </c>
      <c r="U51" s="204">
        <v>15887</v>
      </c>
      <c r="V51" s="204">
        <v>16328</v>
      </c>
      <c r="W51" s="204">
        <v>16994</v>
      </c>
      <c r="X51" s="204">
        <v>18096</v>
      </c>
      <c r="Y51" s="85"/>
      <c r="Z51" s="204">
        <v>36.6</v>
      </c>
      <c r="AA51" s="204">
        <v>36.799999999999997</v>
      </c>
      <c r="AB51" s="204">
        <v>36.4</v>
      </c>
      <c r="AC51" s="204">
        <v>36.1</v>
      </c>
      <c r="AD51" s="204">
        <v>36.200000000000003</v>
      </c>
      <c r="AE51" s="204">
        <v>36.6</v>
      </c>
      <c r="AF51" s="204">
        <v>36.6</v>
      </c>
      <c r="AG51" s="204">
        <v>37.4</v>
      </c>
      <c r="AH51" s="233">
        <v>38.4</v>
      </c>
    </row>
    <row r="52" spans="1:35" x14ac:dyDescent="0.2">
      <c r="A52" s="28"/>
      <c r="B52" s="30"/>
      <c r="C52" s="52" t="s">
        <v>14</v>
      </c>
      <c r="D52" s="55" t="s">
        <v>51</v>
      </c>
      <c r="E52" s="58" t="s">
        <v>52</v>
      </c>
      <c r="F52" s="78">
        <v>327.81003805549102</v>
      </c>
      <c r="G52" s="78">
        <v>341.56350186441199</v>
      </c>
      <c r="H52" s="78">
        <v>332.94376646837401</v>
      </c>
      <c r="I52" s="78">
        <v>306.95126162834902</v>
      </c>
      <c r="J52" s="78">
        <v>293.04350853852497</v>
      </c>
      <c r="K52" s="78">
        <v>290.71919564480999</v>
      </c>
      <c r="L52" s="78">
        <v>290.03248784311</v>
      </c>
      <c r="M52" s="78">
        <v>291.20880583040901</v>
      </c>
      <c r="N52" s="66">
        <v>282.182017046797</v>
      </c>
      <c r="O52" s="78"/>
      <c r="P52" s="78" t="s">
        <v>679</v>
      </c>
      <c r="Q52" s="78" t="s">
        <v>679</v>
      </c>
      <c r="R52" s="78" t="s">
        <v>679</v>
      </c>
      <c r="S52" s="78" t="s">
        <v>679</v>
      </c>
      <c r="T52" s="78" t="s">
        <v>679</v>
      </c>
      <c r="U52" s="78" t="s">
        <v>679</v>
      </c>
      <c r="V52" s="78" t="s">
        <v>679</v>
      </c>
      <c r="W52" s="78" t="s">
        <v>679</v>
      </c>
      <c r="X52" s="78"/>
      <c r="Y52" s="78"/>
      <c r="Z52" s="78" t="s">
        <v>679</v>
      </c>
      <c r="AA52" s="78" t="s">
        <v>679</v>
      </c>
      <c r="AB52" s="78" t="s">
        <v>679</v>
      </c>
      <c r="AC52" s="78" t="s">
        <v>679</v>
      </c>
      <c r="AD52" s="78" t="s">
        <v>679</v>
      </c>
      <c r="AE52" s="78" t="s">
        <v>679</v>
      </c>
      <c r="AF52" s="78" t="s">
        <v>679</v>
      </c>
      <c r="AG52" s="78" t="s">
        <v>679</v>
      </c>
      <c r="AH52" s="132"/>
    </row>
    <row r="53" spans="1:35" x14ac:dyDescent="0.2">
      <c r="A53" s="33"/>
      <c r="B53" s="34"/>
      <c r="C53" s="52" t="s">
        <v>59</v>
      </c>
      <c r="D53" s="60" t="s">
        <v>57</v>
      </c>
      <c r="E53" s="61" t="s">
        <v>58</v>
      </c>
      <c r="F53" s="78" t="s">
        <v>679</v>
      </c>
      <c r="G53" s="78" t="s">
        <v>679</v>
      </c>
      <c r="H53" s="78" t="s">
        <v>679</v>
      </c>
      <c r="I53" s="78" t="s">
        <v>679</v>
      </c>
      <c r="J53" s="78" t="s">
        <v>679</v>
      </c>
      <c r="K53" s="78" t="s">
        <v>679</v>
      </c>
      <c r="L53" s="78" t="s">
        <v>679</v>
      </c>
      <c r="M53" s="78" t="s">
        <v>679</v>
      </c>
      <c r="N53" s="78" t="s">
        <v>679</v>
      </c>
      <c r="O53" s="78"/>
      <c r="P53" s="75">
        <v>8238</v>
      </c>
      <c r="Q53" s="75">
        <v>7637</v>
      </c>
      <c r="R53" s="204">
        <v>8432</v>
      </c>
      <c r="S53" s="204">
        <v>8368</v>
      </c>
      <c r="T53" s="204">
        <v>7970</v>
      </c>
      <c r="U53" s="204">
        <v>8124</v>
      </c>
      <c r="V53" s="204">
        <v>8169</v>
      </c>
      <c r="W53" s="204">
        <v>8607</v>
      </c>
      <c r="X53" s="204">
        <v>9009</v>
      </c>
      <c r="Y53" s="85"/>
      <c r="Z53" s="78" t="s">
        <v>679</v>
      </c>
      <c r="AA53" s="78" t="s">
        <v>679</v>
      </c>
      <c r="AB53" s="78" t="s">
        <v>679</v>
      </c>
      <c r="AC53" s="78" t="s">
        <v>679</v>
      </c>
      <c r="AD53" s="78" t="s">
        <v>679</v>
      </c>
      <c r="AE53" s="78" t="s">
        <v>679</v>
      </c>
      <c r="AF53" s="78" t="s">
        <v>679</v>
      </c>
      <c r="AG53" s="78" t="s">
        <v>679</v>
      </c>
      <c r="AH53" s="132"/>
    </row>
    <row r="54" spans="1:35" x14ac:dyDescent="0.2">
      <c r="A54" s="28"/>
      <c r="B54" s="30"/>
      <c r="C54" s="52"/>
      <c r="D54" s="58"/>
      <c r="E54" s="58"/>
      <c r="F54" s="66"/>
      <c r="G54" s="66"/>
      <c r="H54" s="66"/>
      <c r="I54" s="66"/>
      <c r="J54" s="66"/>
      <c r="K54" s="66"/>
      <c r="L54" s="66"/>
      <c r="M54" s="78"/>
      <c r="N54" s="66"/>
      <c r="O54" s="78"/>
      <c r="P54" s="78"/>
      <c r="Q54" s="78"/>
      <c r="R54" s="78"/>
      <c r="S54" s="78"/>
      <c r="T54" s="78"/>
      <c r="U54" s="78"/>
      <c r="V54" s="78"/>
      <c r="W54" s="78"/>
      <c r="X54" s="78"/>
      <c r="Y54" s="78"/>
      <c r="Z54" s="78"/>
      <c r="AA54" s="78"/>
      <c r="AB54" s="78"/>
      <c r="AC54" s="78"/>
      <c r="AD54" s="78"/>
      <c r="AE54" s="78"/>
      <c r="AF54" s="78"/>
      <c r="AG54" s="78"/>
      <c r="AH54" s="132"/>
    </row>
    <row r="55" spans="1:35" x14ac:dyDescent="0.2">
      <c r="A55" s="35" t="s">
        <v>21</v>
      </c>
      <c r="B55" s="36" t="s">
        <v>63</v>
      </c>
      <c r="C55" s="56" t="s">
        <v>82</v>
      </c>
      <c r="D55" s="62"/>
      <c r="E55" s="62"/>
      <c r="F55" s="79">
        <v>2879.6886782656238</v>
      </c>
      <c r="G55" s="79">
        <v>2593.2845826753673</v>
      </c>
      <c r="H55" s="79">
        <v>2721.2272415880652</v>
      </c>
      <c r="I55" s="79">
        <v>2823.6748615930378</v>
      </c>
      <c r="J55" s="79">
        <v>2953.5833051210984</v>
      </c>
      <c r="K55" s="79">
        <v>2761.9975679187792</v>
      </c>
      <c r="L55" s="79">
        <v>2745.6372272910048</v>
      </c>
      <c r="M55" s="79">
        <v>2957.2384680723039</v>
      </c>
      <c r="N55" s="67">
        <v>2786.0301608039999</v>
      </c>
      <c r="O55" s="79"/>
      <c r="P55" s="79">
        <v>15231</v>
      </c>
      <c r="Q55" s="79">
        <v>15063</v>
      </c>
      <c r="R55" s="79">
        <v>15772</v>
      </c>
      <c r="S55" s="79">
        <v>16711</v>
      </c>
      <c r="T55" s="79">
        <v>16786</v>
      </c>
      <c r="U55" s="79">
        <v>17390</v>
      </c>
      <c r="V55" s="79">
        <v>17704</v>
      </c>
      <c r="W55" s="79">
        <v>18625</v>
      </c>
      <c r="X55" s="79">
        <v>18843</v>
      </c>
      <c r="Y55" s="79"/>
      <c r="Z55" s="79">
        <v>28.5</v>
      </c>
      <c r="AA55" s="79">
        <v>28.9</v>
      </c>
      <c r="AB55" s="79">
        <v>28.4</v>
      </c>
      <c r="AC55" s="79">
        <v>28.9</v>
      </c>
      <c r="AD55" s="79">
        <v>29.1</v>
      </c>
      <c r="AE55" s="79">
        <v>29.3</v>
      </c>
      <c r="AF55" s="79">
        <v>30</v>
      </c>
      <c r="AG55" s="79">
        <v>29.700000000000003</v>
      </c>
      <c r="AH55" s="234">
        <v>29.6</v>
      </c>
      <c r="AI55" s="1"/>
    </row>
    <row r="56" spans="1:35" x14ac:dyDescent="0.2">
      <c r="A56" s="31"/>
      <c r="B56" s="32"/>
      <c r="C56" s="52" t="s">
        <v>11</v>
      </c>
      <c r="D56" s="52" t="s">
        <v>45</v>
      </c>
      <c r="E56" s="53" t="s">
        <v>46</v>
      </c>
      <c r="F56" s="78">
        <v>2397.2556175545201</v>
      </c>
      <c r="G56" s="78">
        <v>2056.2319114839502</v>
      </c>
      <c r="H56" s="78">
        <v>2288.5502649884402</v>
      </c>
      <c r="I56" s="78">
        <v>2405.12552687473</v>
      </c>
      <c r="J56" s="78">
        <v>2534.48405521837</v>
      </c>
      <c r="K56" s="78">
        <v>2340.1481077056801</v>
      </c>
      <c r="L56" s="78">
        <v>2314.2941747986702</v>
      </c>
      <c r="M56" s="78">
        <v>2553.9697492625</v>
      </c>
      <c r="N56" s="66">
        <v>2386.8211880877798</v>
      </c>
      <c r="O56" s="78"/>
      <c r="P56" s="75">
        <v>3269</v>
      </c>
      <c r="Q56" s="204">
        <v>2848</v>
      </c>
      <c r="R56" s="204">
        <v>3064</v>
      </c>
      <c r="S56" s="204">
        <v>3367</v>
      </c>
      <c r="T56" s="204">
        <v>3355</v>
      </c>
      <c r="U56" s="204">
        <v>3312</v>
      </c>
      <c r="V56" s="204">
        <v>3229</v>
      </c>
      <c r="W56" s="204">
        <v>3686</v>
      </c>
      <c r="X56" s="204">
        <v>3590</v>
      </c>
      <c r="Y56" s="78"/>
      <c r="Z56" s="204">
        <v>6.5</v>
      </c>
      <c r="AA56" s="204">
        <v>6.7</v>
      </c>
      <c r="AB56" s="204">
        <v>6.6</v>
      </c>
      <c r="AC56" s="204">
        <v>7.2</v>
      </c>
      <c r="AD56" s="204">
        <v>7.3</v>
      </c>
      <c r="AE56" s="204">
        <v>7</v>
      </c>
      <c r="AF56" s="204">
        <v>7.3</v>
      </c>
      <c r="AG56" s="204">
        <v>7.3</v>
      </c>
      <c r="AH56" s="233">
        <v>7.2</v>
      </c>
    </row>
    <row r="57" spans="1:35" x14ac:dyDescent="0.2">
      <c r="A57" s="31"/>
      <c r="B57" s="32"/>
      <c r="C57" s="52" t="s">
        <v>12</v>
      </c>
      <c r="D57" s="52" t="s">
        <v>47</v>
      </c>
      <c r="E57" s="53" t="s">
        <v>48</v>
      </c>
      <c r="F57" s="78">
        <v>384.652313581111</v>
      </c>
      <c r="G57" s="78">
        <v>432.15871631746103</v>
      </c>
      <c r="H57" s="78">
        <v>331.626993395618</v>
      </c>
      <c r="I57" s="78">
        <v>323.75672714485302</v>
      </c>
      <c r="J57" s="78">
        <v>330.33532031671598</v>
      </c>
      <c r="K57" s="78">
        <v>334.40249535125599</v>
      </c>
      <c r="L57" s="78">
        <v>343.24167601801599</v>
      </c>
      <c r="M57" s="78">
        <v>314.16528836584899</v>
      </c>
      <c r="N57" s="66">
        <v>312.94305414842501</v>
      </c>
      <c r="O57" s="78"/>
      <c r="P57" s="75">
        <v>6299</v>
      </c>
      <c r="Q57" s="204">
        <v>6441</v>
      </c>
      <c r="R57" s="204">
        <v>6883</v>
      </c>
      <c r="S57" s="204">
        <v>7343</v>
      </c>
      <c r="T57" s="204">
        <v>7391</v>
      </c>
      <c r="U57" s="204">
        <v>7879</v>
      </c>
      <c r="V57" s="204">
        <v>8091</v>
      </c>
      <c r="W57" s="204">
        <v>8295</v>
      </c>
      <c r="X57" s="204">
        <v>8418</v>
      </c>
      <c r="Y57" s="78"/>
      <c r="Z57" s="204">
        <v>11</v>
      </c>
      <c r="AA57" s="204">
        <v>11.5</v>
      </c>
      <c r="AB57" s="204">
        <v>12</v>
      </c>
      <c r="AC57" s="204">
        <v>12</v>
      </c>
      <c r="AD57" s="204">
        <v>12.1</v>
      </c>
      <c r="AE57" s="204">
        <v>12.2</v>
      </c>
      <c r="AF57" s="204">
        <v>12.1</v>
      </c>
      <c r="AG57" s="204">
        <v>12.1</v>
      </c>
      <c r="AH57" s="233">
        <v>12.3</v>
      </c>
    </row>
    <row r="58" spans="1:35" x14ac:dyDescent="0.2">
      <c r="A58" s="31"/>
      <c r="B58" s="32"/>
      <c r="C58" s="52" t="s">
        <v>13</v>
      </c>
      <c r="D58" s="52" t="s">
        <v>49</v>
      </c>
      <c r="E58" s="53" t="s">
        <v>50</v>
      </c>
      <c r="F58" s="78">
        <v>13.1928517029547</v>
      </c>
      <c r="G58" s="78">
        <v>15.5737088035038</v>
      </c>
      <c r="H58" s="78">
        <v>14.3929576770444</v>
      </c>
      <c r="I58" s="78">
        <v>13.6185789063871</v>
      </c>
      <c r="J58" s="78">
        <v>13.028257717912499</v>
      </c>
      <c r="K58" s="78">
        <v>12.1505665389541</v>
      </c>
      <c r="L58" s="78">
        <v>12.409295423176699</v>
      </c>
      <c r="M58" s="78">
        <v>13.413371999402001</v>
      </c>
      <c r="N58" s="66">
        <v>13.980535101828201</v>
      </c>
      <c r="O58" s="78"/>
      <c r="P58" s="75">
        <v>4052</v>
      </c>
      <c r="Q58" s="204">
        <v>4110</v>
      </c>
      <c r="R58" s="204">
        <v>4084</v>
      </c>
      <c r="S58" s="204">
        <v>4170</v>
      </c>
      <c r="T58" s="204">
        <v>4218</v>
      </c>
      <c r="U58" s="204">
        <v>4319</v>
      </c>
      <c r="V58" s="204">
        <v>4514</v>
      </c>
      <c r="W58" s="204">
        <v>4676</v>
      </c>
      <c r="X58" s="204">
        <v>4829</v>
      </c>
      <c r="Y58" s="78"/>
      <c r="Z58" s="204">
        <v>11</v>
      </c>
      <c r="AA58" s="204">
        <v>10.7</v>
      </c>
      <c r="AB58" s="204">
        <v>9.8000000000000007</v>
      </c>
      <c r="AC58" s="204">
        <v>9.6999999999999993</v>
      </c>
      <c r="AD58" s="204">
        <v>9.6999999999999993</v>
      </c>
      <c r="AE58" s="204">
        <v>10.1</v>
      </c>
      <c r="AF58" s="204">
        <v>10.6</v>
      </c>
      <c r="AG58" s="204">
        <v>10.3</v>
      </c>
      <c r="AH58" s="233">
        <v>10.1</v>
      </c>
    </row>
    <row r="59" spans="1:35" x14ac:dyDescent="0.2">
      <c r="A59" s="28"/>
      <c r="B59" s="30"/>
      <c r="C59" s="52" t="s">
        <v>14</v>
      </c>
      <c r="D59" s="55" t="s">
        <v>51</v>
      </c>
      <c r="E59" s="58" t="s">
        <v>52</v>
      </c>
      <c r="F59" s="78">
        <v>84.587895427038305</v>
      </c>
      <c r="G59" s="78">
        <v>89.320246070452598</v>
      </c>
      <c r="H59" s="78">
        <v>86.657025526962599</v>
      </c>
      <c r="I59" s="78">
        <v>81.174028667067901</v>
      </c>
      <c r="J59" s="78">
        <v>75.735671868100297</v>
      </c>
      <c r="K59" s="78">
        <v>75.296398322889104</v>
      </c>
      <c r="L59" s="78">
        <v>75.692081051142097</v>
      </c>
      <c r="M59" s="78">
        <v>75.690058444553003</v>
      </c>
      <c r="N59" s="66">
        <v>72.285383465967101</v>
      </c>
      <c r="O59" s="78"/>
      <c r="P59" s="78" t="s">
        <v>679</v>
      </c>
      <c r="Q59" s="78" t="s">
        <v>679</v>
      </c>
      <c r="R59" s="78" t="s">
        <v>679</v>
      </c>
      <c r="S59" s="78" t="s">
        <v>679</v>
      </c>
      <c r="T59" s="78" t="s">
        <v>679</v>
      </c>
      <c r="U59" s="78" t="s">
        <v>679</v>
      </c>
      <c r="V59" s="78" t="s">
        <v>679</v>
      </c>
      <c r="W59" s="78" t="s">
        <v>679</v>
      </c>
      <c r="X59" s="78"/>
      <c r="Y59" s="78"/>
      <c r="Z59" s="78" t="s">
        <v>679</v>
      </c>
      <c r="AA59" s="78" t="s">
        <v>679</v>
      </c>
      <c r="AB59" s="78" t="s">
        <v>679</v>
      </c>
      <c r="AC59" s="78" t="s">
        <v>679</v>
      </c>
      <c r="AD59" s="78" t="s">
        <v>679</v>
      </c>
      <c r="AE59" s="78" t="s">
        <v>679</v>
      </c>
      <c r="AF59" s="78" t="s">
        <v>679</v>
      </c>
      <c r="AG59" s="78" t="s">
        <v>679</v>
      </c>
      <c r="AH59" s="132"/>
    </row>
    <row r="60" spans="1:35" x14ac:dyDescent="0.2">
      <c r="A60" s="33"/>
      <c r="B60" s="34"/>
      <c r="C60" s="52" t="s">
        <v>59</v>
      </c>
      <c r="D60" s="60" t="s">
        <v>57</v>
      </c>
      <c r="E60" s="61" t="s">
        <v>58</v>
      </c>
      <c r="F60" s="78" t="s">
        <v>679</v>
      </c>
      <c r="G60" s="78" t="s">
        <v>679</v>
      </c>
      <c r="H60" s="78" t="s">
        <v>679</v>
      </c>
      <c r="I60" s="78" t="s">
        <v>679</v>
      </c>
      <c r="J60" s="78" t="s">
        <v>679</v>
      </c>
      <c r="K60" s="78" t="s">
        <v>679</v>
      </c>
      <c r="L60" s="78" t="s">
        <v>679</v>
      </c>
      <c r="M60" s="78" t="s">
        <v>679</v>
      </c>
      <c r="N60" s="78" t="s">
        <v>679</v>
      </c>
      <c r="O60" s="78"/>
      <c r="P60" s="75">
        <v>1611</v>
      </c>
      <c r="Q60" s="204">
        <v>1664</v>
      </c>
      <c r="R60" s="204">
        <v>1741</v>
      </c>
      <c r="S60" s="204">
        <v>1831</v>
      </c>
      <c r="T60" s="204">
        <v>1822</v>
      </c>
      <c r="U60" s="204">
        <v>1880</v>
      </c>
      <c r="V60" s="204">
        <v>1870</v>
      </c>
      <c r="W60" s="204">
        <v>1968</v>
      </c>
      <c r="X60" s="204">
        <v>2006</v>
      </c>
      <c r="Y60" s="78"/>
      <c r="Z60" s="78" t="s">
        <v>679</v>
      </c>
      <c r="AA60" s="78" t="s">
        <v>679</v>
      </c>
      <c r="AB60" s="78" t="s">
        <v>679</v>
      </c>
      <c r="AC60" s="78" t="s">
        <v>679</v>
      </c>
      <c r="AD60" s="78" t="s">
        <v>679</v>
      </c>
      <c r="AE60" s="78" t="s">
        <v>679</v>
      </c>
      <c r="AF60" s="78" t="s">
        <v>679</v>
      </c>
      <c r="AG60" s="78" t="s">
        <v>679</v>
      </c>
      <c r="AH60" s="132"/>
    </row>
    <row r="61" spans="1:35" x14ac:dyDescent="0.2">
      <c r="C61" s="52"/>
      <c r="F61" s="66"/>
      <c r="G61" s="66"/>
      <c r="H61" s="66"/>
      <c r="I61" s="66"/>
      <c r="J61" s="66"/>
      <c r="K61" s="66"/>
      <c r="L61" s="66"/>
      <c r="M61" s="78"/>
      <c r="N61" s="66"/>
      <c r="O61" s="78"/>
      <c r="P61" s="78"/>
      <c r="Q61" s="78"/>
      <c r="R61" s="78"/>
      <c r="S61" s="78"/>
      <c r="T61" s="78"/>
      <c r="U61" s="78"/>
      <c r="V61" s="78"/>
      <c r="W61" s="78"/>
      <c r="X61" s="78"/>
      <c r="Y61" s="78"/>
      <c r="Z61" s="78"/>
      <c r="AA61" s="78"/>
      <c r="AB61" s="78"/>
      <c r="AC61" s="78"/>
      <c r="AD61" s="78"/>
      <c r="AE61" s="78"/>
      <c r="AF61" s="78"/>
      <c r="AG61" s="78"/>
      <c r="AH61" s="132"/>
    </row>
    <row r="62" spans="1:35" x14ac:dyDescent="0.2">
      <c r="A62" s="35" t="s">
        <v>22</v>
      </c>
      <c r="B62" s="36" t="s">
        <v>64</v>
      </c>
      <c r="C62" s="56" t="s">
        <v>82</v>
      </c>
      <c r="D62" s="62"/>
      <c r="E62" s="40"/>
      <c r="F62" s="79">
        <v>872.30059687890582</v>
      </c>
      <c r="G62" s="79">
        <v>885.76163801976804</v>
      </c>
      <c r="H62" s="79">
        <v>937.73606835476357</v>
      </c>
      <c r="I62" s="79">
        <v>763.30864787385406</v>
      </c>
      <c r="J62" s="79">
        <v>742.99095876683418</v>
      </c>
      <c r="K62" s="79">
        <v>696.1147408302445</v>
      </c>
      <c r="L62" s="79">
        <v>658.51096326535151</v>
      </c>
      <c r="M62" s="79">
        <v>650.29254173602658</v>
      </c>
      <c r="N62" s="67">
        <v>636.10898088617273</v>
      </c>
      <c r="O62" s="79"/>
      <c r="P62" s="79">
        <v>48151</v>
      </c>
      <c r="Q62" s="79">
        <v>44811</v>
      </c>
      <c r="R62" s="79">
        <v>47781</v>
      </c>
      <c r="S62" s="79">
        <v>46940</v>
      </c>
      <c r="T62" s="79">
        <v>45436</v>
      </c>
      <c r="U62" s="79">
        <v>48011</v>
      </c>
      <c r="V62" s="79">
        <v>49681</v>
      </c>
      <c r="W62" s="79">
        <v>52286</v>
      </c>
      <c r="X62" s="79">
        <v>54045</v>
      </c>
      <c r="Y62" s="79"/>
      <c r="Z62" s="79">
        <v>70.300000000000011</v>
      </c>
      <c r="AA62" s="79">
        <v>67.7</v>
      </c>
      <c r="AB62" s="79">
        <v>68.8</v>
      </c>
      <c r="AC62" s="79">
        <v>68.900000000000006</v>
      </c>
      <c r="AD62" s="79">
        <v>68.300000000000011</v>
      </c>
      <c r="AE62" s="79">
        <v>69.199999999999989</v>
      </c>
      <c r="AF62" s="79">
        <v>69.199999999999989</v>
      </c>
      <c r="AG62" s="79">
        <v>67.5</v>
      </c>
      <c r="AH62" s="234">
        <v>70.2</v>
      </c>
    </row>
    <row r="63" spans="1:35" x14ac:dyDescent="0.2">
      <c r="A63" s="31"/>
      <c r="B63" s="32"/>
      <c r="C63" s="52" t="s">
        <v>11</v>
      </c>
      <c r="D63" s="52" t="s">
        <v>45</v>
      </c>
      <c r="E63" s="53" t="s">
        <v>46</v>
      </c>
      <c r="F63" s="78">
        <v>475.77158134151898</v>
      </c>
      <c r="G63" s="78">
        <v>477.696457746455</v>
      </c>
      <c r="H63" s="78">
        <v>543.80236008471195</v>
      </c>
      <c r="I63" s="78">
        <v>390.096192749529</v>
      </c>
      <c r="J63" s="78">
        <v>393.22777935665101</v>
      </c>
      <c r="K63" s="78">
        <v>357.19906075784797</v>
      </c>
      <c r="L63" s="78">
        <v>313.22117964387701</v>
      </c>
      <c r="M63" s="78">
        <v>306.87752987439001</v>
      </c>
      <c r="N63" s="66">
        <v>306.11447704896898</v>
      </c>
      <c r="O63" s="78"/>
      <c r="P63" s="75">
        <v>17198</v>
      </c>
      <c r="Q63" s="75">
        <v>14195</v>
      </c>
      <c r="R63" s="204">
        <v>15894</v>
      </c>
      <c r="S63" s="204">
        <v>15078</v>
      </c>
      <c r="T63" s="204">
        <v>13305</v>
      </c>
      <c r="U63" s="75">
        <v>14832</v>
      </c>
      <c r="V63" s="75">
        <v>15574</v>
      </c>
      <c r="W63" s="75">
        <v>14512</v>
      </c>
      <c r="X63" s="75">
        <v>14180</v>
      </c>
      <c r="Y63" s="78"/>
      <c r="Z63" s="204">
        <v>23.1</v>
      </c>
      <c r="AA63" s="204">
        <v>20.7</v>
      </c>
      <c r="AB63" s="204">
        <v>21.1</v>
      </c>
      <c r="AC63" s="204">
        <v>21.6</v>
      </c>
      <c r="AD63" s="204">
        <v>21.1</v>
      </c>
      <c r="AE63" s="204">
        <v>21.5</v>
      </c>
      <c r="AF63" s="204">
        <v>21.1</v>
      </c>
      <c r="AG63" s="204">
        <v>19.899999999999999</v>
      </c>
      <c r="AH63" s="233">
        <v>19.8</v>
      </c>
    </row>
    <row r="64" spans="1:35" x14ac:dyDescent="0.2">
      <c r="A64" s="31"/>
      <c r="B64" s="32"/>
      <c r="C64" s="52" t="s">
        <v>12</v>
      </c>
      <c r="D64" s="52" t="s">
        <v>47</v>
      </c>
      <c r="E64" s="53" t="s">
        <v>48</v>
      </c>
      <c r="F64" s="78">
        <v>133.16793302241899</v>
      </c>
      <c r="G64" s="78">
        <v>121.554449387415</v>
      </c>
      <c r="H64" s="78">
        <v>126.18390058225</v>
      </c>
      <c r="I64" s="78">
        <v>121.969829214925</v>
      </c>
      <c r="J64" s="78">
        <v>111.643943122398</v>
      </c>
      <c r="K64" s="78">
        <v>108.898126833174</v>
      </c>
      <c r="L64" s="78">
        <v>115.68878232625499</v>
      </c>
      <c r="M64" s="78">
        <v>106.536354546973</v>
      </c>
      <c r="N64" s="66">
        <v>101.663640889021</v>
      </c>
      <c r="O64" s="78"/>
      <c r="P64" s="75">
        <v>13783</v>
      </c>
      <c r="Q64" s="204">
        <v>13810</v>
      </c>
      <c r="R64" s="204">
        <v>14433</v>
      </c>
      <c r="S64" s="204">
        <v>14806</v>
      </c>
      <c r="T64" s="204">
        <v>14897</v>
      </c>
      <c r="U64" s="75">
        <v>15248</v>
      </c>
      <c r="V64" s="75">
        <v>15823</v>
      </c>
      <c r="W64" s="75">
        <v>18835</v>
      </c>
      <c r="X64" s="75">
        <v>19758</v>
      </c>
      <c r="Y64" s="78"/>
      <c r="Z64" s="204">
        <v>19.600000000000001</v>
      </c>
      <c r="AA64" s="204">
        <v>19.5</v>
      </c>
      <c r="AB64" s="204">
        <v>20</v>
      </c>
      <c r="AC64" s="204">
        <v>20</v>
      </c>
      <c r="AD64" s="204">
        <v>20.100000000000001</v>
      </c>
      <c r="AE64" s="204">
        <v>19.899999999999999</v>
      </c>
      <c r="AF64" s="204">
        <v>19.899999999999999</v>
      </c>
      <c r="AG64" s="204">
        <v>20.7</v>
      </c>
      <c r="AH64" s="233">
        <v>21</v>
      </c>
    </row>
    <row r="65" spans="1:37" x14ac:dyDescent="0.2">
      <c r="A65" s="31"/>
      <c r="B65" s="32"/>
      <c r="C65" s="52" t="s">
        <v>13</v>
      </c>
      <c r="D65" s="52" t="s">
        <v>49</v>
      </c>
      <c r="E65" s="53" t="s">
        <v>50</v>
      </c>
      <c r="F65" s="78">
        <v>49.615330787544799</v>
      </c>
      <c r="G65" s="78">
        <v>65.881923936716007</v>
      </c>
      <c r="H65" s="78">
        <v>54.312186583069703</v>
      </c>
      <c r="I65" s="78">
        <v>54.539327661306103</v>
      </c>
      <c r="J65" s="78">
        <v>50.069427710876198</v>
      </c>
      <c r="K65" s="78">
        <v>44.030568378621602</v>
      </c>
      <c r="L65" s="78">
        <v>46.161280616372501</v>
      </c>
      <c r="M65" s="78">
        <v>51.544090578759601</v>
      </c>
      <c r="N65" s="66">
        <v>47.652589015175799</v>
      </c>
      <c r="O65" s="78"/>
      <c r="P65" s="75">
        <v>11952</v>
      </c>
      <c r="Q65" s="75">
        <v>11788</v>
      </c>
      <c r="R65" s="75">
        <v>12147</v>
      </c>
      <c r="S65" s="75">
        <v>11948</v>
      </c>
      <c r="T65" s="75">
        <v>12451</v>
      </c>
      <c r="U65" s="75">
        <v>12877</v>
      </c>
      <c r="V65" s="75">
        <v>13097</v>
      </c>
      <c r="W65" s="75">
        <v>13463</v>
      </c>
      <c r="X65" s="75">
        <v>14437</v>
      </c>
      <c r="Y65" s="78"/>
      <c r="Z65" s="204">
        <v>27.6</v>
      </c>
      <c r="AA65" s="204">
        <v>27.5</v>
      </c>
      <c r="AB65" s="204">
        <v>27.7</v>
      </c>
      <c r="AC65" s="204">
        <v>27.3</v>
      </c>
      <c r="AD65" s="204">
        <v>27.1</v>
      </c>
      <c r="AE65" s="204">
        <v>27.8</v>
      </c>
      <c r="AF65" s="204">
        <v>28.2</v>
      </c>
      <c r="AG65" s="204">
        <v>26.9</v>
      </c>
      <c r="AH65" s="233">
        <v>29.4</v>
      </c>
    </row>
    <row r="66" spans="1:37" x14ac:dyDescent="0.2">
      <c r="A66" s="28"/>
      <c r="B66" s="30"/>
      <c r="C66" s="52" t="s">
        <v>14</v>
      </c>
      <c r="D66" s="55" t="s">
        <v>51</v>
      </c>
      <c r="E66" s="58" t="s">
        <v>52</v>
      </c>
      <c r="F66" s="78">
        <v>213.745751727423</v>
      </c>
      <c r="G66" s="78">
        <v>220.62880694918201</v>
      </c>
      <c r="H66" s="78">
        <v>213.43762110473199</v>
      </c>
      <c r="I66" s="78">
        <v>196.703298248094</v>
      </c>
      <c r="J66" s="78">
        <v>188.04980857690899</v>
      </c>
      <c r="K66" s="78">
        <v>185.98698486060101</v>
      </c>
      <c r="L66" s="78">
        <v>183.43972067884701</v>
      </c>
      <c r="M66" s="78">
        <v>185.33456673590399</v>
      </c>
      <c r="N66" s="66">
        <v>180.67827393300701</v>
      </c>
      <c r="O66" s="78"/>
      <c r="P66" s="78" t="s">
        <v>679</v>
      </c>
      <c r="Q66" s="78" t="s">
        <v>679</v>
      </c>
      <c r="R66" s="78" t="s">
        <v>679</v>
      </c>
      <c r="S66" s="78" t="s">
        <v>679</v>
      </c>
      <c r="T66" s="78" t="s">
        <v>679</v>
      </c>
      <c r="U66" s="78" t="s">
        <v>679</v>
      </c>
      <c r="V66" s="78" t="s">
        <v>679</v>
      </c>
      <c r="W66" s="78" t="s">
        <v>679</v>
      </c>
      <c r="X66" s="78"/>
      <c r="Y66" s="78"/>
      <c r="Z66" s="78" t="s">
        <v>679</v>
      </c>
      <c r="AA66" s="78" t="s">
        <v>679</v>
      </c>
      <c r="AB66" s="78" t="s">
        <v>679</v>
      </c>
      <c r="AC66" s="78" t="s">
        <v>679</v>
      </c>
      <c r="AD66" s="78" t="s">
        <v>679</v>
      </c>
      <c r="AE66" s="78" t="s">
        <v>679</v>
      </c>
      <c r="AF66" s="78" t="s">
        <v>679</v>
      </c>
      <c r="AG66" s="78" t="s">
        <v>679</v>
      </c>
      <c r="AH66" s="132"/>
    </row>
    <row r="67" spans="1:37" x14ac:dyDescent="0.2">
      <c r="A67" s="33"/>
      <c r="B67" s="34"/>
      <c r="C67" s="52" t="s">
        <v>59</v>
      </c>
      <c r="D67" s="60" t="s">
        <v>57</v>
      </c>
      <c r="E67" s="61" t="s">
        <v>58</v>
      </c>
      <c r="F67" s="78" t="s">
        <v>679</v>
      </c>
      <c r="G67" s="78" t="s">
        <v>679</v>
      </c>
      <c r="H67" s="78" t="s">
        <v>679</v>
      </c>
      <c r="I67" s="78" t="s">
        <v>679</v>
      </c>
      <c r="J67" s="78" t="s">
        <v>679</v>
      </c>
      <c r="K67" s="78" t="s">
        <v>679</v>
      </c>
      <c r="L67" s="78" t="s">
        <v>679</v>
      </c>
      <c r="M67" s="78" t="s">
        <v>679</v>
      </c>
      <c r="N67" s="78" t="s">
        <v>679</v>
      </c>
      <c r="O67" s="78"/>
      <c r="P67" s="75">
        <v>5218</v>
      </c>
      <c r="Q67" s="204">
        <v>5018</v>
      </c>
      <c r="R67" s="204">
        <v>5307</v>
      </c>
      <c r="S67" s="204">
        <v>5108</v>
      </c>
      <c r="T67" s="204">
        <v>4783</v>
      </c>
      <c r="U67" s="75">
        <v>5054</v>
      </c>
      <c r="V67" s="75">
        <v>5187</v>
      </c>
      <c r="W67" s="75">
        <v>5476</v>
      </c>
      <c r="X67" s="75">
        <v>5670</v>
      </c>
      <c r="Y67" s="78"/>
      <c r="Z67" s="78" t="s">
        <v>679</v>
      </c>
      <c r="AA67" s="78" t="s">
        <v>679</v>
      </c>
      <c r="AB67" s="78" t="s">
        <v>679</v>
      </c>
      <c r="AC67" s="78" t="s">
        <v>679</v>
      </c>
      <c r="AD67" s="78" t="s">
        <v>679</v>
      </c>
      <c r="AE67" s="78" t="s">
        <v>679</v>
      </c>
      <c r="AF67" s="78" t="s">
        <v>679</v>
      </c>
      <c r="AG67" s="78" t="s">
        <v>679</v>
      </c>
      <c r="AH67" s="132"/>
    </row>
    <row r="68" spans="1:37" x14ac:dyDescent="0.2">
      <c r="C68" s="52"/>
      <c r="F68" s="66"/>
      <c r="G68" s="66"/>
      <c r="H68" s="66"/>
      <c r="I68" s="66"/>
      <c r="J68" s="66"/>
      <c r="K68" s="66"/>
      <c r="L68" s="66"/>
      <c r="M68" s="78"/>
      <c r="N68" s="66"/>
      <c r="O68" s="78"/>
      <c r="P68" s="78"/>
      <c r="Q68" s="78"/>
      <c r="R68" s="78"/>
      <c r="S68" s="78"/>
      <c r="T68" s="78"/>
      <c r="U68" s="78"/>
      <c r="V68" s="78"/>
      <c r="W68" s="78"/>
      <c r="X68" s="78"/>
      <c r="Y68" s="78"/>
      <c r="Z68" s="78"/>
      <c r="AA68" s="78"/>
      <c r="AB68" s="78"/>
      <c r="AC68" s="78"/>
      <c r="AD68" s="78"/>
      <c r="AE68" s="78"/>
      <c r="AF68" s="78"/>
      <c r="AG68" s="78"/>
      <c r="AH68" s="132"/>
    </row>
    <row r="69" spans="1:37" x14ac:dyDescent="0.2">
      <c r="A69" s="35" t="s">
        <v>23</v>
      </c>
      <c r="B69" s="36" t="s">
        <v>65</v>
      </c>
      <c r="C69" s="56" t="s">
        <v>82</v>
      </c>
      <c r="D69" s="62"/>
      <c r="E69" s="62"/>
      <c r="F69" s="79">
        <v>7537.9796398308044</v>
      </c>
      <c r="G69" s="79">
        <v>7727.928786436396</v>
      </c>
      <c r="H69" s="79">
        <v>8658.1887817059705</v>
      </c>
      <c r="I69" s="79">
        <v>8027.4026295956828</v>
      </c>
      <c r="J69" s="79">
        <v>7357.7196337404766</v>
      </c>
      <c r="K69" s="79">
        <v>7191.2448875320124</v>
      </c>
      <c r="L69" s="79">
        <v>6689.9268036885805</v>
      </c>
      <c r="M69" s="79">
        <v>6808.8744818067134</v>
      </c>
      <c r="N69" s="67">
        <v>6459.1939782445461</v>
      </c>
      <c r="O69" s="79"/>
      <c r="P69" s="79">
        <v>386965</v>
      </c>
      <c r="Q69" s="79">
        <v>372251</v>
      </c>
      <c r="R69" s="79">
        <v>398777</v>
      </c>
      <c r="S69" s="79">
        <v>408372</v>
      </c>
      <c r="T69" s="79">
        <v>413261</v>
      </c>
      <c r="U69" s="79">
        <v>423449</v>
      </c>
      <c r="V69" s="79">
        <v>445254</v>
      </c>
      <c r="W69" s="79">
        <v>477190</v>
      </c>
      <c r="X69" s="79">
        <v>493342</v>
      </c>
      <c r="Y69" s="79"/>
      <c r="Z69" s="79">
        <v>562.20000000000005</v>
      </c>
      <c r="AA69" s="79">
        <v>550.70000000000005</v>
      </c>
      <c r="AB69" s="79">
        <v>558.70000000000005</v>
      </c>
      <c r="AC69" s="79">
        <v>570.70000000000005</v>
      </c>
      <c r="AD69" s="79">
        <v>572</v>
      </c>
      <c r="AE69" s="79">
        <v>577</v>
      </c>
      <c r="AF69" s="79">
        <v>586.6</v>
      </c>
      <c r="AG69" s="79">
        <v>596.79999999999995</v>
      </c>
      <c r="AH69" s="234">
        <v>603.9</v>
      </c>
      <c r="AI69" s="1"/>
      <c r="AJ69" s="1"/>
      <c r="AK69" s="1"/>
    </row>
    <row r="70" spans="1:37" x14ac:dyDescent="0.2">
      <c r="A70" s="31"/>
      <c r="B70" s="32"/>
      <c r="C70" s="52" t="s">
        <v>11</v>
      </c>
      <c r="D70" s="52" t="s">
        <v>45</v>
      </c>
      <c r="E70" s="53" t="s">
        <v>46</v>
      </c>
      <c r="F70" s="78">
        <v>3602.98587633242</v>
      </c>
      <c r="G70" s="78">
        <v>3855.85525384429</v>
      </c>
      <c r="H70" s="78">
        <v>4740.6323876693295</v>
      </c>
      <c r="I70" s="78">
        <v>4230.2926386897698</v>
      </c>
      <c r="J70" s="78">
        <v>3867.0316741686602</v>
      </c>
      <c r="K70" s="78">
        <v>3883.6593541616298</v>
      </c>
      <c r="L70" s="78">
        <v>3510.9587442908301</v>
      </c>
      <c r="M70" s="78">
        <v>3615.49559006663</v>
      </c>
      <c r="N70" s="66">
        <v>3519.3609422670602</v>
      </c>
      <c r="O70" s="78"/>
      <c r="P70" s="75">
        <v>103130</v>
      </c>
      <c r="Q70" s="204">
        <v>91651</v>
      </c>
      <c r="R70" s="204">
        <v>94564</v>
      </c>
      <c r="S70" s="204">
        <v>93047</v>
      </c>
      <c r="T70" s="204">
        <v>90060</v>
      </c>
      <c r="U70" s="204">
        <v>88605</v>
      </c>
      <c r="V70" s="204">
        <v>97077</v>
      </c>
      <c r="W70" s="204">
        <v>98570</v>
      </c>
      <c r="X70" s="204">
        <v>102766</v>
      </c>
      <c r="Y70" s="78"/>
      <c r="Z70" s="204">
        <v>134.69999999999999</v>
      </c>
      <c r="AA70" s="204">
        <v>128</v>
      </c>
      <c r="AB70" s="204">
        <v>126.3</v>
      </c>
      <c r="AC70" s="204">
        <v>128.5</v>
      </c>
      <c r="AD70" s="204">
        <v>128.4</v>
      </c>
      <c r="AE70" s="204">
        <v>125.9</v>
      </c>
      <c r="AF70" s="204">
        <v>129.1</v>
      </c>
      <c r="AG70" s="204">
        <v>127.6</v>
      </c>
      <c r="AH70" s="233">
        <v>128.1</v>
      </c>
    </row>
    <row r="71" spans="1:37" x14ac:dyDescent="0.2">
      <c r="A71" s="31"/>
      <c r="B71" s="32"/>
      <c r="C71" s="52" t="s">
        <v>12</v>
      </c>
      <c r="D71" s="52" t="s">
        <v>47</v>
      </c>
      <c r="E71" s="53" t="s">
        <v>48</v>
      </c>
      <c r="F71" s="78">
        <v>2424.4124701822998</v>
      </c>
      <c r="G71" s="78">
        <v>2305.02426316223</v>
      </c>
      <c r="H71" s="78">
        <v>2389.7043858010902</v>
      </c>
      <c r="I71" s="78">
        <v>2384.0587417490501</v>
      </c>
      <c r="J71" s="78">
        <v>2136.0527428355099</v>
      </c>
      <c r="K71" s="78">
        <v>1985.6006367186001</v>
      </c>
      <c r="L71" s="78">
        <v>1866.4593582858599</v>
      </c>
      <c r="M71" s="78">
        <v>1875.0168006398301</v>
      </c>
      <c r="N71" s="66">
        <v>1653.1564311286099</v>
      </c>
      <c r="O71" s="78"/>
      <c r="P71" s="75">
        <v>165298</v>
      </c>
      <c r="Q71" s="75">
        <v>160999</v>
      </c>
      <c r="R71" s="75">
        <v>177210</v>
      </c>
      <c r="S71" s="75">
        <v>184439</v>
      </c>
      <c r="T71" s="75">
        <v>187931</v>
      </c>
      <c r="U71" s="204">
        <v>197057</v>
      </c>
      <c r="V71" s="204">
        <v>204818</v>
      </c>
      <c r="W71" s="204">
        <v>226541</v>
      </c>
      <c r="X71" s="204">
        <v>237248</v>
      </c>
      <c r="Y71" s="78"/>
      <c r="Z71" s="204">
        <v>255</v>
      </c>
      <c r="AA71" s="204">
        <v>252.6</v>
      </c>
      <c r="AB71" s="204">
        <v>261.39999999999998</v>
      </c>
      <c r="AC71" s="204">
        <v>267.8</v>
      </c>
      <c r="AD71" s="204">
        <v>268.10000000000002</v>
      </c>
      <c r="AE71" s="204">
        <v>272.39999999999998</v>
      </c>
      <c r="AF71" s="204">
        <v>276.60000000000002</v>
      </c>
      <c r="AG71" s="204">
        <v>283.10000000000002</v>
      </c>
      <c r="AH71" s="233">
        <v>288</v>
      </c>
    </row>
    <row r="72" spans="1:37" x14ac:dyDescent="0.2">
      <c r="A72" s="31"/>
      <c r="B72" s="32"/>
      <c r="C72" s="52" t="s">
        <v>13</v>
      </c>
      <c r="D72" s="52" t="s">
        <v>49</v>
      </c>
      <c r="E72" s="53" t="s">
        <v>50</v>
      </c>
      <c r="F72" s="78">
        <v>125.92624794600501</v>
      </c>
      <c r="G72" s="78">
        <v>123.76324324423599</v>
      </c>
      <c r="H72" s="78">
        <v>126.003969474051</v>
      </c>
      <c r="I72" s="78">
        <v>109.754495652272</v>
      </c>
      <c r="J72" s="78">
        <v>110.207690641746</v>
      </c>
      <c r="K72" s="78">
        <v>94.767279425412696</v>
      </c>
      <c r="L72" s="78">
        <v>90.163035680050399</v>
      </c>
      <c r="M72" s="78">
        <v>86.392857017854396</v>
      </c>
      <c r="N72" s="66">
        <v>85.278026578046394</v>
      </c>
      <c r="O72" s="78"/>
      <c r="P72" s="75">
        <v>73327</v>
      </c>
      <c r="Q72" s="204">
        <v>74329</v>
      </c>
      <c r="R72" s="204">
        <v>79444</v>
      </c>
      <c r="S72" s="204">
        <v>83453</v>
      </c>
      <c r="T72" s="204">
        <v>88136</v>
      </c>
      <c r="U72" s="204">
        <v>89787</v>
      </c>
      <c r="V72" s="204">
        <v>93499</v>
      </c>
      <c r="W72" s="204">
        <v>98684</v>
      </c>
      <c r="X72" s="204">
        <v>96525</v>
      </c>
      <c r="Y72" s="85"/>
      <c r="Z72" s="204">
        <v>172.5</v>
      </c>
      <c r="AA72" s="204">
        <v>170.1</v>
      </c>
      <c r="AB72" s="204">
        <v>171</v>
      </c>
      <c r="AC72" s="204">
        <v>174.4</v>
      </c>
      <c r="AD72" s="204">
        <v>175.5</v>
      </c>
      <c r="AE72" s="204">
        <v>178.7</v>
      </c>
      <c r="AF72" s="204">
        <v>180.9</v>
      </c>
      <c r="AG72" s="204">
        <v>186.1</v>
      </c>
      <c r="AH72" s="233">
        <v>187.8</v>
      </c>
    </row>
    <row r="73" spans="1:37" x14ac:dyDescent="0.2">
      <c r="A73" s="28"/>
      <c r="B73" s="30"/>
      <c r="C73" s="52" t="s">
        <v>14</v>
      </c>
      <c r="D73" s="55" t="s">
        <v>51</v>
      </c>
      <c r="E73" s="58" t="s">
        <v>52</v>
      </c>
      <c r="F73" s="78">
        <v>1384.65504537008</v>
      </c>
      <c r="G73" s="78">
        <v>1443.2860261856399</v>
      </c>
      <c r="H73" s="78">
        <v>1401.8480387615</v>
      </c>
      <c r="I73" s="78">
        <v>1303.29675350459</v>
      </c>
      <c r="J73" s="78">
        <v>1244.4275260945601</v>
      </c>
      <c r="K73" s="78">
        <v>1227.2176172263701</v>
      </c>
      <c r="L73" s="78">
        <v>1222.34566543184</v>
      </c>
      <c r="M73" s="78">
        <v>1231.9692340823999</v>
      </c>
      <c r="N73" s="66">
        <v>1201.3985782708301</v>
      </c>
      <c r="O73" s="78"/>
      <c r="P73" s="78" t="s">
        <v>679</v>
      </c>
      <c r="Q73" s="78" t="s">
        <v>679</v>
      </c>
      <c r="R73" s="78" t="s">
        <v>679</v>
      </c>
      <c r="S73" s="78" t="s">
        <v>679</v>
      </c>
      <c r="T73" s="78" t="s">
        <v>679</v>
      </c>
      <c r="U73" s="78" t="s">
        <v>679</v>
      </c>
      <c r="V73" s="78" t="s">
        <v>679</v>
      </c>
      <c r="W73" s="78" t="s">
        <v>679</v>
      </c>
      <c r="X73" s="78"/>
      <c r="Y73" s="78"/>
      <c r="Z73" s="78" t="s">
        <v>679</v>
      </c>
      <c r="AA73" s="78" t="s">
        <v>679</v>
      </c>
      <c r="AB73" s="78" t="s">
        <v>679</v>
      </c>
      <c r="AC73" s="78" t="s">
        <v>679</v>
      </c>
      <c r="AD73" s="78" t="s">
        <v>679</v>
      </c>
      <c r="AE73" s="78" t="s">
        <v>679</v>
      </c>
      <c r="AF73" s="78" t="s">
        <v>679</v>
      </c>
      <c r="AG73" s="78" t="s">
        <v>679</v>
      </c>
      <c r="AH73" s="132"/>
    </row>
    <row r="74" spans="1:37" x14ac:dyDescent="0.2">
      <c r="A74" s="33"/>
      <c r="B74" s="34"/>
      <c r="C74" s="52" t="s">
        <v>59</v>
      </c>
      <c r="D74" s="60" t="s">
        <v>57</v>
      </c>
      <c r="E74" s="61" t="s">
        <v>58</v>
      </c>
      <c r="F74" s="78" t="s">
        <v>679</v>
      </c>
      <c r="G74" s="78" t="s">
        <v>679</v>
      </c>
      <c r="H74" s="78" t="s">
        <v>679</v>
      </c>
      <c r="I74" s="78" t="s">
        <v>679</v>
      </c>
      <c r="J74" s="78" t="s">
        <v>679</v>
      </c>
      <c r="K74" s="78" t="s">
        <v>679</v>
      </c>
      <c r="L74" s="78" t="s">
        <v>679</v>
      </c>
      <c r="M74" s="78" t="s">
        <v>679</v>
      </c>
      <c r="N74" s="78" t="s">
        <v>679</v>
      </c>
      <c r="O74" s="78"/>
      <c r="P74" s="75">
        <v>45210</v>
      </c>
      <c r="Q74" s="75">
        <v>45272</v>
      </c>
      <c r="R74" s="204">
        <v>47559</v>
      </c>
      <c r="S74" s="204">
        <v>47433</v>
      </c>
      <c r="T74" s="204">
        <v>47134</v>
      </c>
      <c r="U74" s="204">
        <v>48000</v>
      </c>
      <c r="V74" s="204">
        <v>49860</v>
      </c>
      <c r="W74" s="204">
        <v>53395</v>
      </c>
      <c r="X74" s="204">
        <v>56803</v>
      </c>
      <c r="Y74" s="78"/>
      <c r="Z74" s="78" t="s">
        <v>679</v>
      </c>
      <c r="AA74" s="78" t="s">
        <v>679</v>
      </c>
      <c r="AB74" s="78" t="s">
        <v>679</v>
      </c>
      <c r="AC74" s="78" t="s">
        <v>679</v>
      </c>
      <c r="AD74" s="78" t="s">
        <v>679</v>
      </c>
      <c r="AE74" s="78" t="s">
        <v>679</v>
      </c>
      <c r="AF74" s="78" t="s">
        <v>679</v>
      </c>
      <c r="AG74" s="78" t="s">
        <v>679</v>
      </c>
      <c r="AH74" s="132"/>
    </row>
    <row r="75" spans="1:37" x14ac:dyDescent="0.2">
      <c r="C75" s="52"/>
      <c r="F75" s="66"/>
      <c r="G75" s="66"/>
      <c r="H75" s="66"/>
      <c r="I75" s="66"/>
      <c r="J75" s="66"/>
      <c r="K75" s="66"/>
      <c r="L75" s="66"/>
      <c r="M75" s="78"/>
      <c r="N75" s="66"/>
      <c r="O75" s="78"/>
      <c r="P75" s="78"/>
      <c r="Q75" s="78"/>
      <c r="R75" s="78"/>
      <c r="S75" s="78"/>
      <c r="T75" s="78"/>
      <c r="U75" s="78"/>
      <c r="V75" s="78"/>
      <c r="W75" s="78"/>
      <c r="X75" s="78"/>
      <c r="Y75" s="78"/>
      <c r="Z75" s="78"/>
      <c r="AA75" s="78"/>
      <c r="AB75" s="78"/>
      <c r="AC75" s="78"/>
      <c r="AD75" s="78"/>
      <c r="AE75" s="78"/>
      <c r="AF75" s="78"/>
      <c r="AG75" s="78"/>
      <c r="AH75" s="132"/>
    </row>
    <row r="76" spans="1:37" x14ac:dyDescent="0.2">
      <c r="A76" s="35" t="s">
        <v>24</v>
      </c>
      <c r="B76" s="36" t="s">
        <v>66</v>
      </c>
      <c r="C76" s="56" t="s">
        <v>82</v>
      </c>
      <c r="D76" s="62"/>
      <c r="E76" s="62"/>
      <c r="F76" s="79">
        <v>1854.6823401770675</v>
      </c>
      <c r="G76" s="79">
        <v>1771.7359382880334</v>
      </c>
      <c r="H76" s="79">
        <v>1800.023278168017</v>
      </c>
      <c r="I76" s="79">
        <v>1718.623912173121</v>
      </c>
      <c r="J76" s="79">
        <v>1605.2935624038403</v>
      </c>
      <c r="K76" s="79">
        <v>1425.7000829231888</v>
      </c>
      <c r="L76" s="79">
        <v>1447.1273671949243</v>
      </c>
      <c r="M76" s="79">
        <v>1413.5514517641095</v>
      </c>
      <c r="N76" s="67">
        <v>1384.5814331915913</v>
      </c>
      <c r="O76" s="79"/>
      <c r="P76" s="79">
        <v>91022</v>
      </c>
      <c r="Q76" s="79">
        <v>85429</v>
      </c>
      <c r="R76" s="79">
        <v>94451</v>
      </c>
      <c r="S76" s="79">
        <v>95650</v>
      </c>
      <c r="T76" s="79">
        <v>93940</v>
      </c>
      <c r="U76" s="79">
        <v>97140</v>
      </c>
      <c r="V76" s="79">
        <v>98576</v>
      </c>
      <c r="W76" s="79">
        <v>101929</v>
      </c>
      <c r="X76" s="79">
        <v>110280</v>
      </c>
      <c r="Y76" s="79"/>
      <c r="Z76" s="79">
        <v>132</v>
      </c>
      <c r="AA76" s="79">
        <v>130.5</v>
      </c>
      <c r="AB76" s="79">
        <v>132.19999999999999</v>
      </c>
      <c r="AC76" s="79">
        <v>136.5</v>
      </c>
      <c r="AD76" s="79">
        <v>137.80000000000001</v>
      </c>
      <c r="AE76" s="79">
        <v>138.1</v>
      </c>
      <c r="AF76" s="79">
        <v>140.4</v>
      </c>
      <c r="AG76" s="79">
        <v>140.80000000000001</v>
      </c>
      <c r="AH76" s="234">
        <v>141.9</v>
      </c>
    </row>
    <row r="77" spans="1:37" x14ac:dyDescent="0.2">
      <c r="A77" s="31"/>
      <c r="B77" s="32"/>
      <c r="C77" s="52" t="s">
        <v>11</v>
      </c>
      <c r="D77" s="52" t="s">
        <v>45</v>
      </c>
      <c r="E77" s="53" t="s">
        <v>46</v>
      </c>
      <c r="F77" s="78">
        <v>1102.4196299678199</v>
      </c>
      <c r="G77" s="78">
        <v>1029.11187729785</v>
      </c>
      <c r="H77" s="78">
        <v>1040.90611023682</v>
      </c>
      <c r="I77" s="78">
        <v>1003.90144473287</v>
      </c>
      <c r="J77" s="78">
        <v>938.36063610637802</v>
      </c>
      <c r="K77" s="78">
        <v>783.00566881385896</v>
      </c>
      <c r="L77" s="78">
        <v>810.88864659710998</v>
      </c>
      <c r="M77" s="78">
        <v>783.02255512923</v>
      </c>
      <c r="N77" s="66">
        <v>785.35326326138204</v>
      </c>
      <c r="O77" s="78"/>
      <c r="P77" s="75">
        <v>30284</v>
      </c>
      <c r="Q77" s="204">
        <v>24820</v>
      </c>
      <c r="R77" s="204">
        <v>30344</v>
      </c>
      <c r="S77" s="204">
        <v>28031</v>
      </c>
      <c r="T77" s="204">
        <v>25708</v>
      </c>
      <c r="U77" s="204">
        <v>26414</v>
      </c>
      <c r="V77" s="204">
        <v>25683</v>
      </c>
      <c r="W77" s="204">
        <v>25232</v>
      </c>
      <c r="X77" s="204">
        <v>27091</v>
      </c>
      <c r="Y77" s="78"/>
      <c r="Z77" s="204">
        <v>39.4</v>
      </c>
      <c r="AA77" s="204">
        <v>37.799999999999997</v>
      </c>
      <c r="AB77" s="204">
        <v>37.4</v>
      </c>
      <c r="AC77" s="204">
        <v>38.6</v>
      </c>
      <c r="AD77" s="204">
        <v>39.1</v>
      </c>
      <c r="AE77" s="204">
        <v>38.1</v>
      </c>
      <c r="AF77" s="204">
        <v>37.799999999999997</v>
      </c>
      <c r="AG77" s="204">
        <v>37.700000000000003</v>
      </c>
      <c r="AH77" s="233">
        <v>37.6</v>
      </c>
    </row>
    <row r="78" spans="1:37" x14ac:dyDescent="0.2">
      <c r="A78" s="31"/>
      <c r="B78" s="32"/>
      <c r="C78" s="52" t="s">
        <v>12</v>
      </c>
      <c r="D78" s="52" t="s">
        <v>47</v>
      </c>
      <c r="E78" s="53" t="s">
        <v>48</v>
      </c>
      <c r="F78" s="78">
        <v>321.33105974562102</v>
      </c>
      <c r="G78" s="78">
        <v>293.685550700791</v>
      </c>
      <c r="H78" s="78">
        <v>318.44778281949198</v>
      </c>
      <c r="I78" s="78">
        <v>306.153945726399</v>
      </c>
      <c r="J78" s="78">
        <v>274.22904849775102</v>
      </c>
      <c r="K78" s="78">
        <v>260.04910143751999</v>
      </c>
      <c r="L78" s="78">
        <v>258.114739964401</v>
      </c>
      <c r="M78" s="78">
        <v>249.809424185583</v>
      </c>
      <c r="N78" s="66">
        <v>231.39144084642899</v>
      </c>
      <c r="O78" s="78"/>
      <c r="P78" s="75">
        <v>33354</v>
      </c>
      <c r="Q78" s="204">
        <v>33485</v>
      </c>
      <c r="R78" s="204">
        <v>35076</v>
      </c>
      <c r="S78" s="204">
        <v>37788</v>
      </c>
      <c r="T78" s="204">
        <v>38663</v>
      </c>
      <c r="U78" s="204">
        <v>40498</v>
      </c>
      <c r="V78" s="204">
        <v>42106</v>
      </c>
      <c r="W78" s="204">
        <v>44519</v>
      </c>
      <c r="X78" s="204">
        <v>48472</v>
      </c>
      <c r="Y78" s="78"/>
      <c r="Z78" s="204">
        <v>51</v>
      </c>
      <c r="AA78" s="204">
        <v>51.7</v>
      </c>
      <c r="AB78" s="204">
        <v>53.7</v>
      </c>
      <c r="AC78" s="204">
        <v>56.3</v>
      </c>
      <c r="AD78" s="204">
        <v>57.5</v>
      </c>
      <c r="AE78" s="204">
        <v>58.5</v>
      </c>
      <c r="AF78" s="204">
        <v>60.1</v>
      </c>
      <c r="AG78" s="204">
        <v>60.1</v>
      </c>
      <c r="AH78" s="233">
        <v>59.9</v>
      </c>
    </row>
    <row r="79" spans="1:37" x14ac:dyDescent="0.2">
      <c r="A79" s="31"/>
      <c r="B79" s="32"/>
      <c r="C79" s="52" t="s">
        <v>13</v>
      </c>
      <c r="D79" s="52" t="s">
        <v>49</v>
      </c>
      <c r="E79" s="53" t="s">
        <v>50</v>
      </c>
      <c r="F79" s="78">
        <v>33.5664849548536</v>
      </c>
      <c r="G79" s="78">
        <v>33.725967623769399</v>
      </c>
      <c r="H79" s="78">
        <v>34.902881341937899</v>
      </c>
      <c r="I79" s="78">
        <v>30.643688908085998</v>
      </c>
      <c r="J79" s="78">
        <v>29.938650807430101</v>
      </c>
      <c r="K79" s="78">
        <v>25.8022275179428</v>
      </c>
      <c r="L79" s="78">
        <v>24.350159156993399</v>
      </c>
      <c r="M79" s="78">
        <v>24.138069737373598</v>
      </c>
      <c r="N79" s="66">
        <v>23.922511080363101</v>
      </c>
      <c r="O79" s="78"/>
      <c r="P79" s="75">
        <v>16666</v>
      </c>
      <c r="Q79" s="204">
        <v>16676</v>
      </c>
      <c r="R79" s="204">
        <v>17583</v>
      </c>
      <c r="S79" s="204">
        <v>18580</v>
      </c>
      <c r="T79" s="204">
        <v>18654</v>
      </c>
      <c r="U79" s="204">
        <v>18984</v>
      </c>
      <c r="V79" s="204">
        <v>19590</v>
      </c>
      <c r="W79" s="204">
        <v>20723</v>
      </c>
      <c r="X79" s="204">
        <v>22093</v>
      </c>
      <c r="Y79" s="85"/>
      <c r="Z79" s="204">
        <v>41.6</v>
      </c>
      <c r="AA79" s="204">
        <v>41</v>
      </c>
      <c r="AB79" s="204">
        <v>41.1</v>
      </c>
      <c r="AC79" s="204">
        <v>41.6</v>
      </c>
      <c r="AD79" s="204">
        <v>41.2</v>
      </c>
      <c r="AE79" s="204">
        <v>41.5</v>
      </c>
      <c r="AF79" s="204">
        <v>42.5</v>
      </c>
      <c r="AG79" s="204">
        <v>43</v>
      </c>
      <c r="AH79" s="233">
        <v>44.4</v>
      </c>
    </row>
    <row r="80" spans="1:37" x14ac:dyDescent="0.2">
      <c r="A80" s="28"/>
      <c r="B80" s="30"/>
      <c r="C80" s="52" t="s">
        <v>14</v>
      </c>
      <c r="D80" s="55" t="s">
        <v>51</v>
      </c>
      <c r="E80" s="58" t="s">
        <v>52</v>
      </c>
      <c r="F80" s="78">
        <v>397.36516550877298</v>
      </c>
      <c r="G80" s="78">
        <v>415.212542665623</v>
      </c>
      <c r="H80" s="78">
        <v>405.76650376976698</v>
      </c>
      <c r="I80" s="78">
        <v>377.92483280576602</v>
      </c>
      <c r="J80" s="78">
        <v>362.76522699228099</v>
      </c>
      <c r="K80" s="78">
        <v>356.84308515386698</v>
      </c>
      <c r="L80" s="78">
        <v>353.77382147641998</v>
      </c>
      <c r="M80" s="78">
        <v>356.58140271192298</v>
      </c>
      <c r="N80" s="66">
        <v>343.91421800341698</v>
      </c>
      <c r="O80" s="78"/>
      <c r="P80" s="78" t="s">
        <v>679</v>
      </c>
      <c r="Q80" s="78" t="s">
        <v>679</v>
      </c>
      <c r="R80" s="78" t="s">
        <v>679</v>
      </c>
      <c r="S80" s="78" t="s">
        <v>679</v>
      </c>
      <c r="T80" s="78" t="s">
        <v>679</v>
      </c>
      <c r="U80" s="78" t="s">
        <v>679</v>
      </c>
      <c r="V80" s="78" t="s">
        <v>679</v>
      </c>
      <c r="W80" s="78" t="s">
        <v>679</v>
      </c>
      <c r="X80" s="78"/>
      <c r="Y80" s="78"/>
      <c r="Z80" s="78" t="s">
        <v>679</v>
      </c>
      <c r="AA80" s="78" t="s">
        <v>679</v>
      </c>
      <c r="AB80" s="78" t="s">
        <v>679</v>
      </c>
      <c r="AC80" s="78" t="s">
        <v>679</v>
      </c>
      <c r="AD80" s="78" t="s">
        <v>679</v>
      </c>
      <c r="AE80" s="78" t="s">
        <v>679</v>
      </c>
      <c r="AF80" s="78" t="s">
        <v>679</v>
      </c>
      <c r="AG80" s="78" t="s">
        <v>679</v>
      </c>
      <c r="AH80" s="132"/>
    </row>
    <row r="81" spans="1:34" x14ac:dyDescent="0.2">
      <c r="A81" s="33"/>
      <c r="B81" s="34"/>
      <c r="C81" s="52" t="s">
        <v>59</v>
      </c>
      <c r="D81" s="60" t="s">
        <v>57</v>
      </c>
      <c r="E81" s="61" t="s">
        <v>58</v>
      </c>
      <c r="F81" s="78" t="s">
        <v>679</v>
      </c>
      <c r="G81" s="78" t="s">
        <v>679</v>
      </c>
      <c r="H81" s="78" t="s">
        <v>679</v>
      </c>
      <c r="I81" s="78" t="s">
        <v>679</v>
      </c>
      <c r="J81" s="78" t="s">
        <v>679</v>
      </c>
      <c r="K81" s="78" t="s">
        <v>679</v>
      </c>
      <c r="L81" s="78" t="s">
        <v>679</v>
      </c>
      <c r="M81" s="78" t="s">
        <v>679</v>
      </c>
      <c r="N81" s="78" t="s">
        <v>679</v>
      </c>
      <c r="O81" s="78"/>
      <c r="P81" s="75">
        <v>10718</v>
      </c>
      <c r="Q81" s="204">
        <v>10448</v>
      </c>
      <c r="R81" s="204">
        <v>11448</v>
      </c>
      <c r="S81" s="204">
        <v>11251</v>
      </c>
      <c r="T81" s="204">
        <v>10915</v>
      </c>
      <c r="U81" s="204">
        <v>11244</v>
      </c>
      <c r="V81" s="204">
        <v>11197</v>
      </c>
      <c r="W81" s="204">
        <v>11455</v>
      </c>
      <c r="X81" s="204">
        <v>12624</v>
      </c>
      <c r="Y81" s="78"/>
      <c r="Z81" s="78" t="s">
        <v>679</v>
      </c>
      <c r="AA81" s="78" t="s">
        <v>679</v>
      </c>
      <c r="AB81" s="78" t="s">
        <v>679</v>
      </c>
      <c r="AC81" s="78" t="s">
        <v>679</v>
      </c>
      <c r="AD81" s="78" t="s">
        <v>679</v>
      </c>
      <c r="AE81" s="78" t="s">
        <v>679</v>
      </c>
      <c r="AF81" s="78" t="s">
        <v>679</v>
      </c>
      <c r="AG81" s="78" t="s">
        <v>679</v>
      </c>
      <c r="AH81" s="132"/>
    </row>
    <row r="82" spans="1:34" x14ac:dyDescent="0.2">
      <c r="C82" s="52"/>
      <c r="F82" s="66"/>
      <c r="G82" s="66"/>
      <c r="H82" s="66"/>
      <c r="I82" s="66"/>
      <c r="J82" s="66"/>
      <c r="K82" s="66"/>
      <c r="L82" s="66"/>
      <c r="M82" s="78"/>
      <c r="N82" s="66"/>
      <c r="O82" s="78"/>
      <c r="P82" s="78"/>
      <c r="Q82" s="78"/>
      <c r="R82" s="78"/>
      <c r="S82" s="78"/>
      <c r="T82" s="78"/>
      <c r="U82" s="78"/>
      <c r="V82" s="78"/>
      <c r="W82" s="78"/>
      <c r="X82" s="78"/>
      <c r="Y82" s="78"/>
      <c r="Z82" s="78"/>
      <c r="AA82" s="78"/>
      <c r="AB82" s="78"/>
      <c r="AC82" s="78"/>
      <c r="AD82" s="78"/>
      <c r="AE82" s="78"/>
      <c r="AF82" s="78"/>
      <c r="AG82" s="78"/>
      <c r="AH82" s="132"/>
    </row>
    <row r="83" spans="1:34" x14ac:dyDescent="0.2">
      <c r="A83" s="35" t="s">
        <v>25</v>
      </c>
      <c r="B83" s="36" t="s">
        <v>67</v>
      </c>
      <c r="C83" s="56" t="s">
        <v>82</v>
      </c>
      <c r="D83" s="62"/>
      <c r="E83" s="62"/>
      <c r="F83" s="79">
        <v>15617.145550182591</v>
      </c>
      <c r="G83" s="79">
        <v>15459.422548696497</v>
      </c>
      <c r="H83" s="79">
        <v>15935.086338262523</v>
      </c>
      <c r="I83" s="79">
        <v>14538.615871282229</v>
      </c>
      <c r="J83" s="79">
        <v>13756.866180976482</v>
      </c>
      <c r="K83" s="79">
        <v>13388.95326144807</v>
      </c>
      <c r="L83" s="79">
        <v>13472.568963634974</v>
      </c>
      <c r="M83" s="79">
        <v>13703.543573780311</v>
      </c>
      <c r="N83" s="67">
        <v>13951.918109143107</v>
      </c>
      <c r="O83" s="79"/>
      <c r="P83" s="79">
        <v>570242</v>
      </c>
      <c r="Q83" s="79">
        <v>542665</v>
      </c>
      <c r="R83" s="79">
        <v>579414</v>
      </c>
      <c r="S83" s="79">
        <v>603111</v>
      </c>
      <c r="T83" s="79">
        <v>601709</v>
      </c>
      <c r="U83" s="79">
        <v>623145</v>
      </c>
      <c r="V83" s="79">
        <v>656087</v>
      </c>
      <c r="W83" s="79">
        <v>712553</v>
      </c>
      <c r="X83" s="79">
        <v>751287</v>
      </c>
      <c r="Y83" s="79"/>
      <c r="Z83" s="79">
        <v>784.9</v>
      </c>
      <c r="AA83" s="79">
        <v>759</v>
      </c>
      <c r="AB83" s="79">
        <v>764</v>
      </c>
      <c r="AC83" s="79">
        <v>780.90000000000009</v>
      </c>
      <c r="AD83" s="79">
        <v>785.2</v>
      </c>
      <c r="AE83" s="79">
        <v>791.9</v>
      </c>
      <c r="AF83" s="79">
        <v>802.4</v>
      </c>
      <c r="AG83" s="79">
        <v>816.6</v>
      </c>
      <c r="AH83" s="234">
        <v>833.69999999999993</v>
      </c>
    </row>
    <row r="84" spans="1:34" x14ac:dyDescent="0.2">
      <c r="A84" s="31"/>
      <c r="B84" s="32"/>
      <c r="C84" s="52" t="s">
        <v>11</v>
      </c>
      <c r="D84" s="52" t="s">
        <v>45</v>
      </c>
      <c r="E84" s="53" t="s">
        <v>46</v>
      </c>
      <c r="F84" s="78">
        <v>7595.7522624066296</v>
      </c>
      <c r="G84" s="78">
        <v>7243.3845157005999</v>
      </c>
      <c r="H84" s="78">
        <v>7997.8217042203696</v>
      </c>
      <c r="I84" s="78">
        <v>7390.0841494608803</v>
      </c>
      <c r="J84" s="78">
        <v>7219.5289092616204</v>
      </c>
      <c r="K84" s="78">
        <v>6850.9960126045298</v>
      </c>
      <c r="L84" s="78">
        <v>6756.3728263491103</v>
      </c>
      <c r="M84" s="78">
        <v>6767.7117344430098</v>
      </c>
      <c r="N84" s="66">
        <v>6809.6837605223</v>
      </c>
      <c r="O84" s="78"/>
      <c r="P84" s="75">
        <v>163784</v>
      </c>
      <c r="Q84" s="75">
        <v>142330</v>
      </c>
      <c r="R84" s="204">
        <v>168371</v>
      </c>
      <c r="S84" s="204">
        <v>172006</v>
      </c>
      <c r="T84" s="204">
        <v>156919</v>
      </c>
      <c r="U84" s="75">
        <v>166354</v>
      </c>
      <c r="V84" s="75">
        <v>179188</v>
      </c>
      <c r="W84" s="75">
        <v>195178</v>
      </c>
      <c r="X84" s="75">
        <v>203465</v>
      </c>
      <c r="Y84" s="78"/>
      <c r="Z84" s="204">
        <v>211</v>
      </c>
      <c r="AA84" s="204">
        <v>197.6</v>
      </c>
      <c r="AB84" s="204">
        <v>195.5</v>
      </c>
      <c r="AC84" s="204">
        <v>200.3</v>
      </c>
      <c r="AD84" s="204">
        <v>199.3</v>
      </c>
      <c r="AE84" s="204">
        <v>198.5</v>
      </c>
      <c r="AF84" s="204">
        <v>198.2</v>
      </c>
      <c r="AG84" s="204">
        <v>195.9</v>
      </c>
      <c r="AH84" s="233">
        <v>198.4</v>
      </c>
    </row>
    <row r="85" spans="1:34" x14ac:dyDescent="0.2">
      <c r="A85" s="31"/>
      <c r="B85" s="32"/>
      <c r="C85" s="52" t="s">
        <v>12</v>
      </c>
      <c r="D85" s="52" t="s">
        <v>47</v>
      </c>
      <c r="E85" s="53" t="s">
        <v>48</v>
      </c>
      <c r="F85" s="78">
        <v>6024.7715490761802</v>
      </c>
      <c r="G85" s="78">
        <v>6126.0240617518102</v>
      </c>
      <c r="H85" s="78">
        <v>5905.4223300825597</v>
      </c>
      <c r="I85" s="78">
        <v>5246.3690140444196</v>
      </c>
      <c r="J85" s="78">
        <v>4708.5199878211897</v>
      </c>
      <c r="K85" s="78">
        <v>4761.4384934116697</v>
      </c>
      <c r="L85" s="78">
        <v>4963.2319936880003</v>
      </c>
      <c r="M85" s="78">
        <v>5166.0598120961104</v>
      </c>
      <c r="N85" s="66">
        <v>5433.8850881540902</v>
      </c>
      <c r="O85" s="78"/>
      <c r="P85" s="75">
        <v>233400</v>
      </c>
      <c r="Q85" s="204">
        <v>226311</v>
      </c>
      <c r="R85" s="204">
        <v>235768</v>
      </c>
      <c r="S85" s="204">
        <v>251116</v>
      </c>
      <c r="T85" s="204">
        <v>259854</v>
      </c>
      <c r="U85" s="75">
        <v>267820</v>
      </c>
      <c r="V85" s="75">
        <v>280291</v>
      </c>
      <c r="W85" s="75">
        <v>307979</v>
      </c>
      <c r="X85" s="75">
        <v>324991</v>
      </c>
      <c r="Y85" s="78"/>
      <c r="Z85" s="204">
        <v>326.39999999999998</v>
      </c>
      <c r="AA85" s="204">
        <v>318.10000000000002</v>
      </c>
      <c r="AB85" s="204">
        <v>329.6</v>
      </c>
      <c r="AC85" s="204">
        <v>339.8</v>
      </c>
      <c r="AD85" s="204">
        <v>343.7</v>
      </c>
      <c r="AE85" s="204">
        <v>348.4</v>
      </c>
      <c r="AF85" s="204">
        <v>355</v>
      </c>
      <c r="AG85" s="204">
        <v>364.9</v>
      </c>
      <c r="AH85" s="233">
        <v>370.4</v>
      </c>
    </row>
    <row r="86" spans="1:34" x14ac:dyDescent="0.2">
      <c r="A86" s="31"/>
      <c r="B86" s="32"/>
      <c r="C86" s="52" t="s">
        <v>13</v>
      </c>
      <c r="D86" s="52" t="s">
        <v>49</v>
      </c>
      <c r="E86" s="53" t="s">
        <v>50</v>
      </c>
      <c r="F86" s="78">
        <v>152.20937110125101</v>
      </c>
      <c r="G86" s="78">
        <v>167.62440731676699</v>
      </c>
      <c r="H86" s="78">
        <v>156.33278526760299</v>
      </c>
      <c r="I86" s="78">
        <v>147.464628264129</v>
      </c>
      <c r="J86" s="78">
        <v>144.89007829545201</v>
      </c>
      <c r="K86" s="78">
        <v>128.16766537495101</v>
      </c>
      <c r="L86" s="78">
        <v>127.68387580528299</v>
      </c>
      <c r="M86" s="78">
        <v>131.282041837892</v>
      </c>
      <c r="N86" s="66">
        <v>126.03711997654599</v>
      </c>
      <c r="O86" s="78"/>
      <c r="P86" s="75">
        <v>106162</v>
      </c>
      <c r="Q86" s="75">
        <v>107968</v>
      </c>
      <c r="R86" s="75">
        <v>104552</v>
      </c>
      <c r="S86" s="75">
        <v>107661</v>
      </c>
      <c r="T86" s="75">
        <v>114271</v>
      </c>
      <c r="U86" s="75">
        <v>116021</v>
      </c>
      <c r="V86" s="75">
        <v>120717</v>
      </c>
      <c r="W86" s="75">
        <v>126765</v>
      </c>
      <c r="X86" s="75">
        <v>134546</v>
      </c>
      <c r="Y86" s="78"/>
      <c r="Z86" s="204">
        <v>247.5</v>
      </c>
      <c r="AA86" s="204">
        <v>243.3</v>
      </c>
      <c r="AB86" s="204">
        <v>238.9</v>
      </c>
      <c r="AC86" s="204">
        <v>240.8</v>
      </c>
      <c r="AD86" s="204">
        <v>242.2</v>
      </c>
      <c r="AE86" s="204">
        <v>245</v>
      </c>
      <c r="AF86" s="204">
        <v>249.2</v>
      </c>
      <c r="AG86" s="204">
        <v>255.8</v>
      </c>
      <c r="AH86" s="233">
        <v>264.89999999999998</v>
      </c>
    </row>
    <row r="87" spans="1:34" x14ac:dyDescent="0.2">
      <c r="A87" s="28"/>
      <c r="B87" s="30"/>
      <c r="C87" s="52" t="s">
        <v>14</v>
      </c>
      <c r="D87" s="55" t="s">
        <v>51</v>
      </c>
      <c r="E87" s="58" t="s">
        <v>52</v>
      </c>
      <c r="F87" s="78">
        <v>1844.41236759853</v>
      </c>
      <c r="G87" s="78">
        <v>1922.3895639273201</v>
      </c>
      <c r="H87" s="78">
        <v>1875.50951869199</v>
      </c>
      <c r="I87" s="78">
        <v>1754.6980795127999</v>
      </c>
      <c r="J87" s="78">
        <v>1683.9272055982201</v>
      </c>
      <c r="K87" s="78">
        <v>1648.3510900569199</v>
      </c>
      <c r="L87" s="78">
        <v>1625.2802677925799</v>
      </c>
      <c r="M87" s="78">
        <v>1638.4899854032999</v>
      </c>
      <c r="N87" s="66">
        <v>1582.3121404901699</v>
      </c>
      <c r="O87" s="78"/>
      <c r="P87" s="78" t="s">
        <v>679</v>
      </c>
      <c r="Q87" s="78" t="s">
        <v>679</v>
      </c>
      <c r="R87" s="78" t="s">
        <v>679</v>
      </c>
      <c r="S87" s="78" t="s">
        <v>679</v>
      </c>
      <c r="T87" s="78" t="s">
        <v>679</v>
      </c>
      <c r="U87" s="78" t="s">
        <v>679</v>
      </c>
      <c r="V87" s="78" t="s">
        <v>679</v>
      </c>
      <c r="W87" s="78" t="s">
        <v>679</v>
      </c>
      <c r="X87" s="78"/>
      <c r="Y87" s="78"/>
      <c r="Z87" s="78" t="s">
        <v>679</v>
      </c>
      <c r="AA87" s="78" t="s">
        <v>679</v>
      </c>
      <c r="AB87" s="78" t="s">
        <v>679</v>
      </c>
      <c r="AC87" s="78" t="s">
        <v>679</v>
      </c>
      <c r="AD87" s="78" t="s">
        <v>679</v>
      </c>
      <c r="AE87" s="78" t="s">
        <v>679</v>
      </c>
      <c r="AF87" s="78" t="s">
        <v>679</v>
      </c>
      <c r="AG87" s="78" t="s">
        <v>679</v>
      </c>
      <c r="AH87" s="132"/>
    </row>
    <row r="88" spans="1:34" x14ac:dyDescent="0.2">
      <c r="A88" s="33"/>
      <c r="B88" s="34"/>
      <c r="C88" s="52" t="s">
        <v>59</v>
      </c>
      <c r="D88" s="60" t="s">
        <v>57</v>
      </c>
      <c r="E88" s="61" t="s">
        <v>58</v>
      </c>
      <c r="F88" s="78" t="s">
        <v>679</v>
      </c>
      <c r="G88" s="78" t="s">
        <v>679</v>
      </c>
      <c r="H88" s="78" t="s">
        <v>679</v>
      </c>
      <c r="I88" s="78" t="s">
        <v>679</v>
      </c>
      <c r="J88" s="78" t="s">
        <v>679</v>
      </c>
      <c r="K88" s="78" t="s">
        <v>679</v>
      </c>
      <c r="L88" s="78" t="s">
        <v>679</v>
      </c>
      <c r="M88" s="78" t="s">
        <v>679</v>
      </c>
      <c r="N88" s="78" t="s">
        <v>679</v>
      </c>
      <c r="O88" s="78"/>
      <c r="P88" s="75">
        <v>66896</v>
      </c>
      <c r="Q88" s="204">
        <v>66056</v>
      </c>
      <c r="R88" s="204">
        <v>70723</v>
      </c>
      <c r="S88" s="204">
        <v>72328</v>
      </c>
      <c r="T88" s="204">
        <v>70665</v>
      </c>
      <c r="U88" s="75">
        <v>72950</v>
      </c>
      <c r="V88" s="75">
        <v>75891</v>
      </c>
      <c r="W88" s="75">
        <v>82631</v>
      </c>
      <c r="X88" s="75">
        <v>88285</v>
      </c>
      <c r="Y88" s="78"/>
      <c r="Z88" s="78" t="s">
        <v>679</v>
      </c>
      <c r="AA88" s="78" t="s">
        <v>679</v>
      </c>
      <c r="AB88" s="78" t="s">
        <v>679</v>
      </c>
      <c r="AC88" s="78" t="s">
        <v>679</v>
      </c>
      <c r="AD88" s="78" t="s">
        <v>679</v>
      </c>
      <c r="AE88" s="78" t="s">
        <v>679</v>
      </c>
      <c r="AF88" s="78" t="s">
        <v>679</v>
      </c>
      <c r="AG88" s="78" t="s">
        <v>679</v>
      </c>
      <c r="AH88" s="132"/>
    </row>
    <row r="89" spans="1:34" x14ac:dyDescent="0.2">
      <c r="C89" s="52"/>
      <c r="F89" s="66"/>
      <c r="G89" s="66"/>
      <c r="H89" s="66"/>
      <c r="I89" s="66"/>
      <c r="J89" s="66"/>
      <c r="K89" s="66"/>
      <c r="L89" s="66"/>
      <c r="M89" s="78"/>
      <c r="N89" s="66"/>
      <c r="O89" s="78"/>
      <c r="P89" s="78"/>
      <c r="Q89" s="78"/>
      <c r="R89" s="78"/>
      <c r="S89" s="78"/>
      <c r="T89" s="78"/>
      <c r="U89" s="78"/>
      <c r="V89" s="78"/>
      <c r="W89" s="78"/>
      <c r="X89" s="78"/>
      <c r="Y89" s="78"/>
      <c r="Z89" s="78"/>
      <c r="AA89" s="78"/>
      <c r="AB89" s="78"/>
      <c r="AC89" s="78"/>
      <c r="AD89" s="78"/>
      <c r="AE89" s="78"/>
      <c r="AF89" s="78"/>
      <c r="AG89" s="78"/>
      <c r="AH89" s="132"/>
    </row>
    <row r="90" spans="1:34" x14ac:dyDescent="0.2">
      <c r="A90" s="35" t="s">
        <v>26</v>
      </c>
      <c r="B90" s="36" t="s">
        <v>68</v>
      </c>
      <c r="C90" s="56" t="s">
        <v>82</v>
      </c>
      <c r="D90" s="62"/>
      <c r="E90" s="62"/>
      <c r="F90" s="79">
        <v>1618.8154723881221</v>
      </c>
      <c r="G90" s="79">
        <v>1581.4406274764478</v>
      </c>
      <c r="H90" s="79">
        <v>1635.5390944930016</v>
      </c>
      <c r="I90" s="79">
        <v>1540.019780913462</v>
      </c>
      <c r="J90" s="79">
        <v>1435.2408208791753</v>
      </c>
      <c r="K90" s="79">
        <v>1337.5939383532486</v>
      </c>
      <c r="L90" s="79">
        <v>1322.7674291729245</v>
      </c>
      <c r="M90" s="79">
        <v>1308.5980460847654</v>
      </c>
      <c r="N90" s="67">
        <v>1287.921147831812</v>
      </c>
      <c r="O90" s="79"/>
      <c r="P90" s="79">
        <v>78849</v>
      </c>
      <c r="Q90" s="79">
        <v>71626</v>
      </c>
      <c r="R90" s="79">
        <v>79051</v>
      </c>
      <c r="S90" s="79">
        <v>81757</v>
      </c>
      <c r="T90" s="79">
        <v>83266</v>
      </c>
      <c r="U90" s="79">
        <v>84437</v>
      </c>
      <c r="V90" s="79">
        <v>85507</v>
      </c>
      <c r="W90" s="79">
        <v>90088</v>
      </c>
      <c r="X90" s="79">
        <v>95048</v>
      </c>
      <c r="Y90" s="79"/>
      <c r="Z90" s="79">
        <v>117.39999999999999</v>
      </c>
      <c r="AA90" s="79">
        <v>111.30000000000001</v>
      </c>
      <c r="AB90" s="79">
        <v>112.80000000000001</v>
      </c>
      <c r="AC90" s="79">
        <v>115.8</v>
      </c>
      <c r="AD90" s="79">
        <v>114.6</v>
      </c>
      <c r="AE90" s="79">
        <v>116.6</v>
      </c>
      <c r="AF90" s="79">
        <v>115.3</v>
      </c>
      <c r="AG90" s="79">
        <v>117.1</v>
      </c>
      <c r="AH90" s="234">
        <v>119.1</v>
      </c>
    </row>
    <row r="91" spans="1:34" x14ac:dyDescent="0.2">
      <c r="A91" s="31"/>
      <c r="B91" s="32"/>
      <c r="C91" s="52" t="s">
        <v>11</v>
      </c>
      <c r="D91" s="52" t="s">
        <v>45</v>
      </c>
      <c r="E91" s="53" t="s">
        <v>46</v>
      </c>
      <c r="F91" s="78">
        <v>881.31564002099697</v>
      </c>
      <c r="G91" s="78">
        <v>850.45667793814596</v>
      </c>
      <c r="H91" s="78">
        <v>911.55260882618495</v>
      </c>
      <c r="I91" s="78">
        <v>862.41362484756405</v>
      </c>
      <c r="J91" s="78">
        <v>799.34387994751796</v>
      </c>
      <c r="K91" s="78">
        <v>725.83006729512795</v>
      </c>
      <c r="L91" s="78">
        <v>721.42203965627402</v>
      </c>
      <c r="M91" s="78">
        <v>717.15259906326901</v>
      </c>
      <c r="N91" s="66">
        <v>719.00035385331296</v>
      </c>
      <c r="O91" s="78"/>
      <c r="P91" s="75">
        <v>26248</v>
      </c>
      <c r="Q91" s="204">
        <v>20101</v>
      </c>
      <c r="R91" s="204">
        <v>26406</v>
      </c>
      <c r="S91" s="204">
        <v>26871</v>
      </c>
      <c r="T91" s="204">
        <v>27544</v>
      </c>
      <c r="U91" s="204">
        <v>26867</v>
      </c>
      <c r="V91" s="204">
        <v>26678</v>
      </c>
      <c r="W91" s="204">
        <v>28603</v>
      </c>
      <c r="X91" s="204">
        <v>30057</v>
      </c>
      <c r="Y91" s="85"/>
      <c r="Z91" s="204">
        <v>34.6</v>
      </c>
      <c r="AA91" s="204">
        <v>30.6</v>
      </c>
      <c r="AB91" s="204">
        <v>31.8</v>
      </c>
      <c r="AC91" s="204">
        <v>33.1</v>
      </c>
      <c r="AD91" s="204">
        <v>32.4</v>
      </c>
      <c r="AE91" s="204">
        <v>32.299999999999997</v>
      </c>
      <c r="AF91" s="204">
        <v>31.4</v>
      </c>
      <c r="AG91" s="204">
        <v>30.7</v>
      </c>
      <c r="AH91" s="233">
        <v>30.6</v>
      </c>
    </row>
    <row r="92" spans="1:34" x14ac:dyDescent="0.2">
      <c r="A92" s="31"/>
      <c r="B92" s="32"/>
      <c r="C92" s="52" t="s">
        <v>12</v>
      </c>
      <c r="D92" s="52" t="s">
        <v>47</v>
      </c>
      <c r="E92" s="53" t="s">
        <v>48</v>
      </c>
      <c r="F92" s="78">
        <v>310.27556031802101</v>
      </c>
      <c r="G92" s="78">
        <v>288.887333711336</v>
      </c>
      <c r="H92" s="78">
        <v>286.56546124201901</v>
      </c>
      <c r="I92" s="78">
        <v>278.01100742931499</v>
      </c>
      <c r="J92" s="78">
        <v>250.34208178849201</v>
      </c>
      <c r="K92" s="78">
        <v>235.10006515100599</v>
      </c>
      <c r="L92" s="78">
        <v>236.80269852597601</v>
      </c>
      <c r="M92" s="78">
        <v>226.88734053837001</v>
      </c>
      <c r="N92" s="66">
        <v>218.88472156314299</v>
      </c>
      <c r="O92" s="78"/>
      <c r="P92" s="75">
        <v>25874</v>
      </c>
      <c r="Q92" s="75">
        <v>25366</v>
      </c>
      <c r="R92" s="75">
        <v>25467</v>
      </c>
      <c r="S92" s="75">
        <v>27056</v>
      </c>
      <c r="T92" s="75">
        <v>27217</v>
      </c>
      <c r="U92" s="204">
        <v>28548</v>
      </c>
      <c r="V92" s="204">
        <v>29367</v>
      </c>
      <c r="W92" s="204">
        <v>30851</v>
      </c>
      <c r="X92" s="204">
        <v>32538</v>
      </c>
      <c r="Y92" s="85"/>
      <c r="Z92" s="204">
        <v>39.799999999999997</v>
      </c>
      <c r="AA92" s="204">
        <v>38.9</v>
      </c>
      <c r="AB92" s="204">
        <v>39.6</v>
      </c>
      <c r="AC92" s="204">
        <v>40.700000000000003</v>
      </c>
      <c r="AD92" s="204">
        <v>40.9</v>
      </c>
      <c r="AE92" s="204">
        <v>42.1</v>
      </c>
      <c r="AF92" s="204">
        <v>41.7</v>
      </c>
      <c r="AG92" s="204">
        <v>42.6</v>
      </c>
      <c r="AH92" s="233">
        <v>43</v>
      </c>
    </row>
    <row r="93" spans="1:34" x14ac:dyDescent="0.2">
      <c r="A93" s="31"/>
      <c r="B93" s="32"/>
      <c r="C93" s="52" t="s">
        <v>13</v>
      </c>
      <c r="D93" s="52" t="s">
        <v>49</v>
      </c>
      <c r="E93" s="53" t="s">
        <v>50</v>
      </c>
      <c r="F93" s="78">
        <v>21.2205741492998</v>
      </c>
      <c r="G93" s="78">
        <v>20.764877774643999</v>
      </c>
      <c r="H93" s="78">
        <v>21.599365005788702</v>
      </c>
      <c r="I93" s="78">
        <v>20.267594344416999</v>
      </c>
      <c r="J93" s="78">
        <v>20.6632742501263</v>
      </c>
      <c r="K93" s="78">
        <v>18.8453671810577</v>
      </c>
      <c r="L93" s="78">
        <v>18.024108599454401</v>
      </c>
      <c r="M93" s="78">
        <v>17.5731268823105</v>
      </c>
      <c r="N93" s="66">
        <v>16.8013810121281</v>
      </c>
      <c r="O93" s="78"/>
      <c r="P93" s="75">
        <v>17948</v>
      </c>
      <c r="Q93" s="204">
        <v>18012</v>
      </c>
      <c r="R93" s="204">
        <v>18100</v>
      </c>
      <c r="S93" s="204">
        <v>18612</v>
      </c>
      <c r="T93" s="204">
        <v>19219</v>
      </c>
      <c r="U93" s="204">
        <v>19712</v>
      </c>
      <c r="V93" s="204">
        <v>20205</v>
      </c>
      <c r="W93" s="204">
        <v>20871</v>
      </c>
      <c r="X93" s="204">
        <v>21998</v>
      </c>
      <c r="Y93" s="78"/>
      <c r="Z93" s="204">
        <v>43</v>
      </c>
      <c r="AA93" s="204">
        <v>41.8</v>
      </c>
      <c r="AB93" s="204">
        <v>41.4</v>
      </c>
      <c r="AC93" s="204">
        <v>42</v>
      </c>
      <c r="AD93" s="204">
        <v>41.3</v>
      </c>
      <c r="AE93" s="204">
        <v>42.2</v>
      </c>
      <c r="AF93" s="204">
        <v>42.2</v>
      </c>
      <c r="AG93" s="204">
        <v>43.8</v>
      </c>
      <c r="AH93" s="233">
        <v>45.5</v>
      </c>
    </row>
    <row r="94" spans="1:34" x14ac:dyDescent="0.2">
      <c r="A94" s="28"/>
      <c r="B94" s="30"/>
      <c r="C94" s="52" t="s">
        <v>14</v>
      </c>
      <c r="D94" s="55" t="s">
        <v>51</v>
      </c>
      <c r="E94" s="58" t="s">
        <v>52</v>
      </c>
      <c r="F94" s="78">
        <v>406.00369789980402</v>
      </c>
      <c r="G94" s="78">
        <v>421.33173805232201</v>
      </c>
      <c r="H94" s="78">
        <v>415.82165941900899</v>
      </c>
      <c r="I94" s="78">
        <v>379.32755429216598</v>
      </c>
      <c r="J94" s="78">
        <v>364.89158489303901</v>
      </c>
      <c r="K94" s="78">
        <v>357.81843872605702</v>
      </c>
      <c r="L94" s="78">
        <v>346.51858239121998</v>
      </c>
      <c r="M94" s="78">
        <v>346.98497960081602</v>
      </c>
      <c r="N94" s="66">
        <v>333.234691403228</v>
      </c>
      <c r="O94" s="78"/>
      <c r="P94" s="78" t="s">
        <v>679</v>
      </c>
      <c r="Q94" s="78" t="s">
        <v>679</v>
      </c>
      <c r="R94" s="78" t="s">
        <v>679</v>
      </c>
      <c r="S94" s="78" t="s">
        <v>679</v>
      </c>
      <c r="T94" s="78" t="s">
        <v>679</v>
      </c>
      <c r="U94" s="78" t="s">
        <v>679</v>
      </c>
      <c r="V94" s="78" t="s">
        <v>679</v>
      </c>
      <c r="W94" s="78" t="s">
        <v>679</v>
      </c>
      <c r="X94" s="78"/>
      <c r="Y94" s="78"/>
      <c r="Z94" s="78" t="s">
        <v>679</v>
      </c>
      <c r="AA94" s="78" t="s">
        <v>679</v>
      </c>
      <c r="AB94" s="78" t="s">
        <v>679</v>
      </c>
      <c r="AC94" s="78" t="s">
        <v>679</v>
      </c>
      <c r="AD94" s="78" t="s">
        <v>679</v>
      </c>
      <c r="AE94" s="78" t="s">
        <v>679</v>
      </c>
      <c r="AF94" s="78" t="s">
        <v>679</v>
      </c>
      <c r="AG94" s="78" t="s">
        <v>679</v>
      </c>
      <c r="AH94" s="132"/>
    </row>
    <row r="95" spans="1:34" x14ac:dyDescent="0.2">
      <c r="A95" s="33"/>
      <c r="B95" s="34"/>
      <c r="C95" s="52" t="s">
        <v>59</v>
      </c>
      <c r="D95" s="60" t="s">
        <v>57</v>
      </c>
      <c r="E95" s="61" t="s">
        <v>58</v>
      </c>
      <c r="F95" s="78" t="s">
        <v>679</v>
      </c>
      <c r="G95" s="78" t="s">
        <v>679</v>
      </c>
      <c r="H95" s="78" t="s">
        <v>679</v>
      </c>
      <c r="I95" s="78" t="s">
        <v>679</v>
      </c>
      <c r="J95" s="78" t="s">
        <v>679</v>
      </c>
      <c r="K95" s="78" t="s">
        <v>679</v>
      </c>
      <c r="L95" s="78" t="s">
        <v>679</v>
      </c>
      <c r="M95" s="78" t="s">
        <v>679</v>
      </c>
      <c r="N95" s="78" t="s">
        <v>679</v>
      </c>
      <c r="O95" s="78"/>
      <c r="P95" s="75">
        <v>8779</v>
      </c>
      <c r="Q95" s="75">
        <v>8147</v>
      </c>
      <c r="R95" s="204">
        <v>9078</v>
      </c>
      <c r="S95" s="204">
        <v>9218</v>
      </c>
      <c r="T95" s="204">
        <v>9286</v>
      </c>
      <c r="U95" s="204">
        <v>9310</v>
      </c>
      <c r="V95" s="204">
        <v>9257</v>
      </c>
      <c r="W95" s="204">
        <v>9763</v>
      </c>
      <c r="X95" s="204">
        <v>10455</v>
      </c>
      <c r="Y95" s="85"/>
      <c r="Z95" s="78" t="s">
        <v>679</v>
      </c>
      <c r="AA95" s="78" t="s">
        <v>679</v>
      </c>
      <c r="AB95" s="78" t="s">
        <v>679</v>
      </c>
      <c r="AC95" s="78" t="s">
        <v>679</v>
      </c>
      <c r="AD95" s="78" t="s">
        <v>679</v>
      </c>
      <c r="AE95" s="78" t="s">
        <v>679</v>
      </c>
      <c r="AF95" s="78" t="s">
        <v>679</v>
      </c>
      <c r="AG95" s="78" t="s">
        <v>679</v>
      </c>
      <c r="AH95" s="132"/>
    </row>
    <row r="96" spans="1:34" x14ac:dyDescent="0.2">
      <c r="C96" s="52"/>
      <c r="F96" s="66"/>
      <c r="G96" s="66"/>
      <c r="H96" s="66"/>
      <c r="I96" s="66"/>
      <c r="J96" s="66"/>
      <c r="K96" s="66"/>
      <c r="L96" s="66"/>
      <c r="M96" s="78"/>
      <c r="N96" s="66"/>
      <c r="O96" s="78"/>
      <c r="P96" s="78"/>
      <c r="Q96" s="78"/>
      <c r="R96" s="78"/>
      <c r="S96" s="78"/>
      <c r="T96" s="78"/>
      <c r="U96" s="78"/>
      <c r="V96" s="78"/>
      <c r="W96" s="78"/>
      <c r="X96" s="78"/>
      <c r="Y96" s="78"/>
      <c r="Z96" s="78"/>
      <c r="AA96" s="78"/>
      <c r="AB96" s="78"/>
      <c r="AC96" s="78"/>
      <c r="AD96" s="78"/>
      <c r="AE96" s="78"/>
      <c r="AF96" s="78"/>
      <c r="AG96" s="78"/>
      <c r="AH96" s="132"/>
    </row>
    <row r="97" spans="1:39" x14ac:dyDescent="0.2">
      <c r="C97" s="52"/>
      <c r="F97" s="66"/>
      <c r="G97" s="66"/>
      <c r="H97" s="66"/>
      <c r="I97" s="66"/>
      <c r="J97" s="66"/>
      <c r="K97" s="66"/>
      <c r="L97" s="66"/>
      <c r="M97" s="78"/>
      <c r="N97" s="66"/>
      <c r="O97" s="78"/>
      <c r="P97" s="78"/>
      <c r="Q97" s="78"/>
      <c r="R97" s="78"/>
      <c r="S97" s="78"/>
      <c r="T97" s="78"/>
      <c r="U97" s="78"/>
      <c r="V97" s="78"/>
      <c r="W97" s="78"/>
      <c r="X97" s="78"/>
      <c r="Y97" s="78"/>
      <c r="Z97" s="78"/>
      <c r="AA97" s="78"/>
      <c r="AB97" s="78"/>
      <c r="AC97" s="78"/>
      <c r="AD97" s="78"/>
      <c r="AE97" s="78"/>
      <c r="AF97" s="78"/>
      <c r="AG97" s="78"/>
      <c r="AH97" s="132"/>
    </row>
    <row r="98" spans="1:39" x14ac:dyDescent="0.2">
      <c r="A98" s="35" t="s">
        <v>27</v>
      </c>
      <c r="B98" s="36" t="s">
        <v>69</v>
      </c>
      <c r="C98" s="56" t="s">
        <v>82</v>
      </c>
      <c r="D98" s="62"/>
      <c r="E98" s="62"/>
      <c r="F98" s="79">
        <v>1834.1081051403321</v>
      </c>
      <c r="G98" s="79">
        <v>1869.1543986486522</v>
      </c>
      <c r="H98" s="79">
        <v>1928.7248061631699</v>
      </c>
      <c r="I98" s="79">
        <v>1806.4995897339652</v>
      </c>
      <c r="J98" s="79">
        <v>1790.4343687805413</v>
      </c>
      <c r="K98" s="79">
        <v>1737.585649122434</v>
      </c>
      <c r="L98" s="79">
        <v>1607.0349623366444</v>
      </c>
      <c r="M98" s="79">
        <v>1544.0113892992665</v>
      </c>
      <c r="N98" s="67">
        <v>1687.5027830213703</v>
      </c>
      <c r="O98" s="79"/>
      <c r="P98" s="79">
        <v>86533</v>
      </c>
      <c r="Q98" s="79">
        <v>83649</v>
      </c>
      <c r="R98" s="79">
        <v>90464</v>
      </c>
      <c r="S98" s="79">
        <v>95169</v>
      </c>
      <c r="T98" s="79">
        <v>97687</v>
      </c>
      <c r="U98" s="79">
        <v>97132</v>
      </c>
      <c r="V98" s="79">
        <v>100171</v>
      </c>
      <c r="W98" s="79">
        <v>103718</v>
      </c>
      <c r="X98" s="79">
        <v>112097</v>
      </c>
      <c r="Y98" s="79"/>
      <c r="Z98" s="79">
        <v>131.69999999999999</v>
      </c>
      <c r="AA98" s="79">
        <v>127.5</v>
      </c>
      <c r="AB98" s="79">
        <v>129.1</v>
      </c>
      <c r="AC98" s="79">
        <v>130.5</v>
      </c>
      <c r="AD98" s="79">
        <v>130.69999999999999</v>
      </c>
      <c r="AE98" s="79">
        <v>130.6</v>
      </c>
      <c r="AF98" s="79">
        <v>132.9</v>
      </c>
      <c r="AG98" s="79">
        <v>137.5</v>
      </c>
      <c r="AH98" s="234">
        <v>138.39999999999998</v>
      </c>
      <c r="AI98" s="1"/>
    </row>
    <row r="99" spans="1:39" x14ac:dyDescent="0.2">
      <c r="A99" s="31"/>
      <c r="B99" s="32"/>
      <c r="C99" s="52" t="s">
        <v>11</v>
      </c>
      <c r="D99" s="52" t="s">
        <v>45</v>
      </c>
      <c r="E99" s="53" t="s">
        <v>46</v>
      </c>
      <c r="F99" s="78">
        <v>1223.9725359542699</v>
      </c>
      <c r="G99" s="78">
        <v>1270.5573040025299</v>
      </c>
      <c r="H99" s="78">
        <v>1303.6148808550699</v>
      </c>
      <c r="I99" s="78">
        <v>1212.2770816602699</v>
      </c>
      <c r="J99" s="78">
        <v>1222.7416535909999</v>
      </c>
      <c r="K99" s="78">
        <v>1182.6364898312299</v>
      </c>
      <c r="L99" s="78">
        <v>1075.9316456541701</v>
      </c>
      <c r="M99" s="78">
        <v>1009.11152964229</v>
      </c>
      <c r="N99" s="66">
        <v>1190.43229414861</v>
      </c>
      <c r="O99" s="78"/>
      <c r="P99" s="75">
        <v>27922</v>
      </c>
      <c r="Q99" s="204">
        <v>24802</v>
      </c>
      <c r="R99" s="204">
        <v>29060</v>
      </c>
      <c r="S99" s="204">
        <v>31378</v>
      </c>
      <c r="T99" s="204">
        <v>31840</v>
      </c>
      <c r="U99" s="204">
        <v>30215</v>
      </c>
      <c r="V99" s="204">
        <v>29608</v>
      </c>
      <c r="W99" s="204">
        <v>29090</v>
      </c>
      <c r="X99" s="204">
        <v>31473</v>
      </c>
      <c r="Y99" s="78"/>
      <c r="Z99" s="204">
        <v>36.9</v>
      </c>
      <c r="AA99" s="204">
        <v>34.4</v>
      </c>
      <c r="AB99" s="204">
        <v>34.200000000000003</v>
      </c>
      <c r="AC99" s="204">
        <v>35.700000000000003</v>
      </c>
      <c r="AD99" s="204">
        <v>35.5</v>
      </c>
      <c r="AE99" s="204">
        <v>34.4</v>
      </c>
      <c r="AF99" s="204">
        <v>33.6</v>
      </c>
      <c r="AG99" s="204">
        <v>33.6</v>
      </c>
      <c r="AH99" s="233">
        <v>34.200000000000003</v>
      </c>
    </row>
    <row r="100" spans="1:39" x14ac:dyDescent="0.2">
      <c r="A100" s="31"/>
      <c r="B100" s="32"/>
      <c r="C100" s="52" t="s">
        <v>12</v>
      </c>
      <c r="D100" s="52" t="s">
        <v>47</v>
      </c>
      <c r="E100" s="53" t="s">
        <v>48</v>
      </c>
      <c r="F100" s="78">
        <v>241.85552869810201</v>
      </c>
      <c r="G100" s="78">
        <v>213.89863420414699</v>
      </c>
      <c r="H100" s="78">
        <v>239.52684819043299</v>
      </c>
      <c r="I100" s="78">
        <v>232.16464046450699</v>
      </c>
      <c r="J100" s="78">
        <v>219.33203177507801</v>
      </c>
      <c r="K100" s="78">
        <v>211.059161740858</v>
      </c>
      <c r="L100" s="78">
        <v>199.02927715197899</v>
      </c>
      <c r="M100" s="78">
        <v>200.333245283346</v>
      </c>
      <c r="N100" s="66">
        <v>173.44740705710601</v>
      </c>
      <c r="O100" s="78"/>
      <c r="P100" s="75">
        <v>29638</v>
      </c>
      <c r="Q100" s="204">
        <v>29713</v>
      </c>
      <c r="R100" s="204">
        <v>31251</v>
      </c>
      <c r="S100" s="204">
        <v>32701</v>
      </c>
      <c r="T100" s="204">
        <v>33615</v>
      </c>
      <c r="U100" s="204">
        <v>34425</v>
      </c>
      <c r="V100" s="204">
        <v>37061</v>
      </c>
      <c r="W100" s="204">
        <v>39744</v>
      </c>
      <c r="X100" s="204">
        <v>42871</v>
      </c>
      <c r="Y100" s="78"/>
      <c r="Z100" s="204">
        <v>46.7</v>
      </c>
      <c r="AA100" s="204">
        <v>45.4</v>
      </c>
      <c r="AB100" s="204">
        <v>47</v>
      </c>
      <c r="AC100" s="204">
        <v>47.6</v>
      </c>
      <c r="AD100" s="204">
        <v>47.6</v>
      </c>
      <c r="AE100" s="204">
        <v>47.6</v>
      </c>
      <c r="AF100" s="204">
        <v>49.4</v>
      </c>
      <c r="AG100" s="204">
        <v>50.9</v>
      </c>
      <c r="AH100" s="233">
        <v>50.3</v>
      </c>
    </row>
    <row r="101" spans="1:39" x14ac:dyDescent="0.2">
      <c r="A101" s="31"/>
      <c r="B101" s="32"/>
      <c r="C101" s="52" t="s">
        <v>13</v>
      </c>
      <c r="D101" s="52" t="s">
        <v>49</v>
      </c>
      <c r="E101" s="53" t="s">
        <v>50</v>
      </c>
      <c r="F101" s="78">
        <v>18.993072048736199</v>
      </c>
      <c r="G101" s="78">
        <v>18.924301872405401</v>
      </c>
      <c r="H101" s="78">
        <v>19.422860814581998</v>
      </c>
      <c r="I101" s="78">
        <v>18.588213166627401</v>
      </c>
      <c r="J101" s="78">
        <v>18.644689606349399</v>
      </c>
      <c r="K101" s="78">
        <v>17.080660046633199</v>
      </c>
      <c r="L101" s="78">
        <v>16.329650141039401</v>
      </c>
      <c r="M101" s="78">
        <v>15.7282049477075</v>
      </c>
      <c r="N101" s="66">
        <v>14.9515267562074</v>
      </c>
      <c r="O101" s="78"/>
      <c r="P101" s="75">
        <v>19278</v>
      </c>
      <c r="Q101" s="204">
        <v>19366</v>
      </c>
      <c r="R101" s="204">
        <v>19599</v>
      </c>
      <c r="S101" s="204">
        <v>20136</v>
      </c>
      <c r="T101" s="204">
        <v>21132</v>
      </c>
      <c r="U101" s="204">
        <v>21630</v>
      </c>
      <c r="V101" s="204">
        <v>22491</v>
      </c>
      <c r="W101" s="204">
        <v>23580</v>
      </c>
      <c r="X101" s="204">
        <v>25335</v>
      </c>
      <c r="Y101" s="78"/>
      <c r="Z101" s="204">
        <v>48.1</v>
      </c>
      <c r="AA101" s="204">
        <v>47.7</v>
      </c>
      <c r="AB101" s="204">
        <v>47.9</v>
      </c>
      <c r="AC101" s="204">
        <v>47.2</v>
      </c>
      <c r="AD101" s="204">
        <v>47.6</v>
      </c>
      <c r="AE101" s="204">
        <v>48.6</v>
      </c>
      <c r="AF101" s="204">
        <v>49.9</v>
      </c>
      <c r="AG101" s="204">
        <v>53</v>
      </c>
      <c r="AH101" s="233">
        <v>53.9</v>
      </c>
    </row>
    <row r="102" spans="1:39" x14ac:dyDescent="0.2">
      <c r="A102" s="28"/>
      <c r="B102" s="30"/>
      <c r="C102" s="52" t="s">
        <v>14</v>
      </c>
      <c r="D102" s="55" t="s">
        <v>51</v>
      </c>
      <c r="E102" s="58" t="s">
        <v>52</v>
      </c>
      <c r="F102" s="78">
        <v>349.28696843922398</v>
      </c>
      <c r="G102" s="78">
        <v>365.77415856956998</v>
      </c>
      <c r="H102" s="78">
        <v>366.16021630308501</v>
      </c>
      <c r="I102" s="78">
        <v>343.46965444256102</v>
      </c>
      <c r="J102" s="78">
        <v>329.71599380811398</v>
      </c>
      <c r="K102" s="78">
        <v>326.80933750371298</v>
      </c>
      <c r="L102" s="78">
        <v>315.74438938945599</v>
      </c>
      <c r="M102" s="78">
        <v>318.83840942592298</v>
      </c>
      <c r="N102" s="66">
        <v>308.67155505944697</v>
      </c>
      <c r="O102" s="78"/>
      <c r="P102" s="78" t="s">
        <v>679</v>
      </c>
      <c r="Q102" s="78" t="s">
        <v>679</v>
      </c>
      <c r="R102" s="78" t="s">
        <v>679</v>
      </c>
      <c r="S102" s="78" t="s">
        <v>679</v>
      </c>
      <c r="T102" s="78" t="s">
        <v>679</v>
      </c>
      <c r="U102" s="78" t="s">
        <v>679</v>
      </c>
      <c r="V102" s="78" t="s">
        <v>679</v>
      </c>
      <c r="W102" s="78" t="s">
        <v>679</v>
      </c>
      <c r="X102" s="78"/>
      <c r="Y102" s="78"/>
      <c r="Z102" s="78" t="s">
        <v>679</v>
      </c>
      <c r="AA102" s="78" t="s">
        <v>679</v>
      </c>
      <c r="AB102" s="78" t="s">
        <v>679</v>
      </c>
      <c r="AC102" s="78" t="s">
        <v>679</v>
      </c>
      <c r="AD102" s="78" t="s">
        <v>679</v>
      </c>
      <c r="AE102" s="78" t="s">
        <v>679</v>
      </c>
      <c r="AF102" s="78" t="s">
        <v>679</v>
      </c>
      <c r="AG102" s="78" t="s">
        <v>679</v>
      </c>
      <c r="AH102" s="132"/>
    </row>
    <row r="103" spans="1:39" x14ac:dyDescent="0.2">
      <c r="A103" s="33"/>
      <c r="B103" s="34"/>
      <c r="C103" s="52" t="s">
        <v>59</v>
      </c>
      <c r="D103" s="60" t="s">
        <v>57</v>
      </c>
      <c r="E103" s="61" t="s">
        <v>58</v>
      </c>
      <c r="F103" s="78" t="s">
        <v>679</v>
      </c>
      <c r="G103" s="78" t="s">
        <v>679</v>
      </c>
      <c r="H103" s="78" t="s">
        <v>679</v>
      </c>
      <c r="I103" s="78" t="s">
        <v>679</v>
      </c>
      <c r="J103" s="78" t="s">
        <v>679</v>
      </c>
      <c r="K103" s="78" t="s">
        <v>679</v>
      </c>
      <c r="L103" s="78" t="s">
        <v>679</v>
      </c>
      <c r="M103" s="78" t="s">
        <v>679</v>
      </c>
      <c r="N103" s="78" t="s">
        <v>679</v>
      </c>
      <c r="O103" s="78"/>
      <c r="P103" s="75">
        <v>9695</v>
      </c>
      <c r="Q103" s="204">
        <v>9768</v>
      </c>
      <c r="R103" s="204">
        <v>10554</v>
      </c>
      <c r="S103" s="230">
        <v>10954</v>
      </c>
      <c r="T103" s="230">
        <v>11100</v>
      </c>
      <c r="U103" s="204">
        <v>10862</v>
      </c>
      <c r="V103" s="204">
        <v>11011</v>
      </c>
      <c r="W103" s="204">
        <v>11304</v>
      </c>
      <c r="X103" s="204">
        <v>12418</v>
      </c>
      <c r="Y103" s="78"/>
      <c r="Z103" s="78" t="s">
        <v>679</v>
      </c>
      <c r="AA103" s="78" t="s">
        <v>679</v>
      </c>
      <c r="AB103" s="78" t="s">
        <v>679</v>
      </c>
      <c r="AC103" s="78" t="s">
        <v>679</v>
      </c>
      <c r="AD103" s="78" t="s">
        <v>679</v>
      </c>
      <c r="AE103" s="78" t="s">
        <v>679</v>
      </c>
      <c r="AF103" s="78" t="s">
        <v>679</v>
      </c>
      <c r="AG103" s="78" t="s">
        <v>679</v>
      </c>
      <c r="AH103" s="132"/>
    </row>
    <row r="104" spans="1:39" x14ac:dyDescent="0.2">
      <c r="C104" s="52"/>
      <c r="F104" s="66"/>
      <c r="G104" s="66"/>
      <c r="H104" s="66"/>
      <c r="I104" s="66"/>
      <c r="J104" s="66"/>
      <c r="K104" s="66"/>
      <c r="L104" s="66"/>
      <c r="M104" s="78"/>
      <c r="N104" s="66"/>
      <c r="O104" s="78"/>
      <c r="P104" s="78"/>
      <c r="Q104" s="78"/>
      <c r="R104" s="78"/>
      <c r="S104" s="78"/>
      <c r="T104" s="78"/>
      <c r="U104" s="78"/>
      <c r="V104" s="78"/>
      <c r="W104" s="78"/>
      <c r="X104" s="78"/>
      <c r="Y104" s="78"/>
      <c r="Z104" s="78"/>
      <c r="AA104" s="78"/>
      <c r="AB104" s="78"/>
      <c r="AC104" s="78"/>
      <c r="AD104" s="78"/>
      <c r="AE104" s="78"/>
      <c r="AF104" s="78"/>
      <c r="AG104" s="78"/>
      <c r="AH104" s="132"/>
    </row>
    <row r="105" spans="1:39" x14ac:dyDescent="0.2">
      <c r="A105" s="35" t="s">
        <v>28</v>
      </c>
      <c r="B105" s="36" t="s">
        <v>70</v>
      </c>
      <c r="C105" s="56" t="s">
        <v>82</v>
      </c>
      <c r="D105" s="62"/>
      <c r="E105" s="62"/>
      <c r="F105" s="79">
        <v>2451.4545730463324</v>
      </c>
      <c r="G105" s="79">
        <v>1940.8485417357547</v>
      </c>
      <c r="H105" s="79">
        <v>2276.1194297903662</v>
      </c>
      <c r="I105" s="79">
        <v>1837.0770544026</v>
      </c>
      <c r="J105" s="79">
        <v>1778.7264446943202</v>
      </c>
      <c r="K105" s="79">
        <v>1649.0558860300048</v>
      </c>
      <c r="L105" s="79">
        <v>1481.6585481066491</v>
      </c>
      <c r="M105" s="79">
        <v>1405.9900153313604</v>
      </c>
      <c r="N105" s="67">
        <v>1413.2862763338783</v>
      </c>
      <c r="O105" s="79"/>
      <c r="P105" s="79">
        <v>79078</v>
      </c>
      <c r="Q105" s="79">
        <v>74967</v>
      </c>
      <c r="R105" s="79">
        <v>81143</v>
      </c>
      <c r="S105" s="79">
        <v>83948</v>
      </c>
      <c r="T105" s="79">
        <v>83644</v>
      </c>
      <c r="U105" s="79">
        <v>86034</v>
      </c>
      <c r="V105" s="79">
        <v>87559</v>
      </c>
      <c r="W105" s="79">
        <v>95971</v>
      </c>
      <c r="X105" s="79">
        <v>99747</v>
      </c>
      <c r="Y105" s="79"/>
      <c r="Z105" s="79">
        <v>115.5</v>
      </c>
      <c r="AA105" s="79">
        <v>109.89999999999999</v>
      </c>
      <c r="AB105" s="79">
        <v>111.19999999999999</v>
      </c>
      <c r="AC105" s="79">
        <v>113.69999999999999</v>
      </c>
      <c r="AD105" s="79">
        <v>114.6</v>
      </c>
      <c r="AE105" s="79">
        <v>115.89999999999999</v>
      </c>
      <c r="AF105" s="79">
        <v>117.19999999999999</v>
      </c>
      <c r="AG105" s="79">
        <v>118</v>
      </c>
      <c r="AH105" s="234">
        <v>118.80000000000001</v>
      </c>
    </row>
    <row r="106" spans="1:39" x14ac:dyDescent="0.2">
      <c r="A106" s="31"/>
      <c r="B106" s="32"/>
      <c r="C106" s="52" t="s">
        <v>11</v>
      </c>
      <c r="D106" s="52" t="s">
        <v>45</v>
      </c>
      <c r="E106" s="53" t="s">
        <v>46</v>
      </c>
      <c r="F106" s="78">
        <v>1809.2620971180099</v>
      </c>
      <c r="G106" s="78">
        <v>1348.6760805025799</v>
      </c>
      <c r="H106" s="78">
        <v>1706.67395900929</v>
      </c>
      <c r="I106" s="78">
        <v>1272.3824611119001</v>
      </c>
      <c r="J106" s="78">
        <v>1234.0846821498701</v>
      </c>
      <c r="K106" s="78">
        <v>1195.62512034884</v>
      </c>
      <c r="L106" s="78">
        <v>1033.3763836809901</v>
      </c>
      <c r="M106" s="78">
        <v>924.03380482134503</v>
      </c>
      <c r="N106" s="66">
        <v>940.78501607214002</v>
      </c>
      <c r="O106" s="78"/>
      <c r="P106" s="75">
        <v>28580</v>
      </c>
      <c r="Q106" s="75">
        <v>24457</v>
      </c>
      <c r="R106" s="204">
        <v>28406</v>
      </c>
      <c r="S106" s="230">
        <v>29236</v>
      </c>
      <c r="T106" s="230">
        <v>28180</v>
      </c>
      <c r="U106" s="75">
        <v>28149</v>
      </c>
      <c r="V106" s="75">
        <v>27091</v>
      </c>
      <c r="W106" s="75">
        <v>31059</v>
      </c>
      <c r="X106" s="75">
        <v>31263</v>
      </c>
      <c r="Y106" s="78"/>
      <c r="Z106" s="204">
        <v>38.6</v>
      </c>
      <c r="AA106" s="204">
        <v>34.700000000000003</v>
      </c>
      <c r="AB106" s="204">
        <v>35.1</v>
      </c>
      <c r="AC106" s="204">
        <v>35.5</v>
      </c>
      <c r="AD106" s="204">
        <v>36.4</v>
      </c>
      <c r="AE106" s="204">
        <v>36.4</v>
      </c>
      <c r="AF106" s="204">
        <v>36.4</v>
      </c>
      <c r="AG106" s="204">
        <v>35.200000000000003</v>
      </c>
      <c r="AH106" s="233">
        <v>34.4</v>
      </c>
    </row>
    <row r="107" spans="1:39" x14ac:dyDescent="0.2">
      <c r="A107" s="31"/>
      <c r="B107" s="32"/>
      <c r="C107" s="52" t="s">
        <v>12</v>
      </c>
      <c r="D107" s="52" t="s">
        <v>47</v>
      </c>
      <c r="E107" s="53" t="s">
        <v>48</v>
      </c>
      <c r="F107" s="78">
        <v>317.88634721818801</v>
      </c>
      <c r="G107" s="78">
        <v>256.24378457511699</v>
      </c>
      <c r="H107" s="78">
        <v>240.66588534231099</v>
      </c>
      <c r="I107" s="78">
        <v>252.709176707675</v>
      </c>
      <c r="J107" s="78">
        <v>243.947668114056</v>
      </c>
      <c r="K107" s="78">
        <v>155.71480821269</v>
      </c>
      <c r="L107" s="78">
        <v>153.53305487051799</v>
      </c>
      <c r="M107" s="78">
        <v>182.86787825622201</v>
      </c>
      <c r="N107" s="66">
        <v>183.24707183284599</v>
      </c>
      <c r="O107" s="78"/>
      <c r="P107" s="75">
        <v>26579</v>
      </c>
      <c r="Q107" s="204">
        <v>26586</v>
      </c>
      <c r="R107" s="204">
        <v>28065</v>
      </c>
      <c r="S107" s="230">
        <v>29737</v>
      </c>
      <c r="T107" s="230">
        <v>30222</v>
      </c>
      <c r="U107" s="75">
        <v>31382</v>
      </c>
      <c r="V107" s="75">
        <v>33184</v>
      </c>
      <c r="W107" s="75">
        <v>35495</v>
      </c>
      <c r="X107" s="75">
        <v>37717</v>
      </c>
      <c r="Y107" s="78"/>
      <c r="Z107" s="204">
        <v>41.8</v>
      </c>
      <c r="AA107" s="204">
        <v>41.3</v>
      </c>
      <c r="AB107" s="204">
        <v>43.1</v>
      </c>
      <c r="AC107" s="204">
        <v>45.4</v>
      </c>
      <c r="AD107" s="204">
        <v>45</v>
      </c>
      <c r="AE107" s="204">
        <v>45.2</v>
      </c>
      <c r="AF107" s="204">
        <v>46</v>
      </c>
      <c r="AG107" s="204">
        <v>47.1</v>
      </c>
      <c r="AH107" s="233">
        <v>47.9</v>
      </c>
    </row>
    <row r="108" spans="1:39" x14ac:dyDescent="0.2">
      <c r="A108" s="31"/>
      <c r="B108" s="32"/>
      <c r="C108" s="52" t="s">
        <v>13</v>
      </c>
      <c r="D108" s="52" t="s">
        <v>49</v>
      </c>
      <c r="E108" s="53" t="s">
        <v>50</v>
      </c>
      <c r="F108" s="78">
        <v>17.820254438667501</v>
      </c>
      <c r="G108" s="78">
        <v>16.919515109782001</v>
      </c>
      <c r="H108" s="78">
        <v>17.210014846778499</v>
      </c>
      <c r="I108" s="78">
        <v>16.291709276254998</v>
      </c>
      <c r="J108" s="78">
        <v>16.688264485904099</v>
      </c>
      <c r="K108" s="78">
        <v>15.206185646373701</v>
      </c>
      <c r="L108" s="78">
        <v>14.1432729563089</v>
      </c>
      <c r="M108" s="78">
        <v>14.406271226244399</v>
      </c>
      <c r="N108" s="66">
        <v>14.4060929331634</v>
      </c>
      <c r="O108" s="78"/>
      <c r="P108" s="75">
        <v>14629</v>
      </c>
      <c r="Q108" s="75">
        <v>14778</v>
      </c>
      <c r="R108" s="75">
        <v>14790</v>
      </c>
      <c r="S108" s="75">
        <v>14894</v>
      </c>
      <c r="T108" s="75">
        <v>15339</v>
      </c>
      <c r="U108" s="75">
        <v>16499</v>
      </c>
      <c r="V108" s="75">
        <v>17327</v>
      </c>
      <c r="W108" s="75">
        <v>18487</v>
      </c>
      <c r="X108" s="75">
        <v>19243</v>
      </c>
      <c r="Y108" s="78"/>
      <c r="Z108" s="204">
        <v>35.1</v>
      </c>
      <c r="AA108" s="204">
        <v>33.9</v>
      </c>
      <c r="AB108" s="204">
        <v>33</v>
      </c>
      <c r="AC108" s="204">
        <v>32.799999999999997</v>
      </c>
      <c r="AD108" s="204">
        <v>33.200000000000003</v>
      </c>
      <c r="AE108" s="204">
        <v>34.299999999999997</v>
      </c>
      <c r="AF108" s="204">
        <v>34.799999999999997</v>
      </c>
      <c r="AG108" s="204">
        <v>35.700000000000003</v>
      </c>
      <c r="AH108" s="233">
        <v>36.5</v>
      </c>
    </row>
    <row r="109" spans="1:39" x14ac:dyDescent="0.2">
      <c r="A109" s="28"/>
      <c r="B109" s="30"/>
      <c r="C109" s="52" t="s">
        <v>14</v>
      </c>
      <c r="D109" s="55" t="s">
        <v>51</v>
      </c>
      <c r="E109" s="58" t="s">
        <v>52</v>
      </c>
      <c r="F109" s="78">
        <v>306.48587427146703</v>
      </c>
      <c r="G109" s="78">
        <v>319.00916154827598</v>
      </c>
      <c r="H109" s="78">
        <v>311.56957059198697</v>
      </c>
      <c r="I109" s="78">
        <v>295.69370730677002</v>
      </c>
      <c r="J109" s="78">
        <v>284.00582994449002</v>
      </c>
      <c r="K109" s="78">
        <v>282.50977182210102</v>
      </c>
      <c r="L109" s="78">
        <v>280.60583659883201</v>
      </c>
      <c r="M109" s="78">
        <v>284.68206102754903</v>
      </c>
      <c r="N109" s="66">
        <v>274.84809549572901</v>
      </c>
      <c r="O109" s="78"/>
      <c r="P109" s="78" t="s">
        <v>679</v>
      </c>
      <c r="Q109" s="78" t="s">
        <v>679</v>
      </c>
      <c r="R109" s="78" t="s">
        <v>679</v>
      </c>
      <c r="S109" s="78" t="s">
        <v>679</v>
      </c>
      <c r="T109" s="78" t="s">
        <v>679</v>
      </c>
      <c r="U109" s="78" t="s">
        <v>679</v>
      </c>
      <c r="V109" s="78" t="s">
        <v>679</v>
      </c>
      <c r="W109" s="78" t="s">
        <v>679</v>
      </c>
      <c r="X109" s="78"/>
      <c r="Y109" s="78"/>
      <c r="Z109" s="78" t="s">
        <v>679</v>
      </c>
      <c r="AA109" s="78" t="s">
        <v>679</v>
      </c>
      <c r="AB109" s="78" t="s">
        <v>679</v>
      </c>
      <c r="AC109" s="78" t="s">
        <v>679</v>
      </c>
      <c r="AD109" s="78" t="s">
        <v>679</v>
      </c>
      <c r="AE109" s="78" t="s">
        <v>679</v>
      </c>
      <c r="AF109" s="78" t="s">
        <v>679</v>
      </c>
      <c r="AG109" s="78" t="s">
        <v>679</v>
      </c>
      <c r="AH109" s="132"/>
    </row>
    <row r="110" spans="1:39" x14ac:dyDescent="0.2">
      <c r="A110" s="33"/>
      <c r="B110" s="34"/>
      <c r="C110" s="52" t="s">
        <v>59</v>
      </c>
      <c r="D110" s="60" t="s">
        <v>57</v>
      </c>
      <c r="E110" s="61" t="s">
        <v>58</v>
      </c>
      <c r="F110" s="78" t="s">
        <v>679</v>
      </c>
      <c r="G110" s="78" t="s">
        <v>679</v>
      </c>
      <c r="H110" s="78" t="s">
        <v>679</v>
      </c>
      <c r="I110" s="78" t="s">
        <v>679</v>
      </c>
      <c r="J110" s="78" t="s">
        <v>679</v>
      </c>
      <c r="K110" s="78" t="s">
        <v>679</v>
      </c>
      <c r="L110" s="78" t="s">
        <v>679</v>
      </c>
      <c r="M110" s="78" t="s">
        <v>679</v>
      </c>
      <c r="N110" s="78" t="s">
        <v>679</v>
      </c>
      <c r="O110" s="78"/>
      <c r="P110" s="75">
        <v>9290</v>
      </c>
      <c r="Q110" s="204">
        <v>9146</v>
      </c>
      <c r="R110" s="204">
        <v>9882</v>
      </c>
      <c r="S110" s="230">
        <v>10081</v>
      </c>
      <c r="T110" s="230">
        <v>9903</v>
      </c>
      <c r="U110" s="75">
        <v>10004</v>
      </c>
      <c r="V110" s="75">
        <v>9957</v>
      </c>
      <c r="W110" s="75">
        <v>10930</v>
      </c>
      <c r="X110" s="75">
        <v>11524</v>
      </c>
      <c r="Y110" s="78"/>
      <c r="Z110" s="78" t="s">
        <v>679</v>
      </c>
      <c r="AA110" s="78" t="s">
        <v>679</v>
      </c>
      <c r="AB110" s="78" t="s">
        <v>679</v>
      </c>
      <c r="AC110" s="78" t="s">
        <v>679</v>
      </c>
      <c r="AD110" s="78" t="s">
        <v>679</v>
      </c>
      <c r="AE110" s="78" t="s">
        <v>679</v>
      </c>
      <c r="AF110" s="78" t="s">
        <v>679</v>
      </c>
      <c r="AG110" s="78" t="s">
        <v>679</v>
      </c>
      <c r="AH110" s="132"/>
    </row>
    <row r="111" spans="1:39" x14ac:dyDescent="0.2">
      <c r="C111" s="52"/>
      <c r="F111" s="66"/>
      <c r="G111" s="66"/>
      <c r="H111" s="66"/>
      <c r="I111" s="66"/>
      <c r="J111" s="66"/>
      <c r="K111" s="66"/>
      <c r="L111" s="66"/>
      <c r="M111" s="78"/>
      <c r="N111" s="66"/>
      <c r="O111" s="78"/>
      <c r="P111" s="78"/>
      <c r="Q111" s="78"/>
      <c r="R111" s="78"/>
      <c r="S111" s="78"/>
      <c r="T111" s="78"/>
      <c r="U111" s="78"/>
      <c r="V111" s="78"/>
      <c r="W111" s="78"/>
      <c r="X111" s="78"/>
      <c r="Y111" s="78"/>
      <c r="Z111" s="78"/>
      <c r="AA111" s="78"/>
      <c r="AB111" s="78"/>
      <c r="AC111" s="78"/>
      <c r="AD111" s="78"/>
      <c r="AE111" s="78"/>
      <c r="AF111" s="78"/>
      <c r="AG111" s="78"/>
      <c r="AH111" s="132"/>
    </row>
    <row r="112" spans="1:39" x14ac:dyDescent="0.2">
      <c r="A112" s="35" t="s">
        <v>29</v>
      </c>
      <c r="B112" s="36" t="s">
        <v>71</v>
      </c>
      <c r="C112" s="56" t="s">
        <v>82</v>
      </c>
      <c r="D112" s="62"/>
      <c r="E112" s="62"/>
      <c r="F112" s="79">
        <v>2063.2894813269909</v>
      </c>
      <c r="G112" s="79">
        <v>1847.3305713408563</v>
      </c>
      <c r="H112" s="79">
        <v>2012.4319014442717</v>
      </c>
      <c r="I112" s="79">
        <v>1910.3669483474591</v>
      </c>
      <c r="J112" s="79">
        <v>1828.2981189921154</v>
      </c>
      <c r="K112" s="79">
        <v>1812.5054011165541</v>
      </c>
      <c r="L112" s="79">
        <v>1739.1659854976654</v>
      </c>
      <c r="M112" s="79">
        <v>1682.8877659283244</v>
      </c>
      <c r="N112" s="67">
        <v>1723.2812111572955</v>
      </c>
      <c r="O112" s="79"/>
      <c r="P112" s="79">
        <v>88571</v>
      </c>
      <c r="Q112" s="79">
        <v>82334</v>
      </c>
      <c r="R112" s="79">
        <v>88093</v>
      </c>
      <c r="S112" s="79">
        <v>92562</v>
      </c>
      <c r="T112" s="79">
        <v>90975</v>
      </c>
      <c r="U112" s="79">
        <v>91077</v>
      </c>
      <c r="V112" s="79">
        <v>93621</v>
      </c>
      <c r="W112" s="79">
        <v>98147</v>
      </c>
      <c r="X112" s="79">
        <v>104700</v>
      </c>
      <c r="Y112" s="79"/>
      <c r="Z112" s="79">
        <v>124.20000000000002</v>
      </c>
      <c r="AA112" s="79">
        <v>120.1</v>
      </c>
      <c r="AB112" s="79">
        <v>122.4</v>
      </c>
      <c r="AC112" s="79">
        <v>122.99999999999999</v>
      </c>
      <c r="AD112" s="79">
        <v>123.80000000000001</v>
      </c>
      <c r="AE112" s="79">
        <v>123</v>
      </c>
      <c r="AF112" s="79">
        <v>125</v>
      </c>
      <c r="AG112" s="79">
        <v>125.8</v>
      </c>
      <c r="AH112" s="234">
        <v>125.9</v>
      </c>
      <c r="AI112" s="1"/>
      <c r="AJ112" s="1"/>
      <c r="AK112" s="1"/>
      <c r="AL112" s="1"/>
      <c r="AM112" s="1"/>
    </row>
    <row r="113" spans="1:34" x14ac:dyDescent="0.2">
      <c r="A113" s="31"/>
      <c r="B113" s="32"/>
      <c r="C113" s="52" t="s">
        <v>11</v>
      </c>
      <c r="D113" s="52" t="s">
        <v>45</v>
      </c>
      <c r="E113" s="53" t="s">
        <v>46</v>
      </c>
      <c r="F113" s="78">
        <v>1386.2108300595801</v>
      </c>
      <c r="G113" s="78">
        <v>1171.19435886781</v>
      </c>
      <c r="H113" s="78">
        <v>1329.1896029023001</v>
      </c>
      <c r="I113" s="78">
        <v>1267.5539132599999</v>
      </c>
      <c r="J113" s="78">
        <v>1220.12037802959</v>
      </c>
      <c r="K113" s="78">
        <v>1219.05110278296</v>
      </c>
      <c r="L113" s="78">
        <v>1165.3084878222601</v>
      </c>
      <c r="M113" s="78">
        <v>1120.6094212502201</v>
      </c>
      <c r="N113" s="66">
        <v>1180.1374230973599</v>
      </c>
      <c r="O113" s="78"/>
      <c r="P113" s="75">
        <v>32853</v>
      </c>
      <c r="Q113" s="204">
        <v>26181</v>
      </c>
      <c r="R113" s="204">
        <v>29422</v>
      </c>
      <c r="S113" s="204">
        <v>31816</v>
      </c>
      <c r="T113" s="204">
        <v>28643</v>
      </c>
      <c r="U113" s="230">
        <v>27771</v>
      </c>
      <c r="V113" s="230">
        <v>28156</v>
      </c>
      <c r="W113" s="230">
        <v>30295</v>
      </c>
      <c r="X113" s="230">
        <v>32159</v>
      </c>
      <c r="Y113" s="78"/>
      <c r="Z113" s="204">
        <v>39.6</v>
      </c>
      <c r="AA113" s="204">
        <v>36</v>
      </c>
      <c r="AB113" s="204">
        <v>37.700000000000003</v>
      </c>
      <c r="AC113" s="204">
        <v>38.299999999999997</v>
      </c>
      <c r="AD113" s="204">
        <v>38.200000000000003</v>
      </c>
      <c r="AE113" s="204">
        <v>37.6</v>
      </c>
      <c r="AF113" s="204">
        <v>37.700000000000003</v>
      </c>
      <c r="AG113" s="204">
        <v>36.799999999999997</v>
      </c>
      <c r="AH113" s="233">
        <v>35.9</v>
      </c>
    </row>
    <row r="114" spans="1:34" x14ac:dyDescent="0.2">
      <c r="A114" s="31"/>
      <c r="B114" s="32"/>
      <c r="C114" s="52" t="s">
        <v>12</v>
      </c>
      <c r="D114" s="52" t="s">
        <v>47</v>
      </c>
      <c r="E114" s="53" t="s">
        <v>48</v>
      </c>
      <c r="F114" s="78">
        <v>251.20150285599601</v>
      </c>
      <c r="G114" s="78">
        <v>229.97350997047201</v>
      </c>
      <c r="H114" s="78">
        <v>239.256480408345</v>
      </c>
      <c r="I114" s="78">
        <v>235.12782739396499</v>
      </c>
      <c r="J114" s="78">
        <v>217.03294841557201</v>
      </c>
      <c r="K114" s="78">
        <v>207.69713778773999</v>
      </c>
      <c r="L114" s="78">
        <v>196.34494481631</v>
      </c>
      <c r="M114" s="78">
        <v>183.30469539462001</v>
      </c>
      <c r="N114" s="66">
        <v>176.54686012875499</v>
      </c>
      <c r="O114" s="78"/>
      <c r="P114" s="75">
        <v>25670</v>
      </c>
      <c r="Q114" s="75">
        <v>26184</v>
      </c>
      <c r="R114" s="75">
        <v>26858</v>
      </c>
      <c r="S114" s="75">
        <v>28187</v>
      </c>
      <c r="T114" s="75">
        <v>29275</v>
      </c>
      <c r="U114" s="230">
        <v>30283</v>
      </c>
      <c r="V114" s="230">
        <v>31623</v>
      </c>
      <c r="W114" s="230">
        <v>32837</v>
      </c>
      <c r="X114" s="230">
        <v>35491</v>
      </c>
      <c r="Y114" s="78"/>
      <c r="Z114" s="204">
        <v>38.9</v>
      </c>
      <c r="AA114" s="204">
        <v>39.1</v>
      </c>
      <c r="AB114" s="204">
        <v>39.9</v>
      </c>
      <c r="AC114" s="204">
        <v>40.299999999999997</v>
      </c>
      <c r="AD114" s="204">
        <v>41.6</v>
      </c>
      <c r="AE114" s="204">
        <v>41.3</v>
      </c>
      <c r="AF114" s="204">
        <v>42.9</v>
      </c>
      <c r="AG114" s="204">
        <v>43.8</v>
      </c>
      <c r="AH114" s="233">
        <v>44</v>
      </c>
    </row>
    <row r="115" spans="1:34" x14ac:dyDescent="0.2">
      <c r="A115" s="31"/>
      <c r="B115" s="32"/>
      <c r="C115" s="52" t="s">
        <v>13</v>
      </c>
      <c r="D115" s="52" t="s">
        <v>49</v>
      </c>
      <c r="E115" s="53" t="s">
        <v>50</v>
      </c>
      <c r="F115" s="78">
        <v>18.726051872395502</v>
      </c>
      <c r="G115" s="78">
        <v>16.2089834907914</v>
      </c>
      <c r="H115" s="78">
        <v>16.879829142558801</v>
      </c>
      <c r="I115" s="78">
        <v>16.077687876894402</v>
      </c>
      <c r="J115" s="78">
        <v>15.746650988962299</v>
      </c>
      <c r="K115" s="78">
        <v>14.894341373244901</v>
      </c>
      <c r="L115" s="78">
        <v>14.1118607008223</v>
      </c>
      <c r="M115" s="78">
        <v>13.8767036122262</v>
      </c>
      <c r="N115" s="66">
        <v>13.502569200327599</v>
      </c>
      <c r="O115" s="78"/>
      <c r="P115" s="75">
        <v>20191</v>
      </c>
      <c r="Q115" s="204">
        <v>20586</v>
      </c>
      <c r="R115" s="204">
        <v>21964</v>
      </c>
      <c r="S115" s="230">
        <v>22302</v>
      </c>
      <c r="T115" s="230">
        <v>23236</v>
      </c>
      <c r="U115" s="230">
        <v>23269</v>
      </c>
      <c r="V115" s="230">
        <v>23969</v>
      </c>
      <c r="W115" s="230">
        <v>24646</v>
      </c>
      <c r="X115" s="230">
        <v>25749</v>
      </c>
      <c r="Y115" s="78"/>
      <c r="Z115" s="204">
        <v>45.7</v>
      </c>
      <c r="AA115" s="204">
        <v>45</v>
      </c>
      <c r="AB115" s="204">
        <v>44.8</v>
      </c>
      <c r="AC115" s="204">
        <v>44.4</v>
      </c>
      <c r="AD115" s="204">
        <v>44</v>
      </c>
      <c r="AE115" s="204">
        <v>44.1</v>
      </c>
      <c r="AF115" s="204">
        <v>44.4</v>
      </c>
      <c r="AG115" s="204">
        <v>45.2</v>
      </c>
      <c r="AH115" s="233">
        <v>46</v>
      </c>
    </row>
    <row r="116" spans="1:34" x14ac:dyDescent="0.2">
      <c r="A116" s="28"/>
      <c r="B116" s="30"/>
      <c r="C116" s="52" t="s">
        <v>14</v>
      </c>
      <c r="D116" s="55" t="s">
        <v>51</v>
      </c>
      <c r="E116" s="58" t="s">
        <v>52</v>
      </c>
      <c r="F116" s="78">
        <v>407.15109653901902</v>
      </c>
      <c r="G116" s="78">
        <v>429.95371901178299</v>
      </c>
      <c r="H116" s="78">
        <v>427.10598899106799</v>
      </c>
      <c r="I116" s="78">
        <v>391.60751981660002</v>
      </c>
      <c r="J116" s="78">
        <v>375.39814155799098</v>
      </c>
      <c r="K116" s="78">
        <v>370.86281917260902</v>
      </c>
      <c r="L116" s="78">
        <v>363.40069215827299</v>
      </c>
      <c r="M116" s="78">
        <v>365.09694567125803</v>
      </c>
      <c r="N116" s="66">
        <v>353.094358730853</v>
      </c>
      <c r="O116" s="78"/>
      <c r="P116" s="78" t="s">
        <v>679</v>
      </c>
      <c r="Q116" s="78" t="s">
        <v>679</v>
      </c>
      <c r="R116" s="78" t="s">
        <v>679</v>
      </c>
      <c r="S116" s="78" t="s">
        <v>679</v>
      </c>
      <c r="T116" s="78" t="s">
        <v>679</v>
      </c>
      <c r="U116" s="78" t="s">
        <v>679</v>
      </c>
      <c r="V116" s="78" t="s">
        <v>679</v>
      </c>
      <c r="W116" s="78" t="s">
        <v>679</v>
      </c>
      <c r="X116" s="78"/>
      <c r="Y116" s="78"/>
      <c r="Z116" s="78" t="s">
        <v>679</v>
      </c>
      <c r="AA116" s="78" t="s">
        <v>679</v>
      </c>
      <c r="AB116" s="78" t="s">
        <v>679</v>
      </c>
      <c r="AC116" s="78" t="s">
        <v>679</v>
      </c>
      <c r="AD116" s="78" t="s">
        <v>679</v>
      </c>
      <c r="AE116" s="78" t="s">
        <v>679</v>
      </c>
      <c r="AF116" s="78" t="s">
        <v>679</v>
      </c>
      <c r="AG116" s="78" t="s">
        <v>679</v>
      </c>
      <c r="AH116" s="132"/>
    </row>
    <row r="117" spans="1:34" x14ac:dyDescent="0.2">
      <c r="A117" s="33"/>
      <c r="B117" s="34"/>
      <c r="C117" s="52" t="s">
        <v>59</v>
      </c>
      <c r="D117" s="60" t="s">
        <v>57</v>
      </c>
      <c r="E117" s="61" t="s">
        <v>58</v>
      </c>
      <c r="F117" s="78" t="s">
        <v>679</v>
      </c>
      <c r="G117" s="78" t="s">
        <v>679</v>
      </c>
      <c r="H117" s="78" t="s">
        <v>679</v>
      </c>
      <c r="I117" s="78" t="s">
        <v>679</v>
      </c>
      <c r="J117" s="78" t="s">
        <v>679</v>
      </c>
      <c r="K117" s="78" t="s">
        <v>679</v>
      </c>
      <c r="L117" s="78" t="s">
        <v>679</v>
      </c>
      <c r="M117" s="78" t="s">
        <v>679</v>
      </c>
      <c r="N117" s="78" t="s">
        <v>679</v>
      </c>
      <c r="O117" s="78"/>
      <c r="P117" s="75">
        <v>9857</v>
      </c>
      <c r="Q117" s="75">
        <v>9383</v>
      </c>
      <c r="R117" s="204">
        <v>9849</v>
      </c>
      <c r="S117" s="204">
        <v>10257</v>
      </c>
      <c r="T117" s="204">
        <v>9821</v>
      </c>
      <c r="U117" s="230">
        <v>9754</v>
      </c>
      <c r="V117" s="230">
        <v>9873</v>
      </c>
      <c r="W117" s="230">
        <v>10369</v>
      </c>
      <c r="X117" s="230">
        <v>11301</v>
      </c>
      <c r="Y117" s="78"/>
      <c r="Z117" s="78" t="s">
        <v>679</v>
      </c>
      <c r="AA117" s="78" t="s">
        <v>679</v>
      </c>
      <c r="AB117" s="78" t="s">
        <v>679</v>
      </c>
      <c r="AC117" s="78" t="s">
        <v>679</v>
      </c>
      <c r="AD117" s="78" t="s">
        <v>679</v>
      </c>
      <c r="AE117" s="78" t="s">
        <v>679</v>
      </c>
      <c r="AF117" s="78" t="s">
        <v>679</v>
      </c>
      <c r="AG117" s="78" t="s">
        <v>679</v>
      </c>
      <c r="AH117" s="132"/>
    </row>
    <row r="118" spans="1:34" x14ac:dyDescent="0.2">
      <c r="C118" s="52"/>
      <c r="F118" s="66"/>
      <c r="G118" s="66"/>
      <c r="H118" s="66"/>
      <c r="I118" s="66"/>
      <c r="J118" s="66"/>
      <c r="K118" s="66"/>
      <c r="L118" s="66"/>
      <c r="M118" s="78"/>
      <c r="N118" s="66"/>
      <c r="O118" s="78"/>
      <c r="P118" s="78"/>
      <c r="Q118" s="78"/>
      <c r="R118" s="78"/>
      <c r="S118" s="78"/>
      <c r="T118" s="78"/>
      <c r="U118" s="78"/>
      <c r="V118" s="78"/>
      <c r="W118" s="78"/>
      <c r="X118" s="78"/>
      <c r="Y118" s="78"/>
      <c r="Z118" s="78"/>
      <c r="AA118" s="78"/>
      <c r="AB118" s="78"/>
      <c r="AC118" s="78"/>
      <c r="AD118" s="78"/>
      <c r="AE118" s="78"/>
      <c r="AF118" s="78"/>
      <c r="AG118" s="78"/>
      <c r="AH118" s="132"/>
    </row>
    <row r="119" spans="1:34" x14ac:dyDescent="0.2">
      <c r="A119" s="35" t="s">
        <v>30</v>
      </c>
      <c r="B119" s="36" t="s">
        <v>72</v>
      </c>
      <c r="C119" s="56" t="s">
        <v>82</v>
      </c>
      <c r="D119" s="62"/>
      <c r="E119" s="62"/>
      <c r="F119" s="79">
        <v>1740.3397558363183</v>
      </c>
      <c r="G119" s="79">
        <v>1654.6143025226586</v>
      </c>
      <c r="H119" s="79">
        <v>1771.6349490738176</v>
      </c>
      <c r="I119" s="79">
        <v>1617.3106618245329</v>
      </c>
      <c r="J119" s="79">
        <v>1513.0776971180819</v>
      </c>
      <c r="K119" s="79">
        <v>1446.1641150368</v>
      </c>
      <c r="L119" s="79">
        <v>1375.8308545631103</v>
      </c>
      <c r="M119" s="79">
        <v>1344.9353084922761</v>
      </c>
      <c r="N119" s="67">
        <v>1320.2005766092448</v>
      </c>
      <c r="O119" s="79"/>
      <c r="P119" s="79">
        <v>83484</v>
      </c>
      <c r="Q119" s="79">
        <v>81282</v>
      </c>
      <c r="R119" s="79">
        <v>86639</v>
      </c>
      <c r="S119" s="79">
        <v>83673</v>
      </c>
      <c r="T119" s="79">
        <v>85711</v>
      </c>
      <c r="U119" s="79">
        <v>86775</v>
      </c>
      <c r="V119" s="79">
        <v>90727</v>
      </c>
      <c r="W119" s="79">
        <v>94127</v>
      </c>
      <c r="X119" s="79">
        <v>97616</v>
      </c>
      <c r="Y119" s="79"/>
      <c r="Z119" s="79">
        <v>126.30000000000001</v>
      </c>
      <c r="AA119" s="79">
        <v>121.3</v>
      </c>
      <c r="AB119" s="79">
        <v>122.4</v>
      </c>
      <c r="AC119" s="79">
        <v>124.00000000000001</v>
      </c>
      <c r="AD119" s="79">
        <v>122.10000000000001</v>
      </c>
      <c r="AE119" s="79">
        <v>122.2</v>
      </c>
      <c r="AF119" s="79">
        <v>121.80000000000001</v>
      </c>
      <c r="AG119" s="79">
        <v>122.6</v>
      </c>
      <c r="AH119" s="234">
        <v>122.9</v>
      </c>
    </row>
    <row r="120" spans="1:34" x14ac:dyDescent="0.2">
      <c r="A120" s="31"/>
      <c r="B120" s="32"/>
      <c r="C120" s="52" t="s">
        <v>11</v>
      </c>
      <c r="D120" s="52" t="s">
        <v>45</v>
      </c>
      <c r="E120" s="53" t="s">
        <v>46</v>
      </c>
      <c r="F120" s="78">
        <v>1091.4334365739501</v>
      </c>
      <c r="G120" s="78">
        <v>1028.87819282483</v>
      </c>
      <c r="H120" s="78">
        <v>1143.1562908322701</v>
      </c>
      <c r="I120" s="78">
        <v>1014.3000031041699</v>
      </c>
      <c r="J120" s="78">
        <v>940.34290309705602</v>
      </c>
      <c r="K120" s="78">
        <v>896.04828490561999</v>
      </c>
      <c r="L120" s="78">
        <v>837.21997447749504</v>
      </c>
      <c r="M120" s="78">
        <v>805.378721766284</v>
      </c>
      <c r="N120" s="66">
        <v>803.28555176491398</v>
      </c>
      <c r="O120" s="78"/>
      <c r="P120" s="75">
        <v>29071</v>
      </c>
      <c r="Q120" s="204">
        <v>27450</v>
      </c>
      <c r="R120" s="204">
        <v>32381</v>
      </c>
      <c r="S120" s="230">
        <v>28435</v>
      </c>
      <c r="T120" s="230">
        <v>28347</v>
      </c>
      <c r="U120" s="230">
        <v>28540</v>
      </c>
      <c r="V120" s="230">
        <v>30536</v>
      </c>
      <c r="W120" s="230">
        <v>30898</v>
      </c>
      <c r="X120" s="230">
        <v>31645</v>
      </c>
      <c r="Y120" s="78"/>
      <c r="Z120" s="204">
        <v>40.799999999999997</v>
      </c>
      <c r="AA120" s="204">
        <v>38.299999999999997</v>
      </c>
      <c r="AB120" s="204">
        <v>39</v>
      </c>
      <c r="AC120" s="204">
        <v>40.1</v>
      </c>
      <c r="AD120" s="204">
        <v>38.700000000000003</v>
      </c>
      <c r="AE120" s="204">
        <v>37.700000000000003</v>
      </c>
      <c r="AF120" s="204">
        <v>37</v>
      </c>
      <c r="AG120" s="204">
        <v>36.4</v>
      </c>
      <c r="AH120" s="233">
        <v>36</v>
      </c>
    </row>
    <row r="121" spans="1:34" x14ac:dyDescent="0.2">
      <c r="A121" s="31"/>
      <c r="B121" s="32"/>
      <c r="C121" s="52" t="s">
        <v>12</v>
      </c>
      <c r="D121" s="52" t="s">
        <v>47</v>
      </c>
      <c r="E121" s="53" t="s">
        <v>48</v>
      </c>
      <c r="F121" s="78">
        <v>254.23102033793299</v>
      </c>
      <c r="G121" s="78">
        <v>214.131536049179</v>
      </c>
      <c r="H121" s="78">
        <v>227.55162375718999</v>
      </c>
      <c r="I121" s="78">
        <v>227.73949898663801</v>
      </c>
      <c r="J121" s="78">
        <v>214.07213300009099</v>
      </c>
      <c r="K121" s="78">
        <v>195.03214977580899</v>
      </c>
      <c r="L121" s="78">
        <v>188.330109145329</v>
      </c>
      <c r="M121" s="78">
        <v>186.476361885876</v>
      </c>
      <c r="N121" s="66">
        <v>176.161576245958</v>
      </c>
      <c r="O121" s="78"/>
      <c r="P121" s="75">
        <v>26308</v>
      </c>
      <c r="Q121" s="204">
        <v>25564</v>
      </c>
      <c r="R121" s="204">
        <v>24998</v>
      </c>
      <c r="S121" s="230">
        <v>26306</v>
      </c>
      <c r="T121" s="230">
        <v>27364</v>
      </c>
      <c r="U121" s="230">
        <v>27844</v>
      </c>
      <c r="V121" s="230">
        <v>28851</v>
      </c>
      <c r="W121" s="230">
        <v>30509</v>
      </c>
      <c r="X121" s="230">
        <v>31795</v>
      </c>
      <c r="Y121" s="78"/>
      <c r="Z121" s="204">
        <v>41.9</v>
      </c>
      <c r="AA121" s="204">
        <v>41</v>
      </c>
      <c r="AB121" s="204">
        <v>41.4</v>
      </c>
      <c r="AC121" s="204">
        <v>42.2</v>
      </c>
      <c r="AD121" s="204">
        <v>42.8</v>
      </c>
      <c r="AE121" s="204">
        <v>43</v>
      </c>
      <c r="AF121" s="204">
        <v>43.1</v>
      </c>
      <c r="AG121" s="204">
        <v>43.4</v>
      </c>
      <c r="AH121" s="233">
        <v>42.5</v>
      </c>
    </row>
    <row r="122" spans="1:34" x14ac:dyDescent="0.2">
      <c r="A122" s="31"/>
      <c r="B122" s="32"/>
      <c r="C122" s="52" t="s">
        <v>13</v>
      </c>
      <c r="D122" s="52" t="s">
        <v>49</v>
      </c>
      <c r="E122" s="53" t="s">
        <v>50</v>
      </c>
      <c r="F122" s="78">
        <v>23.913305809039301</v>
      </c>
      <c r="G122" s="78">
        <v>23.584814803320501</v>
      </c>
      <c r="H122" s="78">
        <v>21.424122854293401</v>
      </c>
      <c r="I122" s="78">
        <v>19.266889328391098</v>
      </c>
      <c r="J122" s="78">
        <v>18.326276053210801</v>
      </c>
      <c r="K122" s="78">
        <v>18.095675622867301</v>
      </c>
      <c r="L122" s="78">
        <v>17.413887898626101</v>
      </c>
      <c r="M122" s="78">
        <v>17.546718483587199</v>
      </c>
      <c r="N122" s="66">
        <v>15.992930899461699</v>
      </c>
      <c r="O122" s="78"/>
      <c r="P122" s="75">
        <v>18778</v>
      </c>
      <c r="Q122" s="204">
        <v>18769</v>
      </c>
      <c r="R122" s="204">
        <v>19219</v>
      </c>
      <c r="S122" s="230">
        <v>19575</v>
      </c>
      <c r="T122" s="230">
        <v>20554</v>
      </c>
      <c r="U122" s="230">
        <v>20917</v>
      </c>
      <c r="V122" s="230">
        <v>21531</v>
      </c>
      <c r="W122" s="230">
        <v>22635</v>
      </c>
      <c r="X122" s="230">
        <v>23578</v>
      </c>
      <c r="Y122" s="78"/>
      <c r="Z122" s="204">
        <v>43.6</v>
      </c>
      <c r="AA122" s="204">
        <v>42</v>
      </c>
      <c r="AB122" s="204">
        <v>42</v>
      </c>
      <c r="AC122" s="204">
        <v>41.7</v>
      </c>
      <c r="AD122" s="204">
        <v>40.6</v>
      </c>
      <c r="AE122" s="204">
        <v>41.5</v>
      </c>
      <c r="AF122" s="204">
        <v>41.7</v>
      </c>
      <c r="AG122" s="204">
        <v>42.8</v>
      </c>
      <c r="AH122" s="233">
        <v>44.4</v>
      </c>
    </row>
    <row r="123" spans="1:34" x14ac:dyDescent="0.2">
      <c r="A123" s="28"/>
      <c r="B123" s="30"/>
      <c r="C123" s="52" t="s">
        <v>14</v>
      </c>
      <c r="D123" s="55" t="s">
        <v>51</v>
      </c>
      <c r="E123" s="58" t="s">
        <v>52</v>
      </c>
      <c r="F123" s="78">
        <v>370.76199311539602</v>
      </c>
      <c r="G123" s="78">
        <v>388.01975884532902</v>
      </c>
      <c r="H123" s="78">
        <v>379.50291163006398</v>
      </c>
      <c r="I123" s="78">
        <v>356.00427040533401</v>
      </c>
      <c r="J123" s="78">
        <v>340.33638496772397</v>
      </c>
      <c r="K123" s="78">
        <v>336.98800473250401</v>
      </c>
      <c r="L123" s="78">
        <v>332.86688304166</v>
      </c>
      <c r="M123" s="78">
        <v>335.53350635652902</v>
      </c>
      <c r="N123" s="66">
        <v>324.76051769891097</v>
      </c>
      <c r="O123" s="78"/>
      <c r="P123" s="78" t="s">
        <v>679</v>
      </c>
      <c r="Q123" s="78" t="s">
        <v>679</v>
      </c>
      <c r="R123" s="78" t="s">
        <v>679</v>
      </c>
      <c r="S123" s="78" t="s">
        <v>679</v>
      </c>
      <c r="T123" s="78" t="s">
        <v>679</v>
      </c>
      <c r="U123" s="78" t="s">
        <v>679</v>
      </c>
      <c r="V123" s="78" t="s">
        <v>679</v>
      </c>
      <c r="W123" s="78" t="s">
        <v>679</v>
      </c>
      <c r="X123" s="78"/>
      <c r="Y123" s="78"/>
      <c r="Z123" s="78" t="s">
        <v>679</v>
      </c>
      <c r="AA123" s="78" t="s">
        <v>679</v>
      </c>
      <c r="AB123" s="78" t="s">
        <v>679</v>
      </c>
      <c r="AC123" s="78" t="s">
        <v>679</v>
      </c>
      <c r="AD123" s="78" t="s">
        <v>679</v>
      </c>
      <c r="AE123" s="78" t="s">
        <v>679</v>
      </c>
      <c r="AF123" s="78" t="s">
        <v>679</v>
      </c>
      <c r="AG123" s="78" t="s">
        <v>679</v>
      </c>
      <c r="AH123" s="132"/>
    </row>
    <row r="124" spans="1:34" x14ac:dyDescent="0.2">
      <c r="A124" s="33"/>
      <c r="B124" s="34"/>
      <c r="C124" s="52" t="s">
        <v>59</v>
      </c>
      <c r="D124" s="60" t="s">
        <v>57</v>
      </c>
      <c r="E124" s="61" t="s">
        <v>58</v>
      </c>
      <c r="F124" s="78" t="s">
        <v>679</v>
      </c>
      <c r="G124" s="78" t="s">
        <v>679</v>
      </c>
      <c r="H124" s="78" t="s">
        <v>679</v>
      </c>
      <c r="I124" s="78" t="s">
        <v>679</v>
      </c>
      <c r="J124" s="78" t="s">
        <v>679</v>
      </c>
      <c r="K124" s="78" t="s">
        <v>679</v>
      </c>
      <c r="L124" s="78" t="s">
        <v>679</v>
      </c>
      <c r="M124" s="78" t="s">
        <v>679</v>
      </c>
      <c r="N124" s="78" t="s">
        <v>679</v>
      </c>
      <c r="O124" s="78"/>
      <c r="P124" s="75">
        <v>9327</v>
      </c>
      <c r="Q124" s="204">
        <v>9499</v>
      </c>
      <c r="R124" s="204">
        <v>10041</v>
      </c>
      <c r="S124" s="230">
        <v>9357</v>
      </c>
      <c r="T124" s="230">
        <v>9446</v>
      </c>
      <c r="U124" s="230">
        <v>9474</v>
      </c>
      <c r="V124" s="230">
        <v>9809</v>
      </c>
      <c r="W124" s="230">
        <v>10085</v>
      </c>
      <c r="X124" s="230">
        <v>10598</v>
      </c>
      <c r="Y124" s="78"/>
      <c r="Z124" s="78" t="s">
        <v>679</v>
      </c>
      <c r="AA124" s="78" t="s">
        <v>679</v>
      </c>
      <c r="AB124" s="78" t="s">
        <v>679</v>
      </c>
      <c r="AC124" s="78" t="s">
        <v>679</v>
      </c>
      <c r="AD124" s="78" t="s">
        <v>679</v>
      </c>
      <c r="AE124" s="78" t="s">
        <v>679</v>
      </c>
      <c r="AF124" s="78" t="s">
        <v>679</v>
      </c>
      <c r="AG124" s="78" t="s">
        <v>679</v>
      </c>
      <c r="AH124" s="132"/>
    </row>
    <row r="125" spans="1:34" x14ac:dyDescent="0.2">
      <c r="C125" s="52"/>
      <c r="F125" s="66"/>
      <c r="G125" s="66"/>
      <c r="H125" s="66"/>
      <c r="I125" s="66"/>
      <c r="J125" s="66"/>
      <c r="K125" s="66"/>
      <c r="L125" s="66"/>
      <c r="M125" s="78"/>
      <c r="N125" s="66"/>
      <c r="O125" s="78"/>
      <c r="P125" s="78"/>
      <c r="Q125" s="78"/>
      <c r="R125" s="78"/>
      <c r="S125" s="78"/>
      <c r="T125" s="78"/>
      <c r="U125" s="78"/>
      <c r="V125" s="78"/>
      <c r="W125" s="78"/>
      <c r="X125" s="78"/>
      <c r="Y125" s="78"/>
      <c r="Z125" s="78"/>
      <c r="AA125" s="78"/>
      <c r="AB125" s="78"/>
      <c r="AC125" s="78"/>
      <c r="AD125" s="78"/>
      <c r="AE125" s="78"/>
      <c r="AF125" s="78"/>
      <c r="AG125" s="78"/>
      <c r="AH125" s="132"/>
    </row>
    <row r="126" spans="1:34" x14ac:dyDescent="0.2">
      <c r="A126" s="35" t="s">
        <v>31</v>
      </c>
      <c r="B126" s="36" t="s">
        <v>73</v>
      </c>
      <c r="C126" s="56" t="s">
        <v>82</v>
      </c>
      <c r="D126" s="62"/>
      <c r="E126" s="62"/>
      <c r="F126" s="79">
        <v>2024.3105494138038</v>
      </c>
      <c r="G126" s="79">
        <v>1856.9470567883814</v>
      </c>
      <c r="H126" s="79">
        <v>2064.6534016586452</v>
      </c>
      <c r="I126" s="79">
        <v>2048.5517124157841</v>
      </c>
      <c r="J126" s="79">
        <v>1846.4855138608066</v>
      </c>
      <c r="K126" s="79">
        <v>1667.0372762975744</v>
      </c>
      <c r="L126" s="79">
        <v>1600.0622701372708</v>
      </c>
      <c r="M126" s="79">
        <v>1535.7912636651959</v>
      </c>
      <c r="N126" s="67">
        <v>1508.4925612124989</v>
      </c>
      <c r="O126" s="79"/>
      <c r="P126" s="79">
        <v>79453</v>
      </c>
      <c r="Q126" s="79">
        <v>79096</v>
      </c>
      <c r="R126" s="79">
        <v>83818</v>
      </c>
      <c r="S126" s="79">
        <v>85272</v>
      </c>
      <c r="T126" s="79">
        <v>85093</v>
      </c>
      <c r="U126" s="79">
        <v>84998</v>
      </c>
      <c r="V126" s="79">
        <v>86954</v>
      </c>
      <c r="W126" s="79">
        <v>90836</v>
      </c>
      <c r="X126" s="79">
        <v>92436</v>
      </c>
      <c r="Y126" s="79"/>
      <c r="Z126" s="79">
        <v>116.6</v>
      </c>
      <c r="AA126" s="79">
        <v>112</v>
      </c>
      <c r="AB126" s="79">
        <v>109.8</v>
      </c>
      <c r="AC126" s="79">
        <v>110.8</v>
      </c>
      <c r="AD126" s="79">
        <v>111.60000000000001</v>
      </c>
      <c r="AE126" s="79">
        <v>112.5</v>
      </c>
      <c r="AF126" s="79">
        <v>112.5</v>
      </c>
      <c r="AG126" s="79">
        <v>113</v>
      </c>
      <c r="AH126" s="234">
        <v>113.9</v>
      </c>
    </row>
    <row r="127" spans="1:34" x14ac:dyDescent="0.2">
      <c r="A127" s="31"/>
      <c r="B127" s="32"/>
      <c r="C127" s="52" t="s">
        <v>11</v>
      </c>
      <c r="D127" s="52" t="s">
        <v>45</v>
      </c>
      <c r="E127" s="53" t="s">
        <v>46</v>
      </c>
      <c r="F127" s="78">
        <v>1373.6269318232</v>
      </c>
      <c r="G127" s="78">
        <v>1205.8613983754501</v>
      </c>
      <c r="H127" s="78">
        <v>1395.4808566669401</v>
      </c>
      <c r="I127" s="78">
        <v>1404.72877540832</v>
      </c>
      <c r="J127" s="78">
        <v>1233.93611164515</v>
      </c>
      <c r="K127" s="78">
        <v>1113.0103105686301</v>
      </c>
      <c r="L127" s="78">
        <v>1066.2562015011199</v>
      </c>
      <c r="M127" s="78">
        <v>1007.31936119747</v>
      </c>
      <c r="N127" s="66">
        <v>1002.91642309779</v>
      </c>
      <c r="O127" s="78"/>
      <c r="P127" s="75">
        <v>25210</v>
      </c>
      <c r="Q127" s="75">
        <v>24236</v>
      </c>
      <c r="R127" s="204">
        <v>28045</v>
      </c>
      <c r="S127" s="230">
        <v>27360</v>
      </c>
      <c r="T127" s="230">
        <v>24389</v>
      </c>
      <c r="U127" s="75">
        <v>24748</v>
      </c>
      <c r="V127" s="75">
        <v>25335</v>
      </c>
      <c r="W127" s="75">
        <v>26444</v>
      </c>
      <c r="X127" s="75">
        <v>26258</v>
      </c>
      <c r="Y127" s="78"/>
      <c r="Z127" s="204">
        <v>31.4</v>
      </c>
      <c r="AA127" s="204">
        <v>29</v>
      </c>
      <c r="AB127" s="204">
        <v>28.1</v>
      </c>
      <c r="AC127" s="204">
        <v>29</v>
      </c>
      <c r="AD127" s="204">
        <v>28.8</v>
      </c>
      <c r="AE127" s="204">
        <v>29</v>
      </c>
      <c r="AF127" s="204">
        <v>29.1</v>
      </c>
      <c r="AG127" s="204">
        <v>28.7</v>
      </c>
      <c r="AH127" s="233">
        <v>28.4</v>
      </c>
    </row>
    <row r="128" spans="1:34" x14ac:dyDescent="0.2">
      <c r="A128" s="31"/>
      <c r="B128" s="32"/>
      <c r="C128" s="52" t="s">
        <v>12</v>
      </c>
      <c r="D128" s="52" t="s">
        <v>47</v>
      </c>
      <c r="E128" s="53" t="s">
        <v>48</v>
      </c>
      <c r="F128" s="78">
        <v>281.738802464316</v>
      </c>
      <c r="G128" s="78">
        <v>263.95568748609401</v>
      </c>
      <c r="H128" s="78">
        <v>289.04496475354301</v>
      </c>
      <c r="I128" s="78">
        <v>291.79649494273502</v>
      </c>
      <c r="J128" s="78">
        <v>276.01456921943998</v>
      </c>
      <c r="K128" s="78">
        <v>223.754328013519</v>
      </c>
      <c r="L128" s="78">
        <v>210.51125193646101</v>
      </c>
      <c r="M128" s="78">
        <v>204.46756321645</v>
      </c>
      <c r="N128" s="66">
        <v>194.144936006123</v>
      </c>
      <c r="O128" s="78"/>
      <c r="P128" s="75">
        <v>27381</v>
      </c>
      <c r="Q128" s="204">
        <v>27549</v>
      </c>
      <c r="R128" s="204">
        <v>28171</v>
      </c>
      <c r="S128" s="230">
        <v>30011</v>
      </c>
      <c r="T128" s="230">
        <v>32298</v>
      </c>
      <c r="U128" s="75">
        <v>31701</v>
      </c>
      <c r="V128" s="75">
        <v>32541</v>
      </c>
      <c r="W128" s="75">
        <v>34249</v>
      </c>
      <c r="X128" s="75">
        <v>34813</v>
      </c>
      <c r="Y128" s="78"/>
      <c r="Z128" s="204">
        <v>41.6</v>
      </c>
      <c r="AA128" s="204">
        <v>41.2</v>
      </c>
      <c r="AB128" s="204">
        <v>40.799999999999997</v>
      </c>
      <c r="AC128" s="204">
        <v>41.5</v>
      </c>
      <c r="AD128" s="204">
        <v>42.7</v>
      </c>
      <c r="AE128" s="204">
        <v>43.1</v>
      </c>
      <c r="AF128" s="204">
        <v>42.8</v>
      </c>
      <c r="AG128" s="204">
        <v>43.4</v>
      </c>
      <c r="AH128" s="233">
        <v>43.5</v>
      </c>
    </row>
    <row r="129" spans="1:35" x14ac:dyDescent="0.2">
      <c r="A129" s="31"/>
      <c r="B129" s="32"/>
      <c r="C129" s="52" t="s">
        <v>13</v>
      </c>
      <c r="D129" s="52" t="s">
        <v>49</v>
      </c>
      <c r="E129" s="53" t="s">
        <v>50</v>
      </c>
      <c r="F129" s="78">
        <v>20.263433548838702</v>
      </c>
      <c r="G129" s="78">
        <v>22.985520704082301</v>
      </c>
      <c r="H129" s="78">
        <v>22.5580507434059</v>
      </c>
      <c r="I129" s="78">
        <v>22.336153755794101</v>
      </c>
      <c r="J129" s="78">
        <v>21.9520412720214</v>
      </c>
      <c r="K129" s="78">
        <v>20.706939985150498</v>
      </c>
      <c r="L129" s="78">
        <v>20.485466149771899</v>
      </c>
      <c r="M129" s="78">
        <v>20.471215847273601</v>
      </c>
      <c r="N129" s="66">
        <v>20.121375565039099</v>
      </c>
      <c r="O129" s="78"/>
      <c r="P129" s="75">
        <v>18004</v>
      </c>
      <c r="Q129" s="75">
        <v>18032</v>
      </c>
      <c r="R129" s="75">
        <v>17764</v>
      </c>
      <c r="S129" s="75">
        <v>18094</v>
      </c>
      <c r="T129" s="75">
        <v>18794</v>
      </c>
      <c r="U129" s="75">
        <v>19064</v>
      </c>
      <c r="V129" s="75">
        <v>19520</v>
      </c>
      <c r="W129" s="75">
        <v>20177</v>
      </c>
      <c r="X129" s="75">
        <v>21163</v>
      </c>
      <c r="Y129" s="78"/>
      <c r="Z129" s="204">
        <v>43.6</v>
      </c>
      <c r="AA129" s="204">
        <v>41.8</v>
      </c>
      <c r="AB129" s="204">
        <v>40.9</v>
      </c>
      <c r="AC129" s="204">
        <v>40.299999999999997</v>
      </c>
      <c r="AD129" s="204">
        <v>40.1</v>
      </c>
      <c r="AE129" s="204">
        <v>40.4</v>
      </c>
      <c r="AF129" s="204">
        <v>40.6</v>
      </c>
      <c r="AG129" s="204">
        <v>40.9</v>
      </c>
      <c r="AH129" s="233">
        <v>42</v>
      </c>
    </row>
    <row r="130" spans="1:35" x14ac:dyDescent="0.2">
      <c r="A130" s="28"/>
      <c r="B130" s="30"/>
      <c r="C130" s="52" t="s">
        <v>14</v>
      </c>
      <c r="D130" s="55" t="s">
        <v>51</v>
      </c>
      <c r="E130" s="58" t="s">
        <v>52</v>
      </c>
      <c r="F130" s="78">
        <v>348.68138157744897</v>
      </c>
      <c r="G130" s="78">
        <v>364.14445022275498</v>
      </c>
      <c r="H130" s="78">
        <v>357.56952949475601</v>
      </c>
      <c r="I130" s="78">
        <v>329.69028830893501</v>
      </c>
      <c r="J130" s="78">
        <v>314.58279172419498</v>
      </c>
      <c r="K130" s="78">
        <v>309.56569773027502</v>
      </c>
      <c r="L130" s="78">
        <v>302.80935054991801</v>
      </c>
      <c r="M130" s="78">
        <v>303.53312340400203</v>
      </c>
      <c r="N130" s="66">
        <v>291.30982654354699</v>
      </c>
      <c r="O130" s="78"/>
      <c r="P130" s="78" t="s">
        <v>679</v>
      </c>
      <c r="Q130" s="78" t="s">
        <v>679</v>
      </c>
      <c r="R130" s="78" t="s">
        <v>679</v>
      </c>
      <c r="S130" s="78" t="s">
        <v>679</v>
      </c>
      <c r="T130" s="78" t="s">
        <v>679</v>
      </c>
      <c r="U130" s="78" t="s">
        <v>679</v>
      </c>
      <c r="V130" s="78" t="s">
        <v>679</v>
      </c>
      <c r="W130" s="78" t="s">
        <v>679</v>
      </c>
      <c r="X130" s="78"/>
      <c r="Y130" s="78"/>
      <c r="Z130" s="78" t="s">
        <v>679</v>
      </c>
      <c r="AA130" s="78" t="s">
        <v>679</v>
      </c>
      <c r="AB130" s="78" t="s">
        <v>679</v>
      </c>
      <c r="AC130" s="78" t="s">
        <v>679</v>
      </c>
      <c r="AD130" s="78" t="s">
        <v>679</v>
      </c>
      <c r="AE130" s="78" t="s">
        <v>679</v>
      </c>
      <c r="AF130" s="78" t="s">
        <v>679</v>
      </c>
      <c r="AG130" s="78" t="s">
        <v>679</v>
      </c>
      <c r="AH130" s="132"/>
    </row>
    <row r="131" spans="1:35" x14ac:dyDescent="0.2">
      <c r="A131" s="33"/>
      <c r="B131" s="34"/>
      <c r="C131" s="52" t="s">
        <v>59</v>
      </c>
      <c r="D131" s="60" t="s">
        <v>57</v>
      </c>
      <c r="E131" s="61" t="s">
        <v>58</v>
      </c>
      <c r="F131" s="78" t="s">
        <v>679</v>
      </c>
      <c r="G131" s="78" t="s">
        <v>679</v>
      </c>
      <c r="H131" s="78" t="s">
        <v>679</v>
      </c>
      <c r="I131" s="78" t="s">
        <v>679</v>
      </c>
      <c r="J131" s="78" t="s">
        <v>679</v>
      </c>
      <c r="K131" s="78" t="s">
        <v>679</v>
      </c>
      <c r="L131" s="78" t="s">
        <v>679</v>
      </c>
      <c r="M131" s="78" t="s">
        <v>679</v>
      </c>
      <c r="N131" s="78" t="s">
        <v>679</v>
      </c>
      <c r="O131" s="78"/>
      <c r="P131" s="75">
        <v>8858</v>
      </c>
      <c r="Q131" s="204">
        <v>9279</v>
      </c>
      <c r="R131" s="204">
        <v>9838</v>
      </c>
      <c r="S131" s="230">
        <v>9807</v>
      </c>
      <c r="T131" s="230">
        <v>9612</v>
      </c>
      <c r="U131" s="75">
        <v>9485</v>
      </c>
      <c r="V131" s="75">
        <v>9558</v>
      </c>
      <c r="W131" s="75">
        <v>9966</v>
      </c>
      <c r="X131" s="75">
        <v>10202</v>
      </c>
      <c r="Y131" s="78"/>
      <c r="Z131" s="78" t="s">
        <v>679</v>
      </c>
      <c r="AA131" s="78" t="s">
        <v>679</v>
      </c>
      <c r="AB131" s="78" t="s">
        <v>679</v>
      </c>
      <c r="AC131" s="78" t="s">
        <v>679</v>
      </c>
      <c r="AD131" s="78" t="s">
        <v>679</v>
      </c>
      <c r="AE131" s="78" t="s">
        <v>679</v>
      </c>
      <c r="AF131" s="78" t="s">
        <v>679</v>
      </c>
      <c r="AG131" s="78" t="s">
        <v>679</v>
      </c>
      <c r="AH131" s="132"/>
    </row>
    <row r="132" spans="1:35" x14ac:dyDescent="0.2">
      <c r="C132" s="52"/>
      <c r="F132" s="66"/>
      <c r="G132" s="66"/>
      <c r="H132" s="66"/>
      <c r="I132" s="66"/>
      <c r="J132" s="66"/>
      <c r="K132" s="66"/>
      <c r="L132" s="66"/>
      <c r="M132" s="78"/>
      <c r="N132" s="66"/>
      <c r="O132" s="78"/>
      <c r="P132" s="78"/>
      <c r="Q132" s="78"/>
      <c r="R132" s="78"/>
      <c r="S132" s="78"/>
      <c r="T132" s="78"/>
      <c r="U132" s="78"/>
      <c r="V132" s="78"/>
      <c r="W132" s="78"/>
      <c r="X132" s="78"/>
      <c r="Y132" s="78"/>
      <c r="Z132" s="78"/>
      <c r="AA132" s="78"/>
      <c r="AB132" s="78"/>
      <c r="AC132" s="78"/>
      <c r="AD132" s="78"/>
      <c r="AE132" s="78"/>
      <c r="AF132" s="78"/>
      <c r="AG132" s="78"/>
      <c r="AH132" s="132"/>
    </row>
    <row r="133" spans="1:35" x14ac:dyDescent="0.2">
      <c r="A133" s="35" t="s">
        <v>32</v>
      </c>
      <c r="B133" s="36" t="s">
        <v>74</v>
      </c>
      <c r="C133" s="56" t="s">
        <v>82</v>
      </c>
      <c r="D133" s="62"/>
      <c r="E133" s="62"/>
      <c r="F133" s="79">
        <v>782.85723113730114</v>
      </c>
      <c r="G133" s="79">
        <v>759.57854894512548</v>
      </c>
      <c r="H133" s="79">
        <v>769.82045997692182</v>
      </c>
      <c r="I133" s="79">
        <v>742.7164875202543</v>
      </c>
      <c r="J133" s="79">
        <v>740.00517495364852</v>
      </c>
      <c r="K133" s="79">
        <v>695.72983179102596</v>
      </c>
      <c r="L133" s="79">
        <v>654.7472061821336</v>
      </c>
      <c r="M133" s="79">
        <v>664.9336999127828</v>
      </c>
      <c r="N133" s="67">
        <v>635.12901156763189</v>
      </c>
      <c r="O133" s="79"/>
      <c r="P133" s="79">
        <v>39680</v>
      </c>
      <c r="Q133" s="79">
        <v>37799</v>
      </c>
      <c r="R133" s="79">
        <v>44262</v>
      </c>
      <c r="S133" s="79">
        <v>41093</v>
      </c>
      <c r="T133" s="79">
        <v>40440</v>
      </c>
      <c r="U133" s="79">
        <v>40761</v>
      </c>
      <c r="V133" s="79">
        <v>42014</v>
      </c>
      <c r="W133" s="79">
        <v>42668</v>
      </c>
      <c r="X133" s="79">
        <v>45706</v>
      </c>
      <c r="Y133" s="79"/>
      <c r="Z133" s="79">
        <v>58.500000000000007</v>
      </c>
      <c r="AA133" s="79">
        <v>55.900000000000006</v>
      </c>
      <c r="AB133" s="79">
        <v>55.4</v>
      </c>
      <c r="AC133" s="79">
        <v>58.099999999999994</v>
      </c>
      <c r="AD133" s="79">
        <v>58</v>
      </c>
      <c r="AE133" s="79">
        <v>57.5</v>
      </c>
      <c r="AF133" s="79">
        <v>57.3</v>
      </c>
      <c r="AG133" s="79">
        <v>59.300000000000004</v>
      </c>
      <c r="AH133" s="234">
        <v>59.300000000000004</v>
      </c>
      <c r="AI133" s="1"/>
    </row>
    <row r="134" spans="1:35" x14ac:dyDescent="0.2">
      <c r="A134" s="31"/>
      <c r="B134" s="32"/>
      <c r="C134" s="52" t="s">
        <v>11</v>
      </c>
      <c r="D134" s="52" t="s">
        <v>45</v>
      </c>
      <c r="E134" s="53" t="s">
        <v>46</v>
      </c>
      <c r="F134" s="78">
        <v>423.540681011441</v>
      </c>
      <c r="G134" s="78">
        <v>399.36244467050699</v>
      </c>
      <c r="H134" s="78">
        <v>402.94687754355198</v>
      </c>
      <c r="I134" s="78">
        <v>389.31813250941298</v>
      </c>
      <c r="J134" s="78">
        <v>404.72219685708001</v>
      </c>
      <c r="K134" s="78">
        <v>366.55186598960199</v>
      </c>
      <c r="L134" s="78">
        <v>336.23485104712199</v>
      </c>
      <c r="M134" s="78">
        <v>351.70375000414799</v>
      </c>
      <c r="N134" s="66">
        <v>351.22215018865501</v>
      </c>
      <c r="O134" s="78"/>
      <c r="P134" s="75">
        <v>13251</v>
      </c>
      <c r="Q134" s="204">
        <v>11528</v>
      </c>
      <c r="R134" s="204">
        <v>14230</v>
      </c>
      <c r="S134" s="204">
        <v>13303</v>
      </c>
      <c r="T134" s="204">
        <v>11711</v>
      </c>
      <c r="U134" s="230">
        <v>11620</v>
      </c>
      <c r="V134" s="230">
        <v>11498</v>
      </c>
      <c r="W134" s="230">
        <v>11335</v>
      </c>
      <c r="X134" s="230">
        <v>12098</v>
      </c>
      <c r="Y134" s="78"/>
      <c r="Z134" s="204">
        <v>14.3</v>
      </c>
      <c r="AA134" s="204">
        <v>12.6</v>
      </c>
      <c r="AB134" s="204">
        <v>13</v>
      </c>
      <c r="AC134" s="204">
        <v>13.9</v>
      </c>
      <c r="AD134" s="204">
        <v>13.4</v>
      </c>
      <c r="AE134" s="204">
        <v>13</v>
      </c>
      <c r="AF134" s="204">
        <v>12.9</v>
      </c>
      <c r="AG134" s="204">
        <v>13.3</v>
      </c>
      <c r="AH134" s="233">
        <v>13.3</v>
      </c>
    </row>
    <row r="135" spans="1:35" x14ac:dyDescent="0.2">
      <c r="A135" s="31"/>
      <c r="B135" s="32"/>
      <c r="C135" s="52" t="s">
        <v>12</v>
      </c>
      <c r="D135" s="52" t="s">
        <v>47</v>
      </c>
      <c r="E135" s="53" t="s">
        <v>48</v>
      </c>
      <c r="F135" s="78">
        <v>155.34836374636299</v>
      </c>
      <c r="G135" s="78">
        <v>145.821437241789</v>
      </c>
      <c r="H135" s="78">
        <v>156.52430108953101</v>
      </c>
      <c r="I135" s="78">
        <v>158.53156500422099</v>
      </c>
      <c r="J135" s="78">
        <v>147.74442653788799</v>
      </c>
      <c r="K135" s="78">
        <v>144.88742731492201</v>
      </c>
      <c r="L135" s="78">
        <v>137.45758647895701</v>
      </c>
      <c r="M135" s="78">
        <v>131.56458954105801</v>
      </c>
      <c r="N135" s="66">
        <v>107.78071496899101</v>
      </c>
      <c r="O135" s="78"/>
      <c r="P135" s="75">
        <v>12960</v>
      </c>
      <c r="Q135" s="75">
        <v>12925</v>
      </c>
      <c r="R135" s="75">
        <v>15923</v>
      </c>
      <c r="S135" s="75">
        <v>13628</v>
      </c>
      <c r="T135" s="75">
        <v>14136</v>
      </c>
      <c r="U135" s="230">
        <v>14762</v>
      </c>
      <c r="V135" s="230">
        <v>15678</v>
      </c>
      <c r="W135" s="230">
        <v>16193</v>
      </c>
      <c r="X135" s="230">
        <v>17340</v>
      </c>
      <c r="Y135" s="78"/>
      <c r="Z135" s="204">
        <v>21.6</v>
      </c>
      <c r="AA135" s="204">
        <v>21.2</v>
      </c>
      <c r="AB135" s="204">
        <v>20.6</v>
      </c>
      <c r="AC135" s="204">
        <v>21.8</v>
      </c>
      <c r="AD135" s="204">
        <v>21.1</v>
      </c>
      <c r="AE135" s="204">
        <v>21.5</v>
      </c>
      <c r="AF135" s="204">
        <v>21.4</v>
      </c>
      <c r="AG135" s="204">
        <v>21.9</v>
      </c>
      <c r="AH135" s="233">
        <v>21.6</v>
      </c>
    </row>
    <row r="136" spans="1:35" x14ac:dyDescent="0.2">
      <c r="A136" s="31"/>
      <c r="B136" s="32"/>
      <c r="C136" s="52" t="s">
        <v>13</v>
      </c>
      <c r="D136" s="52" t="s">
        <v>49</v>
      </c>
      <c r="E136" s="53" t="s">
        <v>50</v>
      </c>
      <c r="F136" s="78">
        <v>10.5525701020252</v>
      </c>
      <c r="G136" s="78">
        <v>10.789801318732399</v>
      </c>
      <c r="H136" s="78">
        <v>10.0772692707228</v>
      </c>
      <c r="I136" s="78">
        <v>9.5682323440683295</v>
      </c>
      <c r="J136" s="78">
        <v>9.1752602415865407</v>
      </c>
      <c r="K136" s="78">
        <v>8.3636489046180404</v>
      </c>
      <c r="L136" s="78">
        <v>8.4864167572255997</v>
      </c>
      <c r="M136" s="78">
        <v>8.5225230658758395</v>
      </c>
      <c r="N136" s="66">
        <v>8.2201388719049309</v>
      </c>
      <c r="O136" s="78"/>
      <c r="P136" s="75">
        <v>9054</v>
      </c>
      <c r="Q136" s="204">
        <v>8964</v>
      </c>
      <c r="R136" s="204">
        <v>8832</v>
      </c>
      <c r="S136" s="230">
        <v>9558</v>
      </c>
      <c r="T136" s="230">
        <v>10210</v>
      </c>
      <c r="U136" s="230">
        <v>9947</v>
      </c>
      <c r="V136" s="230">
        <v>10349</v>
      </c>
      <c r="W136" s="230">
        <v>10620</v>
      </c>
      <c r="X136" s="230">
        <v>11349</v>
      </c>
      <c r="Y136" s="78"/>
      <c r="Z136" s="204">
        <v>22.6</v>
      </c>
      <c r="AA136" s="204">
        <v>22.1</v>
      </c>
      <c r="AB136" s="204">
        <v>21.8</v>
      </c>
      <c r="AC136" s="204">
        <v>22.4</v>
      </c>
      <c r="AD136" s="204">
        <v>23.5</v>
      </c>
      <c r="AE136" s="204">
        <v>23</v>
      </c>
      <c r="AF136" s="204">
        <v>23</v>
      </c>
      <c r="AG136" s="204">
        <v>24.1</v>
      </c>
      <c r="AH136" s="233">
        <v>24.4</v>
      </c>
    </row>
    <row r="137" spans="1:35" x14ac:dyDescent="0.2">
      <c r="A137" s="28"/>
      <c r="B137" s="30"/>
      <c r="C137" s="52" t="s">
        <v>14</v>
      </c>
      <c r="D137" s="55" t="s">
        <v>51</v>
      </c>
      <c r="E137" s="58" t="s">
        <v>52</v>
      </c>
      <c r="F137" s="78">
        <v>193.415616277472</v>
      </c>
      <c r="G137" s="78">
        <v>203.604865714097</v>
      </c>
      <c r="H137" s="78">
        <v>200.272012073116</v>
      </c>
      <c r="I137" s="78">
        <v>185.29855766255201</v>
      </c>
      <c r="J137" s="78">
        <v>178.363291317094</v>
      </c>
      <c r="K137" s="78">
        <v>175.92688958188401</v>
      </c>
      <c r="L137" s="78">
        <v>172.56835189882901</v>
      </c>
      <c r="M137" s="78">
        <v>173.14283730170101</v>
      </c>
      <c r="N137" s="66">
        <v>167.90600753808101</v>
      </c>
      <c r="O137" s="78"/>
      <c r="P137" s="78" t="s">
        <v>679</v>
      </c>
      <c r="Q137" s="78" t="s">
        <v>679</v>
      </c>
      <c r="R137" s="78" t="s">
        <v>679</v>
      </c>
      <c r="S137" s="78" t="s">
        <v>679</v>
      </c>
      <c r="T137" s="78" t="s">
        <v>679</v>
      </c>
      <c r="U137" s="78" t="s">
        <v>679</v>
      </c>
      <c r="V137" s="78" t="s">
        <v>679</v>
      </c>
      <c r="W137" s="78" t="s">
        <v>679</v>
      </c>
      <c r="X137" s="78"/>
      <c r="Y137" s="78"/>
      <c r="Z137" s="78" t="s">
        <v>679</v>
      </c>
      <c r="AA137" s="78" t="s">
        <v>679</v>
      </c>
      <c r="AB137" s="78" t="s">
        <v>679</v>
      </c>
      <c r="AC137" s="78" t="s">
        <v>679</v>
      </c>
      <c r="AD137" s="78" t="s">
        <v>679</v>
      </c>
      <c r="AE137" s="78" t="s">
        <v>679</v>
      </c>
      <c r="AF137" s="78" t="s">
        <v>679</v>
      </c>
      <c r="AG137" s="78" t="s">
        <v>679</v>
      </c>
      <c r="AH137" s="132"/>
    </row>
    <row r="138" spans="1:35" x14ac:dyDescent="0.2">
      <c r="A138" s="33"/>
      <c r="B138" s="34"/>
      <c r="C138" s="52" t="s">
        <v>59</v>
      </c>
      <c r="D138" s="60" t="s">
        <v>57</v>
      </c>
      <c r="E138" s="61" t="s">
        <v>58</v>
      </c>
      <c r="F138" s="78" t="s">
        <v>679</v>
      </c>
      <c r="G138" s="78" t="s">
        <v>679</v>
      </c>
      <c r="H138" s="78" t="s">
        <v>679</v>
      </c>
      <c r="I138" s="78" t="s">
        <v>679</v>
      </c>
      <c r="J138" s="78" t="s">
        <v>679</v>
      </c>
      <c r="K138" s="78" t="s">
        <v>679</v>
      </c>
      <c r="L138" s="78" t="s">
        <v>679</v>
      </c>
      <c r="M138" s="78" t="s">
        <v>679</v>
      </c>
      <c r="N138" s="78" t="s">
        <v>679</v>
      </c>
      <c r="O138" s="78"/>
      <c r="P138" s="75">
        <v>4415</v>
      </c>
      <c r="Q138" s="75">
        <v>4382</v>
      </c>
      <c r="R138" s="204">
        <v>5277</v>
      </c>
      <c r="S138" s="204">
        <v>4604</v>
      </c>
      <c r="T138" s="204">
        <v>4383</v>
      </c>
      <c r="U138" s="230">
        <v>4432</v>
      </c>
      <c r="V138" s="230">
        <v>4489</v>
      </c>
      <c r="W138" s="230">
        <v>4520</v>
      </c>
      <c r="X138" s="230">
        <v>4919</v>
      </c>
      <c r="Y138" s="78"/>
      <c r="Z138" s="78" t="s">
        <v>679</v>
      </c>
      <c r="AA138" s="78" t="s">
        <v>679</v>
      </c>
      <c r="AB138" s="78" t="s">
        <v>679</v>
      </c>
      <c r="AC138" s="78" t="s">
        <v>679</v>
      </c>
      <c r="AD138" s="78" t="s">
        <v>679</v>
      </c>
      <c r="AE138" s="78" t="s">
        <v>679</v>
      </c>
      <c r="AF138" s="78" t="s">
        <v>679</v>
      </c>
      <c r="AG138" s="78" t="s">
        <v>679</v>
      </c>
      <c r="AH138" s="132"/>
    </row>
    <row r="139" spans="1:35" x14ac:dyDescent="0.2">
      <c r="C139" s="52"/>
      <c r="F139" s="66"/>
      <c r="G139" s="66"/>
      <c r="H139" s="66"/>
      <c r="I139" s="66"/>
      <c r="J139" s="66"/>
      <c r="K139" s="66"/>
      <c r="L139" s="66"/>
      <c r="M139" s="78"/>
      <c r="N139" s="66"/>
      <c r="O139" s="78"/>
      <c r="P139" s="78"/>
      <c r="Q139" s="78"/>
      <c r="R139" s="78"/>
      <c r="S139" s="78"/>
      <c r="T139" s="78"/>
      <c r="U139" s="78"/>
      <c r="V139" s="78"/>
      <c r="W139" s="78"/>
      <c r="X139" s="78"/>
      <c r="Y139" s="78"/>
      <c r="Z139" s="78"/>
      <c r="AA139" s="78"/>
      <c r="AB139" s="78"/>
      <c r="AC139" s="78"/>
      <c r="AD139" s="78"/>
      <c r="AE139" s="78"/>
      <c r="AF139" s="78"/>
      <c r="AG139" s="78"/>
      <c r="AH139" s="132"/>
    </row>
    <row r="140" spans="1:35" x14ac:dyDescent="0.2">
      <c r="A140" s="35" t="s">
        <v>33</v>
      </c>
      <c r="B140" s="36" t="s">
        <v>75</v>
      </c>
      <c r="C140" s="56" t="s">
        <v>82</v>
      </c>
      <c r="D140" s="62"/>
      <c r="E140" s="62"/>
      <c r="F140" s="79">
        <v>1767.7537897208813</v>
      </c>
      <c r="G140" s="79">
        <v>1790.1727507249868</v>
      </c>
      <c r="H140" s="79">
        <v>1644.8296024272026</v>
      </c>
      <c r="I140" s="79">
        <v>1689.5578587103903</v>
      </c>
      <c r="J140" s="79">
        <v>1605.6670568833047</v>
      </c>
      <c r="K140" s="79">
        <v>1578.4650475426724</v>
      </c>
      <c r="L140" s="79">
        <v>1519.4263106513856</v>
      </c>
      <c r="M140" s="79">
        <v>1523.4870088648529</v>
      </c>
      <c r="N140" s="67">
        <v>1469.2279082644222</v>
      </c>
      <c r="O140" s="79"/>
      <c r="P140" s="79">
        <v>80412</v>
      </c>
      <c r="Q140" s="79">
        <v>76765</v>
      </c>
      <c r="R140" s="79">
        <v>84034</v>
      </c>
      <c r="S140" s="79">
        <v>85267</v>
      </c>
      <c r="T140" s="79">
        <v>87551</v>
      </c>
      <c r="U140" s="79">
        <v>87104</v>
      </c>
      <c r="V140" s="79">
        <v>88934</v>
      </c>
      <c r="W140" s="79">
        <v>95065</v>
      </c>
      <c r="X140" s="79">
        <v>99802</v>
      </c>
      <c r="Y140" s="79"/>
      <c r="Z140" s="79">
        <v>120.9</v>
      </c>
      <c r="AA140" s="79">
        <v>116.2</v>
      </c>
      <c r="AB140" s="79">
        <v>117.69999999999999</v>
      </c>
      <c r="AC140" s="79">
        <v>122.1</v>
      </c>
      <c r="AD140" s="79">
        <v>123.69999999999999</v>
      </c>
      <c r="AE140" s="79">
        <v>123.7</v>
      </c>
      <c r="AF140" s="79">
        <v>124.50000000000001</v>
      </c>
      <c r="AG140" s="79">
        <v>125.9</v>
      </c>
      <c r="AH140" s="234">
        <v>128.19999999999999</v>
      </c>
    </row>
    <row r="141" spans="1:35" x14ac:dyDescent="0.2">
      <c r="A141" s="31"/>
      <c r="B141" s="32"/>
      <c r="C141" s="52" t="s">
        <v>11</v>
      </c>
      <c r="D141" s="52" t="s">
        <v>45</v>
      </c>
      <c r="E141" s="53" t="s">
        <v>46</v>
      </c>
      <c r="F141" s="78">
        <v>1170.90307487056</v>
      </c>
      <c r="G141" s="78">
        <v>1186.4121808586999</v>
      </c>
      <c r="H141" s="78">
        <v>1040.25402933647</v>
      </c>
      <c r="I141" s="78">
        <v>1118.58855301876</v>
      </c>
      <c r="J141" s="78">
        <v>1063.02729397097</v>
      </c>
      <c r="K141" s="78">
        <v>1046.25712487187</v>
      </c>
      <c r="L141" s="78">
        <v>1002.19498805262</v>
      </c>
      <c r="M141" s="78">
        <v>1009.1089064220801</v>
      </c>
      <c r="N141" s="66">
        <v>980.25243551058804</v>
      </c>
      <c r="O141" s="78"/>
      <c r="P141" s="75">
        <v>26757</v>
      </c>
      <c r="Q141" s="204">
        <v>23673</v>
      </c>
      <c r="R141" s="204">
        <v>28408</v>
      </c>
      <c r="S141" s="204">
        <v>27767</v>
      </c>
      <c r="T141" s="204">
        <v>27735</v>
      </c>
      <c r="U141" s="204">
        <v>26692</v>
      </c>
      <c r="V141" s="204">
        <v>26506</v>
      </c>
      <c r="W141" s="204">
        <v>29665</v>
      </c>
      <c r="X141" s="204">
        <v>30218</v>
      </c>
      <c r="Y141" s="78"/>
      <c r="Z141" s="204">
        <v>31.6</v>
      </c>
      <c r="AA141" s="204">
        <v>28.9</v>
      </c>
      <c r="AB141" s="204">
        <v>29.5</v>
      </c>
      <c r="AC141" s="204">
        <v>32.6</v>
      </c>
      <c r="AD141" s="204">
        <v>33</v>
      </c>
      <c r="AE141" s="204">
        <v>32.6</v>
      </c>
      <c r="AF141" s="204">
        <v>32.1</v>
      </c>
      <c r="AG141" s="204">
        <v>31.6</v>
      </c>
      <c r="AH141" s="233">
        <v>31.1</v>
      </c>
    </row>
    <row r="142" spans="1:35" x14ac:dyDescent="0.2">
      <c r="A142" s="31"/>
      <c r="B142" s="32"/>
      <c r="C142" s="52" t="s">
        <v>12</v>
      </c>
      <c r="D142" s="52" t="s">
        <v>47</v>
      </c>
      <c r="E142" s="53" t="s">
        <v>48</v>
      </c>
      <c r="F142" s="78">
        <v>241.87351342232799</v>
      </c>
      <c r="G142" s="78">
        <v>230.55978490371899</v>
      </c>
      <c r="H142" s="78">
        <v>240.60693705112001</v>
      </c>
      <c r="I142" s="78">
        <v>230.29806142660601</v>
      </c>
      <c r="J142" s="78">
        <v>217.362197213965</v>
      </c>
      <c r="K142" s="78">
        <v>209.46146088280699</v>
      </c>
      <c r="L142" s="78">
        <v>199.247714401248</v>
      </c>
      <c r="M142" s="78">
        <v>196.34083559619199</v>
      </c>
      <c r="N142" s="66">
        <v>181.89552326139099</v>
      </c>
      <c r="O142" s="78"/>
      <c r="P142" s="75">
        <v>25184</v>
      </c>
      <c r="Q142" s="204">
        <v>24771</v>
      </c>
      <c r="R142" s="204">
        <v>25881</v>
      </c>
      <c r="S142" s="204">
        <v>27108</v>
      </c>
      <c r="T142" s="204">
        <v>28186</v>
      </c>
      <c r="U142" s="204">
        <v>28923</v>
      </c>
      <c r="V142" s="204">
        <v>30241</v>
      </c>
      <c r="W142" s="204">
        <v>31766</v>
      </c>
      <c r="X142" s="204">
        <v>33916</v>
      </c>
      <c r="Y142" s="78"/>
      <c r="Z142" s="204">
        <v>38.700000000000003</v>
      </c>
      <c r="AA142" s="204">
        <v>37.700000000000003</v>
      </c>
      <c r="AB142" s="204">
        <v>38.4</v>
      </c>
      <c r="AC142" s="204">
        <v>38.9</v>
      </c>
      <c r="AD142" s="204">
        <v>39.9</v>
      </c>
      <c r="AE142" s="204">
        <v>40.200000000000003</v>
      </c>
      <c r="AF142" s="204">
        <v>40.700000000000003</v>
      </c>
      <c r="AG142" s="204">
        <v>42.1</v>
      </c>
      <c r="AH142" s="233">
        <v>43.8</v>
      </c>
    </row>
    <row r="143" spans="1:35" x14ac:dyDescent="0.2">
      <c r="A143" s="31"/>
      <c r="B143" s="32"/>
      <c r="C143" s="52" t="s">
        <v>13</v>
      </c>
      <c r="D143" s="52" t="s">
        <v>49</v>
      </c>
      <c r="E143" s="53" t="s">
        <v>50</v>
      </c>
      <c r="F143" s="78">
        <v>18.548555071184499</v>
      </c>
      <c r="G143" s="78">
        <v>19.377011966471901</v>
      </c>
      <c r="H143" s="78">
        <v>18.9025707468878</v>
      </c>
      <c r="I143" s="78">
        <v>17.8798364350444</v>
      </c>
      <c r="J143" s="78">
        <v>17.653183158734802</v>
      </c>
      <c r="K143" s="78">
        <v>16.4411750996195</v>
      </c>
      <c r="L143" s="78">
        <v>16.065930456766399</v>
      </c>
      <c r="M143" s="78">
        <v>15.534164083178799</v>
      </c>
      <c r="N143" s="66">
        <v>15.030634238605099</v>
      </c>
      <c r="O143" s="78"/>
      <c r="P143" s="75">
        <v>19723</v>
      </c>
      <c r="Q143" s="204">
        <v>19640</v>
      </c>
      <c r="R143" s="204">
        <v>20245</v>
      </c>
      <c r="S143" s="204">
        <v>21012</v>
      </c>
      <c r="T143" s="204">
        <v>22149</v>
      </c>
      <c r="U143" s="204">
        <v>22145</v>
      </c>
      <c r="V143" s="204">
        <v>22814</v>
      </c>
      <c r="W143" s="204">
        <v>23545</v>
      </c>
      <c r="X143" s="204">
        <v>24954</v>
      </c>
      <c r="Y143" s="78"/>
      <c r="Z143" s="204">
        <v>50.6</v>
      </c>
      <c r="AA143" s="204">
        <v>49.6</v>
      </c>
      <c r="AB143" s="204">
        <v>49.8</v>
      </c>
      <c r="AC143" s="204">
        <v>50.6</v>
      </c>
      <c r="AD143" s="204">
        <v>50.8</v>
      </c>
      <c r="AE143" s="204">
        <v>50.9</v>
      </c>
      <c r="AF143" s="204">
        <v>51.7</v>
      </c>
      <c r="AG143" s="204">
        <v>52.2</v>
      </c>
      <c r="AH143" s="233">
        <v>53.3</v>
      </c>
    </row>
    <row r="144" spans="1:35" x14ac:dyDescent="0.2">
      <c r="A144" s="28"/>
      <c r="B144" s="30"/>
      <c r="C144" s="52" t="s">
        <v>14</v>
      </c>
      <c r="D144" s="55" t="s">
        <v>51</v>
      </c>
      <c r="E144" s="58" t="s">
        <v>52</v>
      </c>
      <c r="F144" s="78">
        <v>336.428646356809</v>
      </c>
      <c r="G144" s="78">
        <v>353.82377299609601</v>
      </c>
      <c r="H144" s="78">
        <v>345.066065292725</v>
      </c>
      <c r="I144" s="78">
        <v>322.79140782998002</v>
      </c>
      <c r="J144" s="78">
        <v>307.62438253963501</v>
      </c>
      <c r="K144" s="78">
        <v>306.30528668837599</v>
      </c>
      <c r="L144" s="78">
        <v>301.917677740751</v>
      </c>
      <c r="M144" s="78">
        <v>302.50310276340201</v>
      </c>
      <c r="N144" s="66">
        <v>292.04931525383802</v>
      </c>
      <c r="O144" s="78"/>
      <c r="P144" s="78" t="s">
        <v>679</v>
      </c>
      <c r="Q144" s="78" t="s">
        <v>679</v>
      </c>
      <c r="R144" s="78" t="s">
        <v>679</v>
      </c>
      <c r="S144" s="78" t="s">
        <v>679</v>
      </c>
      <c r="T144" s="78" t="s">
        <v>679</v>
      </c>
      <c r="U144" s="78" t="s">
        <v>679</v>
      </c>
      <c r="V144" s="78" t="s">
        <v>679</v>
      </c>
      <c r="W144" s="78" t="s">
        <v>679</v>
      </c>
      <c r="X144" s="78"/>
      <c r="Y144" s="78"/>
      <c r="Z144" s="78" t="s">
        <v>679</v>
      </c>
      <c r="AA144" s="78" t="s">
        <v>679</v>
      </c>
      <c r="AB144" s="78" t="s">
        <v>679</v>
      </c>
      <c r="AC144" s="78" t="s">
        <v>679</v>
      </c>
      <c r="AD144" s="78" t="s">
        <v>679</v>
      </c>
      <c r="AE144" s="78" t="s">
        <v>679</v>
      </c>
      <c r="AF144" s="78" t="s">
        <v>679</v>
      </c>
      <c r="AG144" s="78" t="s">
        <v>679</v>
      </c>
      <c r="AH144" s="132"/>
    </row>
    <row r="145" spans="1:34" x14ac:dyDescent="0.2">
      <c r="A145" s="33"/>
      <c r="B145" s="34"/>
      <c r="C145" s="52" t="s">
        <v>59</v>
      </c>
      <c r="D145" s="60" t="s">
        <v>57</v>
      </c>
      <c r="E145" s="61" t="s">
        <v>58</v>
      </c>
      <c r="F145" s="78" t="s">
        <v>679</v>
      </c>
      <c r="G145" s="78" t="s">
        <v>679</v>
      </c>
      <c r="H145" s="78" t="s">
        <v>679</v>
      </c>
      <c r="I145" s="78" t="s">
        <v>679</v>
      </c>
      <c r="J145" s="78" t="s">
        <v>679</v>
      </c>
      <c r="K145" s="78" t="s">
        <v>679</v>
      </c>
      <c r="L145" s="78" t="s">
        <v>679</v>
      </c>
      <c r="M145" s="78" t="s">
        <v>679</v>
      </c>
      <c r="N145" s="78" t="s">
        <v>679</v>
      </c>
      <c r="O145" s="78"/>
      <c r="P145" s="75">
        <v>8748</v>
      </c>
      <c r="Q145" s="204">
        <v>8681</v>
      </c>
      <c r="R145" s="204">
        <v>9500</v>
      </c>
      <c r="S145" s="230">
        <v>9380</v>
      </c>
      <c r="T145" s="230">
        <v>9481</v>
      </c>
      <c r="U145" s="204">
        <v>9344</v>
      </c>
      <c r="V145" s="204">
        <v>9373</v>
      </c>
      <c r="W145" s="204">
        <v>10089</v>
      </c>
      <c r="X145" s="204">
        <v>10714</v>
      </c>
      <c r="Y145" s="78"/>
      <c r="Z145" s="78" t="s">
        <v>679</v>
      </c>
      <c r="AA145" s="78" t="s">
        <v>679</v>
      </c>
      <c r="AB145" s="78" t="s">
        <v>679</v>
      </c>
      <c r="AC145" s="78" t="s">
        <v>679</v>
      </c>
      <c r="AD145" s="78" t="s">
        <v>679</v>
      </c>
      <c r="AE145" s="78" t="s">
        <v>679</v>
      </c>
      <c r="AF145" s="78" t="s">
        <v>679</v>
      </c>
      <c r="AG145" s="78" t="s">
        <v>679</v>
      </c>
      <c r="AH145" s="132"/>
    </row>
    <row r="146" spans="1:34" x14ac:dyDescent="0.2">
      <c r="C146" s="52"/>
      <c r="F146" s="66"/>
      <c r="G146" s="66"/>
      <c r="H146" s="66"/>
      <c r="I146" s="66"/>
      <c r="J146" s="66"/>
      <c r="K146" s="66"/>
      <c r="L146" s="66"/>
      <c r="M146" s="78"/>
      <c r="N146" s="66"/>
      <c r="O146" s="78"/>
      <c r="P146" s="78"/>
      <c r="Q146" s="78"/>
      <c r="R146" s="78"/>
      <c r="S146" s="78"/>
      <c r="T146" s="78"/>
      <c r="U146" s="78"/>
      <c r="V146" s="78"/>
      <c r="W146" s="78"/>
      <c r="X146" s="78"/>
      <c r="Y146" s="78"/>
      <c r="Z146" s="78"/>
      <c r="AA146" s="78"/>
      <c r="AB146" s="78"/>
      <c r="AC146" s="78"/>
      <c r="AD146" s="78"/>
      <c r="AE146" s="78"/>
      <c r="AF146" s="78"/>
      <c r="AG146" s="78"/>
      <c r="AH146" s="132"/>
    </row>
    <row r="147" spans="1:34" x14ac:dyDescent="0.2">
      <c r="A147" s="35" t="s">
        <v>34</v>
      </c>
      <c r="B147" s="36" t="s">
        <v>76</v>
      </c>
      <c r="C147" s="56" t="s">
        <v>82</v>
      </c>
      <c r="D147" s="62"/>
      <c r="E147" s="62"/>
      <c r="F147" s="79">
        <v>6034.0839607642101</v>
      </c>
      <c r="G147" s="79">
        <v>4841.1083797919691</v>
      </c>
      <c r="H147" s="79">
        <v>6217.8584880724084</v>
      </c>
      <c r="I147" s="79">
        <v>5987.6152162957378</v>
      </c>
      <c r="J147" s="79">
        <v>5735.4301960614812</v>
      </c>
      <c r="K147" s="79">
        <v>5551.2373674492637</v>
      </c>
      <c r="L147" s="79">
        <v>5626.5956021923257</v>
      </c>
      <c r="M147" s="79">
        <v>4892.4933993476807</v>
      </c>
      <c r="N147" s="67">
        <v>5876.0858575271077</v>
      </c>
      <c r="O147" s="79"/>
      <c r="P147" s="79">
        <v>94494</v>
      </c>
      <c r="Q147" s="79">
        <v>78482</v>
      </c>
      <c r="R147" s="79">
        <v>103117</v>
      </c>
      <c r="S147" s="79">
        <v>105261</v>
      </c>
      <c r="T147" s="79">
        <v>102066</v>
      </c>
      <c r="U147" s="79">
        <v>101328</v>
      </c>
      <c r="V147" s="79">
        <v>100910</v>
      </c>
      <c r="W147" s="79">
        <v>101001</v>
      </c>
      <c r="X147" s="79">
        <v>104799</v>
      </c>
      <c r="Y147" s="79"/>
      <c r="Z147" s="79">
        <v>115.3</v>
      </c>
      <c r="AA147" s="79">
        <v>111.9</v>
      </c>
      <c r="AB147" s="79">
        <v>114.19999999999999</v>
      </c>
      <c r="AC147" s="79">
        <v>116.2</v>
      </c>
      <c r="AD147" s="79">
        <v>118.7</v>
      </c>
      <c r="AE147" s="79">
        <v>121.3</v>
      </c>
      <c r="AF147" s="79">
        <v>120.10000000000001</v>
      </c>
      <c r="AG147" s="79">
        <v>119.89999999999999</v>
      </c>
      <c r="AH147" s="234">
        <v>121.2</v>
      </c>
    </row>
    <row r="148" spans="1:34" x14ac:dyDescent="0.2">
      <c r="A148" s="31"/>
      <c r="B148" s="32"/>
      <c r="C148" s="52" t="s">
        <v>11</v>
      </c>
      <c r="D148" s="52" t="s">
        <v>45</v>
      </c>
      <c r="E148" s="53" t="s">
        <v>46</v>
      </c>
      <c r="F148" s="78">
        <v>5353.4140261366001</v>
      </c>
      <c r="G148" s="78">
        <v>4147.6422419875798</v>
      </c>
      <c r="H148" s="78">
        <v>5536.3508490127597</v>
      </c>
      <c r="I148" s="78">
        <v>5335.6175160931598</v>
      </c>
      <c r="J148" s="78">
        <v>5133.5964377364799</v>
      </c>
      <c r="K148" s="78">
        <v>4965.0990072872401</v>
      </c>
      <c r="L148" s="78">
        <v>5042.7319570202499</v>
      </c>
      <c r="M148" s="78">
        <v>4309.1303922858297</v>
      </c>
      <c r="N148" s="66">
        <v>5331.0468772436598</v>
      </c>
      <c r="O148" s="78"/>
      <c r="P148" s="75">
        <v>38414</v>
      </c>
      <c r="Q148" s="75">
        <v>24414</v>
      </c>
      <c r="R148" s="204">
        <v>43944</v>
      </c>
      <c r="S148" s="230">
        <v>44518</v>
      </c>
      <c r="T148" s="230">
        <v>39715</v>
      </c>
      <c r="U148" s="75">
        <v>37708</v>
      </c>
      <c r="V148" s="75">
        <v>34789</v>
      </c>
      <c r="W148" s="75">
        <v>33391</v>
      </c>
      <c r="X148" s="75">
        <v>34641</v>
      </c>
      <c r="Y148" s="78"/>
      <c r="Z148" s="204">
        <v>29.7</v>
      </c>
      <c r="AA148" s="204">
        <v>28.9</v>
      </c>
      <c r="AB148" s="204">
        <v>30.6</v>
      </c>
      <c r="AC148" s="204">
        <v>32.1</v>
      </c>
      <c r="AD148" s="204">
        <v>32.6</v>
      </c>
      <c r="AE148" s="204">
        <v>33.299999999999997</v>
      </c>
      <c r="AF148" s="204">
        <v>33.1</v>
      </c>
      <c r="AG148" s="204">
        <v>31.9</v>
      </c>
      <c r="AH148" s="233">
        <v>31.8</v>
      </c>
    </row>
    <row r="149" spans="1:34" x14ac:dyDescent="0.2">
      <c r="A149" s="31"/>
      <c r="B149" s="32"/>
      <c r="C149" s="52" t="s">
        <v>12</v>
      </c>
      <c r="D149" s="52" t="s">
        <v>47</v>
      </c>
      <c r="E149" s="53" t="s">
        <v>48</v>
      </c>
      <c r="F149" s="78">
        <v>254.87330241673601</v>
      </c>
      <c r="G149" s="78">
        <v>226.24733905326701</v>
      </c>
      <c r="H149" s="78">
        <v>235.02083729406601</v>
      </c>
      <c r="I149" s="78">
        <v>229.62915795906301</v>
      </c>
      <c r="J149" s="78">
        <v>203.71117178339401</v>
      </c>
      <c r="K149" s="78">
        <v>197.536056370252</v>
      </c>
      <c r="L149" s="78">
        <v>200.362965427462</v>
      </c>
      <c r="M149" s="78">
        <v>193.42761937126599</v>
      </c>
      <c r="N149" s="66">
        <v>175.90790121903399</v>
      </c>
      <c r="O149" s="78"/>
      <c r="P149" s="75">
        <v>24488</v>
      </c>
      <c r="Q149" s="204">
        <v>24484</v>
      </c>
      <c r="R149" s="204">
        <v>25791</v>
      </c>
      <c r="S149" s="230">
        <v>26912</v>
      </c>
      <c r="T149" s="230">
        <v>28402</v>
      </c>
      <c r="U149" s="75">
        <v>29280</v>
      </c>
      <c r="V149" s="75">
        <v>31413</v>
      </c>
      <c r="W149" s="75">
        <v>32366</v>
      </c>
      <c r="X149" s="75">
        <v>33073</v>
      </c>
      <c r="Y149" s="78"/>
      <c r="Z149" s="204">
        <v>37</v>
      </c>
      <c r="AA149" s="204">
        <v>36.4</v>
      </c>
      <c r="AB149" s="204">
        <v>36.6</v>
      </c>
      <c r="AC149" s="204">
        <v>37.700000000000003</v>
      </c>
      <c r="AD149" s="204">
        <v>39.200000000000003</v>
      </c>
      <c r="AE149" s="204">
        <v>39.799999999999997</v>
      </c>
      <c r="AF149" s="204">
        <v>40.200000000000003</v>
      </c>
      <c r="AG149" s="204">
        <v>40.700000000000003</v>
      </c>
      <c r="AH149" s="233">
        <v>41.2</v>
      </c>
    </row>
    <row r="150" spans="1:34" x14ac:dyDescent="0.2">
      <c r="A150" s="31"/>
      <c r="B150" s="32"/>
      <c r="C150" s="52" t="s">
        <v>13</v>
      </c>
      <c r="D150" s="52" t="s">
        <v>49</v>
      </c>
      <c r="E150" s="53" t="s">
        <v>50</v>
      </c>
      <c r="F150" s="78">
        <v>47.181933581878901</v>
      </c>
      <c r="G150" s="78">
        <v>64.711917000845204</v>
      </c>
      <c r="H150" s="78">
        <v>51.965416379687397</v>
      </c>
      <c r="I150" s="78">
        <v>53.992930357803402</v>
      </c>
      <c r="J150" s="78">
        <v>48.197020440052299</v>
      </c>
      <c r="K150" s="78">
        <v>44.4412039351839</v>
      </c>
      <c r="L150" s="78">
        <v>45.9968320125476</v>
      </c>
      <c r="M150" s="78">
        <v>52.286597926238301</v>
      </c>
      <c r="N150" s="66">
        <v>46.5503346964203</v>
      </c>
      <c r="O150" s="78"/>
      <c r="P150" s="75">
        <v>20998</v>
      </c>
      <c r="Q150" s="75">
        <v>20822</v>
      </c>
      <c r="R150" s="75">
        <v>21179</v>
      </c>
      <c r="S150" s="75">
        <v>21621</v>
      </c>
      <c r="T150" s="75">
        <v>22398</v>
      </c>
      <c r="U150" s="75">
        <v>23086</v>
      </c>
      <c r="V150" s="75">
        <v>23774</v>
      </c>
      <c r="W150" s="75">
        <v>24444</v>
      </c>
      <c r="X150" s="75">
        <v>25773</v>
      </c>
      <c r="Y150" s="78"/>
      <c r="Z150" s="204">
        <v>48.6</v>
      </c>
      <c r="AA150" s="204">
        <v>46.6</v>
      </c>
      <c r="AB150" s="204">
        <v>47</v>
      </c>
      <c r="AC150" s="204">
        <v>46.4</v>
      </c>
      <c r="AD150" s="204">
        <v>46.9</v>
      </c>
      <c r="AE150" s="204">
        <v>48.2</v>
      </c>
      <c r="AF150" s="204">
        <v>46.8</v>
      </c>
      <c r="AG150" s="204">
        <v>47.3</v>
      </c>
      <c r="AH150" s="233">
        <v>48.2</v>
      </c>
    </row>
    <row r="151" spans="1:34" x14ac:dyDescent="0.2">
      <c r="A151" s="28"/>
      <c r="B151" s="30"/>
      <c r="C151" s="52" t="s">
        <v>14</v>
      </c>
      <c r="D151" s="55" t="s">
        <v>51</v>
      </c>
      <c r="E151" s="58" t="s">
        <v>52</v>
      </c>
      <c r="F151" s="78">
        <v>378.61469862899497</v>
      </c>
      <c r="G151" s="78">
        <v>402.50688175027699</v>
      </c>
      <c r="H151" s="78">
        <v>394.52138538589497</v>
      </c>
      <c r="I151" s="78">
        <v>368.37561188571101</v>
      </c>
      <c r="J151" s="78">
        <v>349.92556610155498</v>
      </c>
      <c r="K151" s="78">
        <v>344.16109985658801</v>
      </c>
      <c r="L151" s="78">
        <v>337.50384773206702</v>
      </c>
      <c r="M151" s="78">
        <v>337.64878976434699</v>
      </c>
      <c r="N151" s="66">
        <v>322.58074436799302</v>
      </c>
      <c r="O151" s="78"/>
      <c r="P151" s="78" t="s">
        <v>679</v>
      </c>
      <c r="Q151" s="78" t="s">
        <v>679</v>
      </c>
      <c r="R151" s="78" t="s">
        <v>679</v>
      </c>
      <c r="S151" s="78" t="s">
        <v>679</v>
      </c>
      <c r="T151" s="78" t="s">
        <v>679</v>
      </c>
      <c r="U151" s="78" t="s">
        <v>679</v>
      </c>
      <c r="V151" s="78" t="s">
        <v>679</v>
      </c>
      <c r="W151" s="78" t="s">
        <v>679</v>
      </c>
      <c r="X151" s="78"/>
      <c r="Y151" s="78"/>
      <c r="Z151" s="78" t="s">
        <v>679</v>
      </c>
      <c r="AA151" s="78" t="s">
        <v>679</v>
      </c>
      <c r="AB151" s="78" t="s">
        <v>679</v>
      </c>
      <c r="AC151" s="78" t="s">
        <v>679</v>
      </c>
      <c r="AD151" s="78" t="s">
        <v>679</v>
      </c>
      <c r="AE151" s="78" t="s">
        <v>679</v>
      </c>
      <c r="AF151" s="78" t="s">
        <v>679</v>
      </c>
      <c r="AG151" s="78" t="s">
        <v>679</v>
      </c>
      <c r="AH151" s="132"/>
    </row>
    <row r="152" spans="1:34" x14ac:dyDescent="0.2">
      <c r="A152" s="33"/>
      <c r="B152" s="34"/>
      <c r="C152" s="52" t="s">
        <v>59</v>
      </c>
      <c r="D152" s="60" t="s">
        <v>57</v>
      </c>
      <c r="E152" s="61" t="s">
        <v>58</v>
      </c>
      <c r="F152" s="78" t="s">
        <v>679</v>
      </c>
      <c r="G152" s="78" t="s">
        <v>679</v>
      </c>
      <c r="H152" s="78" t="s">
        <v>679</v>
      </c>
      <c r="I152" s="78" t="s">
        <v>679</v>
      </c>
      <c r="J152" s="78" t="s">
        <v>679</v>
      </c>
      <c r="K152" s="78" t="s">
        <v>679</v>
      </c>
      <c r="L152" s="78" t="s">
        <v>679</v>
      </c>
      <c r="M152" s="78" t="s">
        <v>679</v>
      </c>
      <c r="N152" s="78" t="s">
        <v>679</v>
      </c>
      <c r="O152" s="78"/>
      <c r="P152" s="75">
        <v>10594</v>
      </c>
      <c r="Q152" s="204">
        <v>8762</v>
      </c>
      <c r="R152" s="204">
        <v>12203</v>
      </c>
      <c r="S152" s="204">
        <v>12210</v>
      </c>
      <c r="T152" s="204">
        <v>11551</v>
      </c>
      <c r="U152" s="75">
        <v>11254</v>
      </c>
      <c r="V152" s="75">
        <v>10934</v>
      </c>
      <c r="W152" s="75">
        <v>10800</v>
      </c>
      <c r="X152" s="75">
        <v>11312</v>
      </c>
      <c r="Y152" s="78"/>
      <c r="Z152" s="78" t="s">
        <v>679</v>
      </c>
      <c r="AA152" s="78" t="s">
        <v>679</v>
      </c>
      <c r="AB152" s="78" t="s">
        <v>679</v>
      </c>
      <c r="AC152" s="78" t="s">
        <v>679</v>
      </c>
      <c r="AD152" s="78" t="s">
        <v>679</v>
      </c>
      <c r="AE152" s="78" t="s">
        <v>679</v>
      </c>
      <c r="AF152" s="78" t="s">
        <v>679</v>
      </c>
      <c r="AG152" s="78" t="s">
        <v>679</v>
      </c>
      <c r="AH152" s="132"/>
    </row>
    <row r="153" spans="1:34" x14ac:dyDescent="0.2">
      <c r="C153" s="52"/>
      <c r="F153" s="66"/>
      <c r="G153" s="66"/>
      <c r="H153" s="66"/>
      <c r="I153" s="66"/>
      <c r="J153" s="66"/>
      <c r="K153" s="66"/>
      <c r="L153" s="66"/>
      <c r="M153" s="78"/>
      <c r="N153" s="66"/>
      <c r="O153" s="78"/>
      <c r="P153" s="78"/>
      <c r="Q153" s="78"/>
      <c r="R153" s="78"/>
      <c r="S153" s="78"/>
      <c r="T153" s="78"/>
      <c r="U153" s="78"/>
      <c r="V153" s="78"/>
      <c r="W153" s="78"/>
      <c r="X153" s="78"/>
      <c r="Y153" s="78"/>
      <c r="Z153" s="78"/>
      <c r="AA153" s="78"/>
      <c r="AB153" s="78"/>
      <c r="AC153" s="78"/>
      <c r="AD153" s="78"/>
      <c r="AE153" s="78"/>
      <c r="AF153" s="78"/>
      <c r="AG153" s="78"/>
      <c r="AH153" s="132"/>
    </row>
    <row r="154" spans="1:34" x14ac:dyDescent="0.2">
      <c r="C154" s="52"/>
      <c r="F154" s="66"/>
      <c r="G154" s="66"/>
      <c r="H154" s="66"/>
      <c r="I154" s="66"/>
      <c r="J154" s="66"/>
      <c r="K154" s="66"/>
      <c r="L154" s="66"/>
      <c r="M154" s="78"/>
      <c r="N154" s="66"/>
      <c r="O154" s="78"/>
      <c r="P154" s="78"/>
      <c r="Q154" s="78"/>
      <c r="R154" s="78"/>
      <c r="S154" s="78"/>
      <c r="T154" s="78"/>
      <c r="U154" s="78"/>
      <c r="V154" s="78"/>
      <c r="W154" s="78"/>
      <c r="X154" s="78"/>
      <c r="Y154" s="78"/>
      <c r="Z154" s="78"/>
      <c r="AA154" s="78"/>
      <c r="AB154" s="78"/>
      <c r="AC154" s="78"/>
      <c r="AD154" s="78"/>
      <c r="AE154" s="78"/>
      <c r="AF154" s="78"/>
      <c r="AG154" s="78"/>
      <c r="AH154" s="132"/>
    </row>
    <row r="155" spans="1:34" x14ac:dyDescent="0.2">
      <c r="A155" s="47" t="s">
        <v>77</v>
      </c>
      <c r="B155" s="46" t="s">
        <v>78</v>
      </c>
      <c r="C155" s="52"/>
      <c r="D155" s="57"/>
      <c r="E155" s="57"/>
      <c r="F155" s="78" t="s">
        <v>679</v>
      </c>
      <c r="G155" s="78" t="s">
        <v>679</v>
      </c>
      <c r="H155" s="78" t="s">
        <v>679</v>
      </c>
      <c r="I155" s="78" t="s">
        <v>679</v>
      </c>
      <c r="J155" s="78" t="s">
        <v>679</v>
      </c>
      <c r="K155" s="78" t="s">
        <v>679</v>
      </c>
      <c r="L155" s="78" t="s">
        <v>679</v>
      </c>
      <c r="M155" s="78" t="s">
        <v>679</v>
      </c>
      <c r="N155" s="66"/>
      <c r="O155" s="78"/>
      <c r="P155" s="78" t="s">
        <v>679</v>
      </c>
      <c r="Q155" s="78" t="s">
        <v>679</v>
      </c>
      <c r="R155" s="78" t="s">
        <v>679</v>
      </c>
      <c r="S155" s="78" t="s">
        <v>679</v>
      </c>
      <c r="T155" s="78" t="s">
        <v>679</v>
      </c>
      <c r="U155" s="78" t="s">
        <v>679</v>
      </c>
      <c r="V155" s="78" t="s">
        <v>679</v>
      </c>
      <c r="W155" s="78" t="s">
        <v>679</v>
      </c>
      <c r="X155" s="78"/>
      <c r="Y155" s="78"/>
      <c r="Z155" s="78" t="s">
        <v>679</v>
      </c>
      <c r="AA155" s="78" t="s">
        <v>679</v>
      </c>
      <c r="AB155" s="78" t="s">
        <v>679</v>
      </c>
      <c r="AC155" s="78" t="s">
        <v>679</v>
      </c>
      <c r="AD155" s="78" t="s">
        <v>679</v>
      </c>
      <c r="AE155" s="78" t="s">
        <v>679</v>
      </c>
      <c r="AF155" s="78" t="s">
        <v>679</v>
      </c>
      <c r="AG155" s="78" t="s">
        <v>679</v>
      </c>
      <c r="AH155" s="132"/>
    </row>
    <row r="156" spans="1:34" x14ac:dyDescent="0.2">
      <c r="B156" s="48"/>
      <c r="C156" s="52"/>
      <c r="D156" s="52" t="s">
        <v>49</v>
      </c>
      <c r="E156" s="53" t="s">
        <v>50</v>
      </c>
      <c r="F156" s="78" t="s">
        <v>679</v>
      </c>
      <c r="G156" s="78" t="s">
        <v>679</v>
      </c>
      <c r="H156" s="78" t="s">
        <v>679</v>
      </c>
      <c r="I156" s="78" t="s">
        <v>679</v>
      </c>
      <c r="J156" s="78" t="s">
        <v>679</v>
      </c>
      <c r="K156" s="78" t="s">
        <v>679</v>
      </c>
      <c r="L156" s="78" t="s">
        <v>679</v>
      </c>
      <c r="M156" s="78" t="s">
        <v>679</v>
      </c>
      <c r="N156" s="66"/>
      <c r="O156" s="78"/>
      <c r="P156" s="75">
        <v>762</v>
      </c>
      <c r="Q156" s="204">
        <v>873</v>
      </c>
      <c r="R156" s="204">
        <v>943</v>
      </c>
      <c r="S156" s="204">
        <v>996</v>
      </c>
      <c r="T156" s="204">
        <v>838</v>
      </c>
      <c r="U156" s="204">
        <v>861</v>
      </c>
      <c r="V156" s="204">
        <v>856</v>
      </c>
      <c r="W156" s="204">
        <v>846</v>
      </c>
      <c r="X156" s="204">
        <v>876</v>
      </c>
      <c r="Y156" s="78"/>
      <c r="Z156" s="204">
        <v>0.8</v>
      </c>
      <c r="AA156" s="204">
        <v>0.9</v>
      </c>
      <c r="AB156" s="204">
        <v>0.9</v>
      </c>
      <c r="AC156" s="204">
        <v>0.8</v>
      </c>
      <c r="AD156" s="204">
        <v>0.7</v>
      </c>
      <c r="AE156" s="204">
        <v>0.7</v>
      </c>
      <c r="AF156" s="204">
        <v>0.6</v>
      </c>
      <c r="AG156" s="204">
        <v>0.6</v>
      </c>
      <c r="AH156" s="233">
        <v>0.6</v>
      </c>
    </row>
    <row r="157" spans="1:34" x14ac:dyDescent="0.2">
      <c r="C157" s="52"/>
      <c r="F157" s="66"/>
      <c r="G157" s="66"/>
      <c r="H157" s="66"/>
      <c r="I157" s="66"/>
      <c r="J157" s="66"/>
      <c r="K157" s="66"/>
      <c r="L157" s="66"/>
      <c r="M157" s="78"/>
      <c r="N157" s="66"/>
      <c r="O157" s="78"/>
      <c r="P157" s="78"/>
      <c r="Q157" s="78"/>
      <c r="R157" s="78"/>
      <c r="S157" s="78"/>
      <c r="T157" s="78"/>
      <c r="U157" s="78"/>
      <c r="V157" s="78"/>
      <c r="W157" s="78"/>
      <c r="X157" s="78"/>
      <c r="Y157" s="78"/>
      <c r="Z157" s="78"/>
      <c r="AA157" s="78"/>
      <c r="AB157" s="78"/>
      <c r="AC157" s="78"/>
      <c r="AD157" s="78"/>
      <c r="AE157" s="78"/>
      <c r="AF157" s="78"/>
      <c r="AG157" s="78"/>
      <c r="AH157" s="132"/>
    </row>
    <row r="158" spans="1:34" x14ac:dyDescent="0.2">
      <c r="C158" s="52"/>
      <c r="F158" s="66"/>
      <c r="G158" s="66"/>
      <c r="H158" s="66"/>
      <c r="I158" s="66"/>
      <c r="J158" s="66"/>
      <c r="K158" s="66"/>
      <c r="L158" s="66"/>
      <c r="M158" s="78"/>
      <c r="N158" s="66"/>
      <c r="O158" s="78"/>
      <c r="P158" s="78"/>
      <c r="Q158" s="78"/>
      <c r="R158" s="78"/>
      <c r="S158" s="78"/>
      <c r="T158" s="78"/>
      <c r="U158" s="78"/>
      <c r="V158" s="78"/>
      <c r="W158" s="78"/>
      <c r="X158" s="78"/>
      <c r="Y158" s="78"/>
      <c r="Z158" s="78"/>
      <c r="AA158" s="78"/>
      <c r="AB158" s="78"/>
      <c r="AC158" s="78"/>
      <c r="AD158" s="78"/>
      <c r="AE158" s="78"/>
      <c r="AF158" s="78"/>
      <c r="AG158" s="78"/>
      <c r="AH158" s="132"/>
    </row>
    <row r="159" spans="1:34" x14ac:dyDescent="0.2">
      <c r="C159" s="52"/>
      <c r="F159" s="66"/>
      <c r="G159" s="66"/>
      <c r="H159" s="66"/>
      <c r="I159" s="66"/>
      <c r="J159" s="66"/>
      <c r="K159" s="66"/>
      <c r="L159" s="66"/>
      <c r="M159" s="78"/>
      <c r="N159" s="66"/>
      <c r="O159" s="78"/>
      <c r="P159" s="78"/>
      <c r="Q159" s="78"/>
      <c r="R159" s="78"/>
      <c r="S159" s="78"/>
      <c r="T159" s="78"/>
      <c r="U159" s="78"/>
      <c r="V159" s="78"/>
      <c r="W159" s="78"/>
      <c r="X159" s="78"/>
      <c r="Y159" s="78"/>
      <c r="Z159" s="78"/>
      <c r="AA159" s="78"/>
      <c r="AB159" s="78"/>
      <c r="AC159" s="78"/>
      <c r="AD159" s="78"/>
      <c r="AE159" s="78"/>
      <c r="AF159" s="78"/>
      <c r="AG159" s="78"/>
      <c r="AH159" s="132"/>
    </row>
    <row r="160" spans="1:34" x14ac:dyDescent="0.2">
      <c r="C160" s="52"/>
      <c r="N160" s="90"/>
      <c r="O160" s="90"/>
      <c r="P160" s="78"/>
      <c r="Q160" s="78"/>
      <c r="R160" s="78"/>
      <c r="S160" s="78"/>
      <c r="T160" s="78"/>
      <c r="U160" s="78"/>
      <c r="V160" s="78"/>
      <c r="W160" s="78"/>
      <c r="X160" s="78"/>
      <c r="Y160" s="78"/>
      <c r="Z160" s="78"/>
      <c r="AA160" s="78"/>
      <c r="AB160" s="78"/>
      <c r="AC160" s="78"/>
      <c r="AD160" s="78"/>
      <c r="AE160" s="78"/>
      <c r="AF160" s="78"/>
      <c r="AG160" s="78"/>
      <c r="AH160" s="132"/>
    </row>
    <row r="161" spans="1:34" x14ac:dyDescent="0.2">
      <c r="C161" s="52"/>
      <c r="F161" s="66"/>
      <c r="G161" s="66"/>
      <c r="H161" s="66"/>
      <c r="I161" s="66"/>
      <c r="J161" s="66"/>
      <c r="K161" s="66"/>
      <c r="L161" s="66"/>
      <c r="M161" s="78"/>
      <c r="N161" s="90"/>
      <c r="O161" s="90"/>
      <c r="P161" s="78"/>
      <c r="Q161" s="78"/>
      <c r="R161" s="78"/>
      <c r="S161" s="78"/>
      <c r="T161" s="78"/>
      <c r="U161" s="78"/>
      <c r="V161" s="78"/>
      <c r="W161" s="78"/>
      <c r="X161" s="78"/>
      <c r="Y161" s="78"/>
      <c r="Z161" s="78"/>
      <c r="AA161" s="78"/>
      <c r="AB161" s="78"/>
      <c r="AC161" s="78"/>
      <c r="AD161" s="78"/>
      <c r="AE161" s="78"/>
      <c r="AF161" s="78"/>
      <c r="AG161" s="78"/>
      <c r="AH161" s="132"/>
    </row>
    <row r="162" spans="1:34" x14ac:dyDescent="0.2">
      <c r="C162" s="52"/>
      <c r="F162" s="66"/>
      <c r="G162" s="66"/>
      <c r="H162" s="66"/>
      <c r="I162" s="66"/>
      <c r="J162" s="66"/>
      <c r="K162" s="66"/>
      <c r="L162" s="66"/>
      <c r="M162" s="78"/>
      <c r="N162" s="90"/>
      <c r="O162" s="90"/>
      <c r="P162" s="78"/>
      <c r="Q162" s="78"/>
      <c r="R162" s="78"/>
      <c r="S162" s="78"/>
      <c r="T162" s="78"/>
      <c r="U162" s="78"/>
      <c r="V162" s="78"/>
      <c r="W162" s="78"/>
      <c r="X162" s="78"/>
      <c r="Y162" s="78"/>
      <c r="Z162" s="78"/>
      <c r="AA162" s="78"/>
      <c r="AB162" s="78"/>
      <c r="AC162" s="78"/>
      <c r="AD162" s="78"/>
      <c r="AE162" s="78"/>
      <c r="AF162" s="78"/>
      <c r="AG162" s="78"/>
      <c r="AH162" s="132"/>
    </row>
    <row r="163" spans="1:34" x14ac:dyDescent="0.2">
      <c r="B163" s="49" t="s">
        <v>79</v>
      </c>
      <c r="C163" s="70" t="s">
        <v>82</v>
      </c>
      <c r="D163" s="56"/>
      <c r="E163" s="56"/>
      <c r="F163" s="79">
        <f>F6+F13+F20+F27+F34+F41+F48+F55+F62+F69+F76+F83+F90+F98+F105+F112+F119+F126+F133+F140+F147</f>
        <v>72278.931048177721</v>
      </c>
      <c r="G163" s="79">
        <f t="shared" ref="G163:N163" si="0">G6+G13+G20+G27+G34+G41+G48+G55+G62+G69+G76+G83+G90+G98+G105+G112+G119+G126+G133+G140+G147</f>
        <v>67619.354284730973</v>
      </c>
      <c r="H163" s="79">
        <f t="shared" si="0"/>
        <v>73208.141086035655</v>
      </c>
      <c r="I163" s="79">
        <f t="shared" si="0"/>
        <v>68566.332917236112</v>
      </c>
      <c r="J163" s="79">
        <f t="shared" si="0"/>
        <v>64998.748080093392</v>
      </c>
      <c r="K163" s="79">
        <f t="shared" si="0"/>
        <v>62948.587360320045</v>
      </c>
      <c r="L163" s="79">
        <f t="shared" si="0"/>
        <v>61957.636040314523</v>
      </c>
      <c r="M163" s="79">
        <f t="shared" si="0"/>
        <v>61967.706851715979</v>
      </c>
      <c r="N163" s="79">
        <f t="shared" si="0"/>
        <v>62242.276981928459</v>
      </c>
      <c r="O163" s="90"/>
      <c r="P163" s="79">
        <v>3387599</v>
      </c>
      <c r="Q163" s="79">
        <v>3288509</v>
      </c>
      <c r="R163" s="79">
        <v>3519994</v>
      </c>
      <c r="S163" s="79">
        <v>3656577</v>
      </c>
      <c r="T163" s="79">
        <v>3684800</v>
      </c>
      <c r="U163" s="79">
        <v>3769909</v>
      </c>
      <c r="V163" s="79">
        <v>3936840</v>
      </c>
      <c r="W163" s="79">
        <v>4199860</v>
      </c>
      <c r="X163" s="79">
        <v>4404802</v>
      </c>
      <c r="Y163" s="79"/>
      <c r="Z163" s="79">
        <v>4565.2000000000007</v>
      </c>
      <c r="AA163" s="79">
        <v>4454.6999999999989</v>
      </c>
      <c r="AB163" s="79">
        <v>4497.6999999999989</v>
      </c>
      <c r="AC163" s="79">
        <v>4593.7000000000016</v>
      </c>
      <c r="AD163" s="79">
        <v>4627.3</v>
      </c>
      <c r="AE163" s="79">
        <v>4671.9999999999991</v>
      </c>
      <c r="AF163" s="79">
        <v>4737.4000000000015</v>
      </c>
      <c r="AG163" s="79">
        <v>4807.3</v>
      </c>
      <c r="AH163" s="234">
        <v>4889.7000000000007</v>
      </c>
    </row>
    <row r="164" spans="1:34" x14ac:dyDescent="0.2">
      <c r="C164" s="68" t="s">
        <v>11</v>
      </c>
      <c r="D164" s="68" t="s">
        <v>45</v>
      </c>
      <c r="E164" s="53" t="s">
        <v>46</v>
      </c>
      <c r="F164" s="78">
        <f t="shared" ref="F164:N164" si="1">F7+F14+F21+F28+F35+F42+F49+F56+F63+F70+F77+F84+F91+F99+F106+F113+F120+F127+F134+F141+F148</f>
        <v>41161.543615374765</v>
      </c>
      <c r="G164" s="78">
        <f t="shared" si="1"/>
        <v>36876.907643853454</v>
      </c>
      <c r="H164" s="78">
        <f t="shared" si="1"/>
        <v>42914.460465281336</v>
      </c>
      <c r="I164" s="78">
        <f t="shared" si="1"/>
        <v>39842.171532487569</v>
      </c>
      <c r="J164" s="78">
        <f t="shared" si="1"/>
        <v>37777.392118212352</v>
      </c>
      <c r="K164" s="78">
        <f t="shared" si="1"/>
        <v>36514.749453570934</v>
      </c>
      <c r="L164" s="78">
        <f t="shared" si="1"/>
        <v>35385.265026985973</v>
      </c>
      <c r="M164" s="78">
        <f t="shared" si="1"/>
        <v>35350.633918364561</v>
      </c>
      <c r="N164" s="78">
        <f t="shared" si="1"/>
        <v>35465.700438938627</v>
      </c>
      <c r="O164" s="78"/>
      <c r="P164" s="78">
        <v>923738</v>
      </c>
      <c r="Q164" s="78">
        <v>819880</v>
      </c>
      <c r="R164" s="78">
        <v>945619</v>
      </c>
      <c r="S164" s="78">
        <v>962690</v>
      </c>
      <c r="T164" s="78">
        <v>923313</v>
      </c>
      <c r="U164" s="78">
        <v>915621</v>
      </c>
      <c r="V164" s="78">
        <v>944465</v>
      </c>
      <c r="W164" s="78">
        <v>961117</v>
      </c>
      <c r="X164" s="78">
        <v>1006302</v>
      </c>
      <c r="Y164" s="78"/>
      <c r="Z164" s="78">
        <v>1132</v>
      </c>
      <c r="AA164" s="78">
        <v>1063.4000000000001</v>
      </c>
      <c r="AB164" s="78">
        <v>1064.4000000000001</v>
      </c>
      <c r="AC164" s="78">
        <v>1097.9000000000001</v>
      </c>
      <c r="AD164" s="78">
        <v>1094.8000000000002</v>
      </c>
      <c r="AE164" s="78">
        <v>1087.0999999999999</v>
      </c>
      <c r="AF164" s="78">
        <v>1089.7</v>
      </c>
      <c r="AG164" s="78">
        <v>1072</v>
      </c>
      <c r="AH164" s="132">
        <v>1076.0999999999999</v>
      </c>
    </row>
    <row r="165" spans="1:34" x14ac:dyDescent="0.2">
      <c r="C165" s="68" t="s">
        <v>12</v>
      </c>
      <c r="D165" s="68" t="s">
        <v>47</v>
      </c>
      <c r="E165" s="53" t="s">
        <v>48</v>
      </c>
      <c r="F165" s="78">
        <f t="shared" ref="F165:N165" si="2">F8+F15+F22+F29+F36+F43+F50+F57+F64+F71+F78+F85+F92+F100+F107+F114+F121+F128+F135+F142+F149</f>
        <v>19294.286383648643</v>
      </c>
      <c r="G165" s="78">
        <f t="shared" si="2"/>
        <v>18361.390416113551</v>
      </c>
      <c r="H165" s="78">
        <f t="shared" si="2"/>
        <v>18222.772823254709</v>
      </c>
      <c r="I165" s="78">
        <f t="shared" si="2"/>
        <v>17468.720237642414</v>
      </c>
      <c r="J165" s="78">
        <f t="shared" si="2"/>
        <v>16411.157254855032</v>
      </c>
      <c r="K165" s="78">
        <f t="shared" si="2"/>
        <v>15841.379130647912</v>
      </c>
      <c r="L165" s="78">
        <f t="shared" si="2"/>
        <v>16078.789362609295</v>
      </c>
      <c r="M165" s="78">
        <f t="shared" si="2"/>
        <v>16036.26792702282</v>
      </c>
      <c r="N165" s="78">
        <f t="shared" si="2"/>
        <v>16551.244300967341</v>
      </c>
      <c r="O165" s="78"/>
      <c r="P165" s="78">
        <v>1425010</v>
      </c>
      <c r="Q165" s="78">
        <v>1416464</v>
      </c>
      <c r="R165" s="78">
        <v>1484197</v>
      </c>
      <c r="S165" s="78">
        <v>1574143</v>
      </c>
      <c r="T165" s="78">
        <v>1617586</v>
      </c>
      <c r="U165" s="78">
        <v>1682103</v>
      </c>
      <c r="V165" s="78">
        <v>1779879</v>
      </c>
      <c r="W165" s="78">
        <v>1962283</v>
      </c>
      <c r="X165" s="78">
        <v>2049716</v>
      </c>
      <c r="Y165" s="78"/>
      <c r="Z165" s="78">
        <v>1998.3000000000002</v>
      </c>
      <c r="AA165" s="78">
        <v>1982.4</v>
      </c>
      <c r="AB165" s="78">
        <v>2030.5000000000002</v>
      </c>
      <c r="AC165" s="78">
        <v>2088.4999999999995</v>
      </c>
      <c r="AD165" s="78">
        <v>2111.9999999999995</v>
      </c>
      <c r="AE165" s="78">
        <v>2146</v>
      </c>
      <c r="AF165" s="78">
        <v>2189.1</v>
      </c>
      <c r="AG165" s="78">
        <v>2243.9000000000005</v>
      </c>
      <c r="AH165" s="132">
        <v>2279.4</v>
      </c>
    </row>
    <row r="166" spans="1:34" x14ac:dyDescent="0.2">
      <c r="C166" s="68" t="s">
        <v>13</v>
      </c>
      <c r="D166" s="68" t="s">
        <v>49</v>
      </c>
      <c r="E166" s="53" t="s">
        <v>50</v>
      </c>
      <c r="F166" s="78">
        <f t="shared" ref="F166:N166" si="3">F9+F16+F23+F30+F37+F44+F51+F58+F65+F72+F79+F86+F93+F101+F108+F115+F122+F129+F136+F143+F150</f>
        <v>881.35984497501988</v>
      </c>
      <c r="G166" s="78">
        <f t="shared" si="3"/>
        <v>936.94590166512717</v>
      </c>
      <c r="H166" s="78">
        <f t="shared" si="3"/>
        <v>883.13393081659217</v>
      </c>
      <c r="I166" s="78">
        <f t="shared" si="3"/>
        <v>836.00282039528872</v>
      </c>
      <c r="J166" s="78">
        <f t="shared" si="3"/>
        <v>822.82406652819429</v>
      </c>
      <c r="K166" s="78">
        <f t="shared" si="3"/>
        <v>738.27768722463895</v>
      </c>
      <c r="L166" s="78">
        <f t="shared" si="3"/>
        <v>725.81834955099657</v>
      </c>
      <c r="M166" s="78">
        <f t="shared" si="3"/>
        <v>745.63992008677394</v>
      </c>
      <c r="N166" s="78">
        <f t="shared" si="3"/>
        <v>714.66433282905211</v>
      </c>
      <c r="O166" s="78"/>
      <c r="P166" s="78">
        <v>643261</v>
      </c>
      <c r="Q166" s="78">
        <v>651441</v>
      </c>
      <c r="R166" s="78">
        <v>664971</v>
      </c>
      <c r="S166" s="78">
        <v>686098</v>
      </c>
      <c r="T166" s="78">
        <v>713076</v>
      </c>
      <c r="U166" s="78">
        <v>735712</v>
      </c>
      <c r="V166" s="78">
        <v>762537</v>
      </c>
      <c r="W166" s="78">
        <v>796357</v>
      </c>
      <c r="X166" s="78">
        <v>838243</v>
      </c>
      <c r="Y166" s="78"/>
      <c r="Z166" s="78">
        <v>1434.8999999999994</v>
      </c>
      <c r="AA166" s="78">
        <v>1408.8999999999999</v>
      </c>
      <c r="AB166" s="78">
        <v>1402.8000000000002</v>
      </c>
      <c r="AC166" s="78">
        <v>1407.3000000000002</v>
      </c>
      <c r="AD166" s="78">
        <v>1420.5</v>
      </c>
      <c r="AE166" s="78">
        <v>1438.9</v>
      </c>
      <c r="AF166" s="78">
        <v>1458.6000000000001</v>
      </c>
      <c r="AG166" s="78">
        <v>1491.3999999999999</v>
      </c>
      <c r="AH166" s="132">
        <v>1534.2</v>
      </c>
    </row>
    <row r="167" spans="1:34" x14ac:dyDescent="0.2">
      <c r="C167" s="68" t="s">
        <v>14</v>
      </c>
      <c r="D167" s="69" t="s">
        <v>51</v>
      </c>
      <c r="E167" s="58" t="s">
        <v>52</v>
      </c>
      <c r="F167" s="78">
        <f t="shared" ref="F167:N167" si="4">F10+F17+F24+F31+F38+F45+F52+F59+F66+F73+F80+F87+F94+F102+F109+F116+F123+F130+F137+F144+F151</f>
        <v>10941.741204179289</v>
      </c>
      <c r="G167" s="78">
        <f t="shared" si="4"/>
        <v>11444.110323098852</v>
      </c>
      <c r="H167" s="78">
        <f t="shared" si="4"/>
        <v>11187.773866683006</v>
      </c>
      <c r="I167" s="78">
        <f t="shared" si="4"/>
        <v>10419.438326710842</v>
      </c>
      <c r="J167" s="78">
        <f t="shared" si="4"/>
        <v>9987.3746404978119</v>
      </c>
      <c r="K167" s="78">
        <f t="shared" si="4"/>
        <v>9854.1810888765558</v>
      </c>
      <c r="L167" s="78">
        <f t="shared" si="4"/>
        <v>9767.7633011682628</v>
      </c>
      <c r="M167" s="78">
        <f t="shared" si="4"/>
        <v>9835.1650862418264</v>
      </c>
      <c r="N167" s="78">
        <f t="shared" si="4"/>
        <v>9510.6679091934457</v>
      </c>
      <c r="O167" s="71"/>
      <c r="P167" s="78" t="s">
        <v>679</v>
      </c>
      <c r="Q167" s="78" t="s">
        <v>679</v>
      </c>
      <c r="R167" s="78" t="s">
        <v>679</v>
      </c>
      <c r="S167" s="78" t="s">
        <v>679</v>
      </c>
      <c r="T167" s="78" t="s">
        <v>679</v>
      </c>
      <c r="U167" s="78" t="s">
        <v>679</v>
      </c>
      <c r="V167" s="78" t="s">
        <v>679</v>
      </c>
      <c r="W167" s="78" t="s">
        <v>679</v>
      </c>
      <c r="X167" s="78"/>
      <c r="Y167" s="78"/>
      <c r="Z167" s="78" t="s">
        <v>679</v>
      </c>
      <c r="AA167" s="78" t="s">
        <v>679</v>
      </c>
      <c r="AB167" s="78" t="s">
        <v>679</v>
      </c>
      <c r="AC167" s="78" t="s">
        <v>679</v>
      </c>
      <c r="AD167" s="78" t="s">
        <v>679</v>
      </c>
      <c r="AE167" s="78" t="s">
        <v>679</v>
      </c>
      <c r="AF167" s="78" t="s">
        <v>679</v>
      </c>
      <c r="AG167" s="78" t="s">
        <v>679</v>
      </c>
      <c r="AH167" s="78" t="s">
        <v>679</v>
      </c>
    </row>
    <row r="168" spans="1:34" ht="13.5" thickBot="1" x14ac:dyDescent="0.25">
      <c r="A168" s="44"/>
      <c r="B168" s="44"/>
      <c r="C168" s="73" t="s">
        <v>59</v>
      </c>
      <c r="D168" s="77" t="s">
        <v>57</v>
      </c>
      <c r="E168" s="38" t="s">
        <v>58</v>
      </c>
      <c r="F168" s="72" t="s">
        <v>679</v>
      </c>
      <c r="G168" s="72" t="s">
        <v>679</v>
      </c>
      <c r="H168" s="72" t="s">
        <v>679</v>
      </c>
      <c r="I168" s="72" t="s">
        <v>679</v>
      </c>
      <c r="J168" s="72" t="s">
        <v>679</v>
      </c>
      <c r="K168" s="72" t="s">
        <v>679</v>
      </c>
      <c r="L168" s="72" t="s">
        <v>679</v>
      </c>
      <c r="M168" s="72" t="s">
        <v>679</v>
      </c>
      <c r="N168" s="44"/>
      <c r="O168" s="44"/>
      <c r="P168" s="72">
        <v>395590</v>
      </c>
      <c r="Q168" s="72">
        <v>400724</v>
      </c>
      <c r="R168" s="72">
        <v>425207</v>
      </c>
      <c r="S168" s="72">
        <v>433646</v>
      </c>
      <c r="T168" s="72">
        <v>430825</v>
      </c>
      <c r="U168" s="72">
        <v>436473</v>
      </c>
      <c r="V168" s="72">
        <v>449959</v>
      </c>
      <c r="W168" s="72">
        <v>480103</v>
      </c>
      <c r="X168" s="72">
        <v>510541</v>
      </c>
      <c r="Y168" s="72"/>
      <c r="Z168" s="72" t="s">
        <v>679</v>
      </c>
      <c r="AA168" s="72" t="s">
        <v>679</v>
      </c>
      <c r="AB168" s="72" t="s">
        <v>679</v>
      </c>
      <c r="AC168" s="72" t="s">
        <v>679</v>
      </c>
      <c r="AD168" s="72" t="s">
        <v>679</v>
      </c>
      <c r="AE168" s="72" t="s">
        <v>679</v>
      </c>
      <c r="AF168" s="72" t="s">
        <v>679</v>
      </c>
      <c r="AG168" s="72" t="s">
        <v>679</v>
      </c>
      <c r="AH168" s="72" t="s">
        <v>679</v>
      </c>
    </row>
    <row r="169" spans="1:34" x14ac:dyDescent="0.2">
      <c r="C169" s="71"/>
      <c r="D169" s="74"/>
      <c r="E169" s="76"/>
      <c r="P169" s="75"/>
      <c r="Q169" s="75"/>
      <c r="R169" s="75"/>
      <c r="S169" s="75"/>
      <c r="T169" s="75"/>
      <c r="U169" s="75"/>
      <c r="V169" s="75"/>
      <c r="W169" s="75"/>
    </row>
    <row r="170" spans="1:34" x14ac:dyDescent="0.2">
      <c r="F170" s="65" t="s">
        <v>53</v>
      </c>
      <c r="G170" s="37"/>
      <c r="H170" s="37"/>
      <c r="I170" s="37"/>
      <c r="J170" s="37"/>
      <c r="K170" s="37"/>
      <c r="L170" s="37"/>
      <c r="M170" s="37"/>
      <c r="P170" s="65" t="s">
        <v>1068</v>
      </c>
      <c r="Z170" s="65" t="s">
        <v>1068</v>
      </c>
    </row>
    <row r="171" spans="1:34" x14ac:dyDescent="0.2">
      <c r="F171" s="63" t="s">
        <v>54</v>
      </c>
      <c r="P171" s="63" t="s">
        <v>54</v>
      </c>
      <c r="Z171" s="63" t="s">
        <v>54</v>
      </c>
    </row>
    <row r="172" spans="1:34" x14ac:dyDescent="0.2">
      <c r="P172" s="208" t="s">
        <v>55</v>
      </c>
      <c r="Z172" s="208" t="s">
        <v>1069</v>
      </c>
    </row>
    <row r="173" spans="1:34" x14ac:dyDescent="0.2">
      <c r="P173" s="219" t="s">
        <v>56</v>
      </c>
      <c r="Z173" s="219" t="s">
        <v>1070</v>
      </c>
    </row>
    <row r="174" spans="1:34" x14ac:dyDescent="0.2">
      <c r="P174" s="208" t="s">
        <v>1069</v>
      </c>
    </row>
    <row r="175" spans="1:34" x14ac:dyDescent="0.2">
      <c r="P175" s="219" t="s">
        <v>1070</v>
      </c>
      <c r="Z175" s="37"/>
      <c r="AA175" s="37"/>
      <c r="AB175" s="37"/>
      <c r="AC175" s="37"/>
      <c r="AD175" s="37"/>
      <c r="AE175" s="37"/>
      <c r="AF175" s="37"/>
    </row>
  </sheetData>
  <hyperlinks>
    <hyperlink ref="A1" location="'Innehåll-Content'!A1" display="Tillbaka till innehåll - Back to content"/>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99"/>
  <sheetViews>
    <sheetView workbookViewId="0">
      <pane xSplit="2" ySplit="8" topLeftCell="C9" activePane="bottomRight" state="frozen"/>
      <selection pane="topRight" activeCell="C1" sqref="C1"/>
      <selection pane="bottomLeft" activeCell="A7" sqref="A7"/>
      <selection pane="bottomRight" activeCell="G25" sqref="G25"/>
    </sheetView>
  </sheetViews>
  <sheetFormatPr defaultRowHeight="12.75" x14ac:dyDescent="0.2"/>
  <cols>
    <col min="1" max="1" width="9.7109375" customWidth="1"/>
    <col min="2" max="2" width="14" customWidth="1"/>
    <col min="3" max="11" width="6.5703125" customWidth="1"/>
    <col min="12" max="12" width="4.7109375" customWidth="1"/>
    <col min="13" max="13" width="9.28515625" bestFit="1" customWidth="1"/>
    <col min="14" max="14" width="15" customWidth="1"/>
    <col min="15" max="23" width="8.28515625" customWidth="1"/>
    <col min="24" max="24" width="8.7109375" bestFit="1" customWidth="1"/>
    <col min="25" max="25" width="4.5703125" customWidth="1"/>
    <col min="27" max="27" width="17.42578125" bestFit="1" customWidth="1"/>
    <col min="28" max="36" width="7.42578125" customWidth="1"/>
  </cols>
  <sheetData>
    <row r="1" spans="1:48" x14ac:dyDescent="0.2">
      <c r="A1" s="160" t="s">
        <v>700</v>
      </c>
    </row>
    <row r="3" spans="1:48" ht="15" x14ac:dyDescent="0.25">
      <c r="A3" s="50" t="s">
        <v>710</v>
      </c>
      <c r="N3" s="50" t="s">
        <v>688</v>
      </c>
      <c r="Z3" s="50" t="s">
        <v>763</v>
      </c>
      <c r="AL3" s="139"/>
    </row>
    <row r="4" spans="1:48" ht="14.25" x14ac:dyDescent="0.2">
      <c r="A4" s="51" t="s">
        <v>686</v>
      </c>
      <c r="N4" s="85" t="s">
        <v>1056</v>
      </c>
      <c r="Z4" s="51" t="s">
        <v>764</v>
      </c>
      <c r="AL4" s="140"/>
    </row>
    <row r="5" spans="1:48" ht="14.25" x14ac:dyDescent="0.2">
      <c r="A5" s="51"/>
      <c r="N5" s="51" t="s">
        <v>1057</v>
      </c>
      <c r="Z5" s="51"/>
      <c r="AK5" s="45"/>
    </row>
    <row r="6" spans="1:48" s="45" customFormat="1" ht="13.5" thickBot="1" x14ac:dyDescent="0.25">
      <c r="A6" s="44"/>
      <c r="B6" s="44"/>
      <c r="C6" s="44"/>
      <c r="D6" s="44"/>
      <c r="E6" s="44"/>
      <c r="F6" s="44"/>
      <c r="G6" s="44"/>
      <c r="H6" s="44"/>
      <c r="I6" s="44"/>
      <c r="J6" s="44"/>
      <c r="K6" s="44"/>
      <c r="M6" s="44"/>
      <c r="N6" s="44"/>
      <c r="O6" s="44"/>
      <c r="P6" s="44"/>
      <c r="Q6" s="44"/>
      <c r="R6" s="44"/>
      <c r="S6" s="44"/>
      <c r="T6" s="44"/>
      <c r="U6" s="44"/>
      <c r="V6" s="44"/>
      <c r="W6" s="44"/>
      <c r="X6" s="44"/>
      <c r="Z6" s="44"/>
      <c r="AA6" s="44"/>
      <c r="AB6" s="44"/>
      <c r="AC6" s="44"/>
      <c r="AD6" s="44"/>
      <c r="AE6" s="44"/>
      <c r="AF6" s="44"/>
      <c r="AG6" s="44"/>
      <c r="AH6" s="44"/>
      <c r="AI6" s="44"/>
      <c r="AJ6" s="44"/>
      <c r="AM6"/>
      <c r="AN6"/>
      <c r="AO6"/>
      <c r="AP6"/>
      <c r="AQ6"/>
      <c r="AR6"/>
      <c r="AS6"/>
      <c r="AT6"/>
      <c r="AU6"/>
      <c r="AV6"/>
    </row>
    <row r="7" spans="1:48" x14ac:dyDescent="0.2">
      <c r="A7" s="86" t="s">
        <v>375</v>
      </c>
      <c r="B7" s="86" t="s">
        <v>666</v>
      </c>
      <c r="C7" s="86"/>
      <c r="D7" s="86"/>
      <c r="E7" s="86"/>
      <c r="F7" s="86"/>
      <c r="G7" s="86"/>
      <c r="H7" s="86"/>
      <c r="I7" s="86"/>
      <c r="J7" s="86"/>
      <c r="K7" s="86"/>
      <c r="L7" s="86"/>
      <c r="M7" s="86" t="s">
        <v>375</v>
      </c>
      <c r="N7" s="86" t="s">
        <v>666</v>
      </c>
      <c r="O7" s="86"/>
      <c r="P7" s="86"/>
      <c r="Q7" s="86"/>
      <c r="R7" s="86"/>
      <c r="S7" s="86"/>
      <c r="T7" s="86"/>
      <c r="U7" s="86"/>
      <c r="V7" s="86"/>
      <c r="W7" s="86"/>
      <c r="X7" s="86"/>
      <c r="Z7" s="86" t="s">
        <v>375</v>
      </c>
      <c r="AA7" s="86" t="s">
        <v>666</v>
      </c>
      <c r="AB7" s="86"/>
      <c r="AC7" s="86"/>
      <c r="AD7" s="86"/>
      <c r="AE7" s="86"/>
      <c r="AF7" s="86"/>
      <c r="AG7" s="86"/>
      <c r="AH7" s="86"/>
      <c r="AI7" s="86"/>
      <c r="AJ7" s="86"/>
      <c r="AK7" s="45"/>
    </row>
    <row r="8" spans="1:48" ht="13.5" thickBot="1" x14ac:dyDescent="0.25">
      <c r="A8" s="73" t="s">
        <v>39</v>
      </c>
      <c r="B8" s="73" t="s">
        <v>667</v>
      </c>
      <c r="C8" s="87" t="s">
        <v>3</v>
      </c>
      <c r="D8" s="87" t="s">
        <v>4</v>
      </c>
      <c r="E8" s="87" t="s">
        <v>5</v>
      </c>
      <c r="F8" s="87" t="s">
        <v>6</v>
      </c>
      <c r="G8" s="87" t="s">
        <v>7</v>
      </c>
      <c r="H8" s="87" t="s">
        <v>8</v>
      </c>
      <c r="I8" s="87" t="s">
        <v>9</v>
      </c>
      <c r="J8" s="87">
        <v>2015</v>
      </c>
      <c r="K8" s="87">
        <v>2016</v>
      </c>
      <c r="L8" s="89"/>
      <c r="M8" s="88" t="s">
        <v>39</v>
      </c>
      <c r="N8" s="88" t="s">
        <v>667</v>
      </c>
      <c r="O8" s="87" t="s">
        <v>3</v>
      </c>
      <c r="P8" s="87" t="s">
        <v>4</v>
      </c>
      <c r="Q8" s="87" t="s">
        <v>5</v>
      </c>
      <c r="R8" s="87" t="s">
        <v>6</v>
      </c>
      <c r="S8" s="87" t="s">
        <v>7</v>
      </c>
      <c r="T8" s="87" t="s">
        <v>8</v>
      </c>
      <c r="U8" s="87" t="s">
        <v>9</v>
      </c>
      <c r="V8" s="87">
        <v>2015</v>
      </c>
      <c r="W8" s="87">
        <v>2016</v>
      </c>
      <c r="X8" s="87">
        <v>2017</v>
      </c>
      <c r="Z8" s="88" t="s">
        <v>39</v>
      </c>
      <c r="AA8" s="88" t="s">
        <v>667</v>
      </c>
      <c r="AB8" s="87" t="s">
        <v>3</v>
      </c>
      <c r="AC8" s="87" t="s">
        <v>4</v>
      </c>
      <c r="AD8" s="87" t="s">
        <v>5</v>
      </c>
      <c r="AE8" s="87" t="s">
        <v>6</v>
      </c>
      <c r="AF8" s="87" t="s">
        <v>7</v>
      </c>
      <c r="AG8" s="87" t="s">
        <v>8</v>
      </c>
      <c r="AH8" s="87" t="s">
        <v>9</v>
      </c>
      <c r="AI8" s="87">
        <v>2015</v>
      </c>
      <c r="AJ8" s="87">
        <v>2016</v>
      </c>
      <c r="AK8" s="45"/>
    </row>
    <row r="9" spans="1:48" x14ac:dyDescent="0.2">
      <c r="A9" s="71" t="s">
        <v>84</v>
      </c>
      <c r="B9" s="71" t="s">
        <v>376</v>
      </c>
      <c r="C9" s="78">
        <v>91.295767274045602</v>
      </c>
      <c r="D9" s="78">
        <v>92.609568760541194</v>
      </c>
      <c r="E9" s="78">
        <v>98.144667656041804</v>
      </c>
      <c r="F9" s="78">
        <v>148.438152951483</v>
      </c>
      <c r="G9" s="78">
        <v>125.428339812459</v>
      </c>
      <c r="H9" s="78">
        <v>113.877011130933</v>
      </c>
      <c r="I9" s="78">
        <v>118.534023698737</v>
      </c>
      <c r="J9" s="78">
        <v>108.742853051098</v>
      </c>
      <c r="K9" s="78">
        <v>102.75475453255299</v>
      </c>
      <c r="L9" s="90"/>
      <c r="M9" s="71" t="s">
        <v>84</v>
      </c>
      <c r="N9" s="71" t="s">
        <v>376</v>
      </c>
      <c r="O9" s="78">
        <v>38248</v>
      </c>
      <c r="P9" s="78">
        <v>38641</v>
      </c>
      <c r="Q9" s="78">
        <v>39289</v>
      </c>
      <c r="R9" s="78">
        <v>40194</v>
      </c>
      <c r="S9" s="78">
        <v>40723</v>
      </c>
      <c r="T9" s="78">
        <v>41449</v>
      </c>
      <c r="U9" s="78">
        <v>41816</v>
      </c>
      <c r="V9" s="78">
        <v>42661</v>
      </c>
      <c r="W9" s="78">
        <v>43891</v>
      </c>
      <c r="X9" s="78">
        <v>44605</v>
      </c>
      <c r="Z9" s="71" t="s">
        <v>84</v>
      </c>
      <c r="AA9" s="71" t="s">
        <v>376</v>
      </c>
      <c r="AB9" s="78">
        <f>(C9*1000)/O9</f>
        <v>2.3869422525111275</v>
      </c>
      <c r="AC9" s="78">
        <f t="shared" ref="AC9:AC72" si="0">(D9*1000)/P9</f>
        <v>2.3966659444771405</v>
      </c>
      <c r="AD9" s="78">
        <f t="shared" ref="AD9:AD72" si="1">(E9*1000)/Q9</f>
        <v>2.4980189787482958</v>
      </c>
      <c r="AE9" s="78">
        <f t="shared" ref="AE9:AE72" si="2">(F9*1000)/R9</f>
        <v>3.6930425673354978</v>
      </c>
      <c r="AF9" s="78">
        <f t="shared" ref="AF9:AF72" si="3">(G9*1000)/S9</f>
        <v>3.0800368296161631</v>
      </c>
      <c r="AG9" s="78">
        <f t="shared" ref="AG9:AG72" si="4">(H9*1000)/T9</f>
        <v>2.7474006883382711</v>
      </c>
      <c r="AH9" s="78">
        <f t="shared" ref="AH9:AH72" si="5">(I9*1000)/U9</f>
        <v>2.8346571575171464</v>
      </c>
      <c r="AI9" s="78">
        <f t="shared" ref="AI9:AJ72" si="6">(J9*1000)/V9</f>
        <v>2.5489991573356927</v>
      </c>
      <c r="AJ9" s="78">
        <f t="shared" si="6"/>
        <v>2.3411349600727482</v>
      </c>
      <c r="AK9" s="45"/>
    </row>
    <row r="10" spans="1:48" x14ac:dyDescent="0.2">
      <c r="A10" s="71" t="s">
        <v>85</v>
      </c>
      <c r="B10" s="71" t="s">
        <v>377</v>
      </c>
      <c r="C10" s="78">
        <v>126.587112023733</v>
      </c>
      <c r="D10" s="78">
        <v>123.07676260852401</v>
      </c>
      <c r="E10" s="78">
        <v>121.763824629157</v>
      </c>
      <c r="F10" s="78">
        <v>117.341875810875</v>
      </c>
      <c r="G10" s="78">
        <v>109.76101005736599</v>
      </c>
      <c r="H10" s="78">
        <v>106.931599297917</v>
      </c>
      <c r="I10" s="78">
        <v>103.922498325343</v>
      </c>
      <c r="J10" s="78">
        <v>104.439211758664</v>
      </c>
      <c r="K10" s="78">
        <v>98.429553867098306</v>
      </c>
      <c r="L10" s="90"/>
      <c r="M10" s="71" t="s">
        <v>85</v>
      </c>
      <c r="N10" s="71" t="s">
        <v>377</v>
      </c>
      <c r="O10" s="78">
        <v>28954</v>
      </c>
      <c r="P10" s="78">
        <v>29361</v>
      </c>
      <c r="Q10" s="78">
        <v>30114</v>
      </c>
      <c r="R10" s="78">
        <v>30715</v>
      </c>
      <c r="S10" s="78">
        <v>31215</v>
      </c>
      <c r="T10" s="78">
        <v>31616</v>
      </c>
      <c r="U10" s="78">
        <v>31969</v>
      </c>
      <c r="V10" s="78">
        <v>32380</v>
      </c>
      <c r="W10" s="78">
        <v>32785</v>
      </c>
      <c r="X10" s="78">
        <v>33175</v>
      </c>
      <c r="Z10" s="71" t="s">
        <v>85</v>
      </c>
      <c r="AA10" s="71" t="s">
        <v>377</v>
      </c>
      <c r="AB10" s="78">
        <f t="shared" ref="AB10:AB73" si="7">(C10*1000)/O10</f>
        <v>4.3720077372291568</v>
      </c>
      <c r="AC10" s="78">
        <f t="shared" si="0"/>
        <v>4.1918450532517291</v>
      </c>
      <c r="AD10" s="78">
        <f t="shared" si="1"/>
        <v>4.043429123635419</v>
      </c>
      <c r="AE10" s="78">
        <f t="shared" si="2"/>
        <v>3.820344320718704</v>
      </c>
      <c r="AF10" s="78">
        <f t="shared" si="3"/>
        <v>3.5162905672710552</v>
      </c>
      <c r="AG10" s="78">
        <f t="shared" si="4"/>
        <v>3.3821988644331036</v>
      </c>
      <c r="AH10" s="78">
        <f t="shared" si="5"/>
        <v>3.250727214656167</v>
      </c>
      <c r="AI10" s="78">
        <f t="shared" si="6"/>
        <v>3.2254234638253241</v>
      </c>
      <c r="AJ10" s="78">
        <f t="shared" si="6"/>
        <v>3.0022740237028613</v>
      </c>
      <c r="AK10" s="45"/>
    </row>
    <row r="11" spans="1:48" x14ac:dyDescent="0.2">
      <c r="A11" s="71" t="s">
        <v>86</v>
      </c>
      <c r="B11" s="71" t="s">
        <v>378</v>
      </c>
      <c r="C11" s="78">
        <v>107.47486721627099</v>
      </c>
      <c r="D11" s="78">
        <v>106.877971063047</v>
      </c>
      <c r="E11" s="78">
        <v>106.123072710713</v>
      </c>
      <c r="F11" s="78">
        <v>99.568834223711306</v>
      </c>
      <c r="G11" s="78">
        <v>95.6299264921239</v>
      </c>
      <c r="H11" s="78">
        <v>93.300655477792404</v>
      </c>
      <c r="I11" s="78">
        <v>91.009568174413303</v>
      </c>
      <c r="J11" s="78">
        <v>92.280304265615996</v>
      </c>
      <c r="K11" s="78">
        <v>91.024874678040106</v>
      </c>
      <c r="L11" s="78"/>
      <c r="M11" s="71" t="s">
        <v>86</v>
      </c>
      <c r="N11" s="71" t="s">
        <v>378</v>
      </c>
      <c r="O11" s="78">
        <v>38720</v>
      </c>
      <c r="P11" s="78">
        <v>39173</v>
      </c>
      <c r="Q11" s="78">
        <v>39521</v>
      </c>
      <c r="R11" s="78">
        <v>39792</v>
      </c>
      <c r="S11" s="78">
        <v>40269</v>
      </c>
      <c r="T11" s="78">
        <v>40495</v>
      </c>
      <c r="U11" s="78">
        <v>41180</v>
      </c>
      <c r="V11" s="78">
        <v>42130</v>
      </c>
      <c r="W11" s="78">
        <v>43293</v>
      </c>
      <c r="X11" s="78">
        <v>44130</v>
      </c>
      <c r="Z11" s="71" t="s">
        <v>86</v>
      </c>
      <c r="AA11" s="71" t="s">
        <v>378</v>
      </c>
      <c r="AB11" s="78">
        <f t="shared" si="7"/>
        <v>2.7756938847177426</v>
      </c>
      <c r="AC11" s="78">
        <f t="shared" si="0"/>
        <v>2.728358079877645</v>
      </c>
      <c r="AD11" s="78">
        <f t="shared" si="1"/>
        <v>2.6852324766760205</v>
      </c>
      <c r="AE11" s="78">
        <f t="shared" si="2"/>
        <v>2.5022324644077028</v>
      </c>
      <c r="AF11" s="78">
        <f t="shared" si="3"/>
        <v>2.3747777817210234</v>
      </c>
      <c r="AG11" s="78">
        <f t="shared" si="4"/>
        <v>2.3040043333199756</v>
      </c>
      <c r="AH11" s="78">
        <f t="shared" si="5"/>
        <v>2.2100429376982347</v>
      </c>
      <c r="AI11" s="78">
        <f t="shared" si="6"/>
        <v>2.1903703837079513</v>
      </c>
      <c r="AJ11" s="78">
        <f t="shared" si="6"/>
        <v>2.1025310021952768</v>
      </c>
    </row>
    <row r="12" spans="1:48" x14ac:dyDescent="0.2">
      <c r="A12" s="71" t="s">
        <v>87</v>
      </c>
      <c r="B12" s="71" t="s">
        <v>379</v>
      </c>
      <c r="C12" s="78">
        <v>153.96605435292199</v>
      </c>
      <c r="D12" s="78">
        <v>152.35554516054501</v>
      </c>
      <c r="E12" s="78">
        <v>146.822448255859</v>
      </c>
      <c r="F12" s="78">
        <v>138.253646406576</v>
      </c>
      <c r="G12" s="78">
        <v>142.13841018143901</v>
      </c>
      <c r="H12" s="78">
        <v>132.195411485481</v>
      </c>
      <c r="I12" s="78">
        <v>145.469745492963</v>
      </c>
      <c r="J12" s="78">
        <v>138.416123460661</v>
      </c>
      <c r="K12" s="78">
        <v>137.49465189290001</v>
      </c>
      <c r="L12" s="78"/>
      <c r="M12" s="71" t="s">
        <v>87</v>
      </c>
      <c r="N12" s="71" t="s">
        <v>379</v>
      </c>
      <c r="O12" s="78">
        <v>37376</v>
      </c>
      <c r="P12" s="78">
        <v>37756</v>
      </c>
      <c r="Q12" s="78">
        <v>38301</v>
      </c>
      <c r="R12" s="78">
        <v>38894</v>
      </c>
      <c r="S12" s="78">
        <v>39387</v>
      </c>
      <c r="T12" s="78">
        <v>39784</v>
      </c>
      <c r="U12" s="78">
        <v>40541</v>
      </c>
      <c r="V12" s="78">
        <v>41107</v>
      </c>
      <c r="W12" s="78">
        <v>42000</v>
      </c>
      <c r="X12" s="78">
        <v>43444</v>
      </c>
      <c r="Z12" s="71" t="s">
        <v>87</v>
      </c>
      <c r="AA12" s="71" t="s">
        <v>379</v>
      </c>
      <c r="AB12" s="78">
        <f t="shared" si="7"/>
        <v>4.1193828754527502</v>
      </c>
      <c r="AC12" s="78">
        <f t="shared" si="0"/>
        <v>4.0352671141155048</v>
      </c>
      <c r="AD12" s="78">
        <f t="shared" si="1"/>
        <v>3.8333842003044043</v>
      </c>
      <c r="AE12" s="78">
        <f t="shared" si="2"/>
        <v>3.5546265852464649</v>
      </c>
      <c r="AF12" s="78">
        <f t="shared" si="3"/>
        <v>3.6087645715956791</v>
      </c>
      <c r="AG12" s="78">
        <f t="shared" si="4"/>
        <v>3.3228285613684143</v>
      </c>
      <c r="AH12" s="78">
        <f t="shared" si="5"/>
        <v>3.5882130557451224</v>
      </c>
      <c r="AI12" s="78">
        <f t="shared" si="6"/>
        <v>3.3672154003128667</v>
      </c>
      <c r="AJ12" s="78">
        <f t="shared" si="6"/>
        <v>3.2736821879261906</v>
      </c>
    </row>
    <row r="13" spans="1:48" x14ac:dyDescent="0.2">
      <c r="A13" s="71" t="s">
        <v>88</v>
      </c>
      <c r="B13" s="71" t="s">
        <v>380</v>
      </c>
      <c r="C13" s="78">
        <v>130.88994105244001</v>
      </c>
      <c r="D13" s="78">
        <v>123.89757712455101</v>
      </c>
      <c r="E13" s="78">
        <v>128.149500493305</v>
      </c>
      <c r="F13" s="78">
        <v>126.28934764836499</v>
      </c>
      <c r="G13" s="78">
        <v>116.325089965091</v>
      </c>
      <c r="H13" s="78">
        <v>125.538343194033</v>
      </c>
      <c r="I13" s="78">
        <v>122.53396044320201</v>
      </c>
      <c r="J13" s="78">
        <v>133.10109913504201</v>
      </c>
      <c r="K13" s="78">
        <v>136.66802627972399</v>
      </c>
      <c r="L13" s="78"/>
      <c r="M13" s="71" t="s">
        <v>88</v>
      </c>
      <c r="N13" s="71" t="s">
        <v>380</v>
      </c>
      <c r="O13" s="78">
        <v>64355</v>
      </c>
      <c r="P13" s="78">
        <v>65295</v>
      </c>
      <c r="Q13" s="78">
        <v>66211</v>
      </c>
      <c r="R13" s="78">
        <v>67320</v>
      </c>
      <c r="S13" s="78">
        <v>68210</v>
      </c>
      <c r="T13" s="78">
        <v>69167</v>
      </c>
      <c r="U13" s="78">
        <v>70701</v>
      </c>
      <c r="V13" s="78">
        <v>72429</v>
      </c>
      <c r="W13" s="78">
        <v>74412</v>
      </c>
      <c r="X13" s="78">
        <v>76453</v>
      </c>
      <c r="Z13" s="71" t="s">
        <v>88</v>
      </c>
      <c r="AA13" s="71" t="s">
        <v>380</v>
      </c>
      <c r="AB13" s="78">
        <f t="shared" si="7"/>
        <v>2.0338736858432136</v>
      </c>
      <c r="AC13" s="78">
        <f t="shared" si="0"/>
        <v>1.8975048185090897</v>
      </c>
      <c r="AD13" s="78">
        <f t="shared" si="1"/>
        <v>1.9354714547930856</v>
      </c>
      <c r="AE13" s="78">
        <f t="shared" si="2"/>
        <v>1.8759558474207516</v>
      </c>
      <c r="AF13" s="78">
        <f t="shared" si="3"/>
        <v>1.7053964223001172</v>
      </c>
      <c r="AG13" s="78">
        <f t="shared" si="4"/>
        <v>1.8150034437525555</v>
      </c>
      <c r="AH13" s="78">
        <f t="shared" si="5"/>
        <v>1.7331290992093746</v>
      </c>
      <c r="AI13" s="78">
        <f t="shared" si="6"/>
        <v>1.8376768854332104</v>
      </c>
      <c r="AJ13" s="78">
        <f t="shared" si="6"/>
        <v>1.8366396048987259</v>
      </c>
    </row>
    <row r="14" spans="1:48" x14ac:dyDescent="0.2">
      <c r="A14" s="71" t="s">
        <v>89</v>
      </c>
      <c r="B14" s="71" t="s">
        <v>381</v>
      </c>
      <c r="C14" s="78">
        <v>77.915798109644598</v>
      </c>
      <c r="D14" s="78">
        <v>73.921701164419503</v>
      </c>
      <c r="E14" s="78">
        <v>75.453123959644103</v>
      </c>
      <c r="F14" s="78">
        <v>73.332635296976903</v>
      </c>
      <c r="G14" s="78">
        <v>71.0806105010561</v>
      </c>
      <c r="H14" s="78">
        <v>72.490295339042305</v>
      </c>
      <c r="I14" s="78">
        <v>72.869655357717704</v>
      </c>
      <c r="J14" s="78">
        <v>74.133692265497501</v>
      </c>
      <c r="K14" s="78">
        <v>71.068569480008804</v>
      </c>
      <c r="L14" s="78"/>
      <c r="M14" s="71" t="s">
        <v>89</v>
      </c>
      <c r="N14" s="71" t="s">
        <v>381</v>
      </c>
      <c r="O14" s="78">
        <v>24779</v>
      </c>
      <c r="P14" s="78">
        <v>25095</v>
      </c>
      <c r="Q14" s="78">
        <v>25410</v>
      </c>
      <c r="R14" s="78">
        <v>25767</v>
      </c>
      <c r="S14" s="78">
        <v>26160</v>
      </c>
      <c r="T14" s="78">
        <v>26355</v>
      </c>
      <c r="U14" s="78">
        <v>26698</v>
      </c>
      <c r="V14" s="78">
        <v>26984</v>
      </c>
      <c r="W14" s="78">
        <v>27406</v>
      </c>
      <c r="X14" s="78">
        <v>27753</v>
      </c>
      <c r="Z14" s="71" t="s">
        <v>89</v>
      </c>
      <c r="AA14" s="71" t="s">
        <v>381</v>
      </c>
      <c r="AB14" s="78">
        <f t="shared" si="7"/>
        <v>3.1444286738627305</v>
      </c>
      <c r="AC14" s="78">
        <f t="shared" si="0"/>
        <v>2.9456744835393307</v>
      </c>
      <c r="AD14" s="78">
        <f t="shared" si="1"/>
        <v>2.9694263659836326</v>
      </c>
      <c r="AE14" s="78">
        <f t="shared" si="2"/>
        <v>2.8459904256210233</v>
      </c>
      <c r="AF14" s="78">
        <f t="shared" si="3"/>
        <v>2.7171487194593311</v>
      </c>
      <c r="AG14" s="78">
        <f t="shared" si="4"/>
        <v>2.7505329288196663</v>
      </c>
      <c r="AH14" s="78">
        <f t="shared" si="5"/>
        <v>2.7294050250100272</v>
      </c>
      <c r="AI14" s="78">
        <f t="shared" si="6"/>
        <v>2.7473203478171326</v>
      </c>
      <c r="AJ14" s="78">
        <f t="shared" si="6"/>
        <v>2.5931755630157194</v>
      </c>
    </row>
    <row r="15" spans="1:48" x14ac:dyDescent="0.2">
      <c r="A15" s="71" t="s">
        <v>90</v>
      </c>
      <c r="B15" s="71" t="s">
        <v>382</v>
      </c>
      <c r="C15" s="78">
        <v>268.46624652666497</v>
      </c>
      <c r="D15" s="78">
        <v>258.98050748426999</v>
      </c>
      <c r="E15" s="78">
        <v>253.85952158056099</v>
      </c>
      <c r="F15" s="78">
        <v>243.239757791877</v>
      </c>
      <c r="G15" s="78">
        <v>233.37123194556901</v>
      </c>
      <c r="H15" s="78">
        <v>221.87012800328799</v>
      </c>
      <c r="I15" s="78">
        <v>205.68612761601699</v>
      </c>
      <c r="J15" s="78">
        <v>209.12042355623501</v>
      </c>
      <c r="K15" s="78">
        <v>193.99208736991599</v>
      </c>
      <c r="L15" s="78"/>
      <c r="M15" s="71" t="s">
        <v>90</v>
      </c>
      <c r="N15" s="71" t="s">
        <v>382</v>
      </c>
      <c r="O15" s="78">
        <v>94209</v>
      </c>
      <c r="P15" s="78">
        <v>95798</v>
      </c>
      <c r="Q15" s="78">
        <v>97453</v>
      </c>
      <c r="R15" s="78">
        <v>99049</v>
      </c>
      <c r="S15" s="78">
        <v>101010</v>
      </c>
      <c r="T15" s="78">
        <v>102557</v>
      </c>
      <c r="U15" s="78">
        <v>104185</v>
      </c>
      <c r="V15" s="78">
        <v>105311</v>
      </c>
      <c r="W15" s="78">
        <v>107538</v>
      </c>
      <c r="X15" s="78">
        <v>110003</v>
      </c>
      <c r="Z15" s="71" t="s">
        <v>90</v>
      </c>
      <c r="AA15" s="71" t="s">
        <v>382</v>
      </c>
      <c r="AB15" s="78">
        <f t="shared" si="7"/>
        <v>2.8496878910365782</v>
      </c>
      <c r="AC15" s="78">
        <f t="shared" si="0"/>
        <v>2.7034020280618591</v>
      </c>
      <c r="AD15" s="78">
        <f t="shared" si="1"/>
        <v>2.6049431169954849</v>
      </c>
      <c r="AE15" s="78">
        <f t="shared" si="2"/>
        <v>2.4557517773210935</v>
      </c>
      <c r="AF15" s="78">
        <f t="shared" si="3"/>
        <v>2.3103775066386398</v>
      </c>
      <c r="AG15" s="78">
        <f t="shared" si="4"/>
        <v>2.1633835623437503</v>
      </c>
      <c r="AH15" s="78">
        <f t="shared" si="5"/>
        <v>1.9742393589865814</v>
      </c>
      <c r="AI15" s="78">
        <f t="shared" si="6"/>
        <v>1.9857415042705415</v>
      </c>
      <c r="AJ15" s="78">
        <f t="shared" si="6"/>
        <v>1.8039398851560937</v>
      </c>
    </row>
    <row r="16" spans="1:48" x14ac:dyDescent="0.2">
      <c r="A16" s="71" t="s">
        <v>91</v>
      </c>
      <c r="B16" s="71" t="s">
        <v>383</v>
      </c>
      <c r="C16" s="78">
        <v>161.81736141064701</v>
      </c>
      <c r="D16" s="78">
        <v>171.64864779278301</v>
      </c>
      <c r="E16" s="78">
        <v>173.230418978812</v>
      </c>
      <c r="F16" s="78">
        <v>156.095156296402</v>
      </c>
      <c r="G16" s="78">
        <v>148.87521855013799</v>
      </c>
      <c r="H16" s="78">
        <v>149.401396825907</v>
      </c>
      <c r="I16" s="78">
        <v>145.61832359894899</v>
      </c>
      <c r="J16" s="78">
        <v>151.42008223979701</v>
      </c>
      <c r="K16" s="78">
        <v>142.35256468505099</v>
      </c>
      <c r="L16" s="78"/>
      <c r="M16" s="71" t="s">
        <v>91</v>
      </c>
      <c r="N16" s="71" t="s">
        <v>383</v>
      </c>
      <c r="O16" s="78">
        <v>80055</v>
      </c>
      <c r="P16" s="78">
        <v>81195</v>
      </c>
      <c r="Q16" s="78">
        <v>82608</v>
      </c>
      <c r="R16" s="78">
        <v>84677</v>
      </c>
      <c r="S16" s="78">
        <v>86274</v>
      </c>
      <c r="T16" s="78">
        <v>87580</v>
      </c>
      <c r="U16" s="78">
        <v>88901</v>
      </c>
      <c r="V16" s="78">
        <v>89425</v>
      </c>
      <c r="W16" s="78">
        <v>90675</v>
      </c>
      <c r="X16" s="78">
        <v>91925</v>
      </c>
      <c r="Z16" s="71" t="s">
        <v>91</v>
      </c>
      <c r="AA16" s="71" t="s">
        <v>383</v>
      </c>
      <c r="AB16" s="78">
        <f t="shared" si="7"/>
        <v>2.0213273550764725</v>
      </c>
      <c r="AC16" s="78">
        <f t="shared" si="0"/>
        <v>2.1140297776067865</v>
      </c>
      <c r="AD16" s="78">
        <f t="shared" si="1"/>
        <v>2.0970174677853475</v>
      </c>
      <c r="AE16" s="78">
        <f t="shared" si="2"/>
        <v>1.8434185941448324</v>
      </c>
      <c r="AF16" s="78">
        <f t="shared" si="3"/>
        <v>1.7256093208862229</v>
      </c>
      <c r="AG16" s="78">
        <f t="shared" si="4"/>
        <v>1.7058848689872916</v>
      </c>
      <c r="AH16" s="78">
        <f t="shared" si="5"/>
        <v>1.6379829653091527</v>
      </c>
      <c r="AI16" s="78">
        <f t="shared" si="6"/>
        <v>1.6932634301347165</v>
      </c>
      <c r="AJ16" s="78">
        <f t="shared" si="6"/>
        <v>1.5699207574860874</v>
      </c>
    </row>
    <row r="17" spans="1:36" x14ac:dyDescent="0.2">
      <c r="A17" s="71" t="s">
        <v>92</v>
      </c>
      <c r="B17" s="71" t="s">
        <v>384</v>
      </c>
      <c r="C17" s="78">
        <v>29.226553321859601</v>
      </c>
      <c r="D17" s="78">
        <v>29.289000789280301</v>
      </c>
      <c r="E17" s="78">
        <v>28.702014132176501</v>
      </c>
      <c r="F17" s="78">
        <v>28.836670581027899</v>
      </c>
      <c r="G17" s="78">
        <v>27.129141393384401</v>
      </c>
      <c r="H17" s="78">
        <v>25.903902168351401</v>
      </c>
      <c r="I17" s="78">
        <v>25.423145923793498</v>
      </c>
      <c r="J17" s="78">
        <v>24.7589267747794</v>
      </c>
      <c r="K17" s="78">
        <v>23.8881208506373</v>
      </c>
      <c r="L17" s="78"/>
      <c r="M17" s="71" t="s">
        <v>92</v>
      </c>
      <c r="N17" s="71" t="s">
        <v>384</v>
      </c>
      <c r="O17" s="78">
        <v>15177</v>
      </c>
      <c r="P17" s="78">
        <v>15313</v>
      </c>
      <c r="Q17" s="78">
        <v>15391</v>
      </c>
      <c r="R17" s="78">
        <v>15694</v>
      </c>
      <c r="S17" s="78">
        <v>15881</v>
      </c>
      <c r="T17" s="78">
        <v>16001</v>
      </c>
      <c r="U17" s="78">
        <v>16140</v>
      </c>
      <c r="V17" s="78">
        <v>16426</v>
      </c>
      <c r="W17" s="78">
        <v>16615</v>
      </c>
      <c r="X17" s="78">
        <v>16665</v>
      </c>
      <c r="Z17" s="71" t="s">
        <v>92</v>
      </c>
      <c r="AA17" s="71" t="s">
        <v>384</v>
      </c>
      <c r="AB17" s="78">
        <f t="shared" si="7"/>
        <v>1.9257134691875604</v>
      </c>
      <c r="AC17" s="78">
        <f t="shared" si="0"/>
        <v>1.912688616814491</v>
      </c>
      <c r="AD17" s="78">
        <f t="shared" si="1"/>
        <v>1.8648570029352545</v>
      </c>
      <c r="AE17" s="78">
        <f t="shared" si="2"/>
        <v>1.8374328138796927</v>
      </c>
      <c r="AF17" s="78">
        <f t="shared" si="3"/>
        <v>1.7082766446309678</v>
      </c>
      <c r="AG17" s="78">
        <f t="shared" si="4"/>
        <v>1.6188927047279169</v>
      </c>
      <c r="AH17" s="78">
        <f t="shared" si="5"/>
        <v>1.5751639357988536</v>
      </c>
      <c r="AI17" s="78">
        <f t="shared" si="6"/>
        <v>1.5073010334091927</v>
      </c>
      <c r="AJ17" s="78">
        <f t="shared" si="6"/>
        <v>1.4377442582387783</v>
      </c>
    </row>
    <row r="18" spans="1:36" x14ac:dyDescent="0.2">
      <c r="A18" s="71" t="s">
        <v>93</v>
      </c>
      <c r="B18" s="71" t="s">
        <v>385</v>
      </c>
      <c r="C18" s="78">
        <v>202.99440689315099</v>
      </c>
      <c r="D18" s="78">
        <v>188.04333217325501</v>
      </c>
      <c r="E18" s="78">
        <v>205.69813312624601</v>
      </c>
      <c r="F18" s="78">
        <v>176.25198507327099</v>
      </c>
      <c r="G18" s="78">
        <v>172.48004776461801</v>
      </c>
      <c r="H18" s="78">
        <v>172.369210715116</v>
      </c>
      <c r="I18" s="78">
        <v>175.952148451895</v>
      </c>
      <c r="J18" s="78">
        <v>173.32324423758601</v>
      </c>
      <c r="K18" s="78">
        <v>170.730394229067</v>
      </c>
      <c r="L18" s="78"/>
      <c r="M18" s="71" t="s">
        <v>93</v>
      </c>
      <c r="N18" s="71" t="s">
        <v>385</v>
      </c>
      <c r="O18" s="78">
        <v>74968</v>
      </c>
      <c r="P18" s="78">
        <v>76237</v>
      </c>
      <c r="Q18" s="78">
        <v>77054</v>
      </c>
      <c r="R18" s="78">
        <v>78326</v>
      </c>
      <c r="S18" s="78">
        <v>79430</v>
      </c>
      <c r="T18" s="78">
        <v>80932</v>
      </c>
      <c r="U18" s="78">
        <v>82407</v>
      </c>
      <c r="V18" s="78">
        <v>83866</v>
      </c>
      <c r="W18" s="78">
        <v>85693</v>
      </c>
      <c r="X18" s="78">
        <v>88037</v>
      </c>
      <c r="Z18" s="71" t="s">
        <v>93</v>
      </c>
      <c r="AA18" s="71" t="s">
        <v>385</v>
      </c>
      <c r="AB18" s="78">
        <f t="shared" si="7"/>
        <v>2.7077473974649315</v>
      </c>
      <c r="AC18" s="78">
        <f t="shared" si="0"/>
        <v>2.4665625899924577</v>
      </c>
      <c r="AD18" s="78">
        <f t="shared" si="1"/>
        <v>2.6695321868591639</v>
      </c>
      <c r="AE18" s="78">
        <f t="shared" si="2"/>
        <v>2.2502360017525596</v>
      </c>
      <c r="AF18" s="78">
        <f t="shared" si="3"/>
        <v>2.1714723374621427</v>
      </c>
      <c r="AG18" s="78">
        <f t="shared" si="4"/>
        <v>2.129802929806702</v>
      </c>
      <c r="AH18" s="78">
        <f t="shared" si="5"/>
        <v>2.1351602224555557</v>
      </c>
      <c r="AI18" s="78">
        <f t="shared" si="6"/>
        <v>2.0666687839838076</v>
      </c>
      <c r="AJ18" s="78">
        <f t="shared" si="6"/>
        <v>1.9923493660983627</v>
      </c>
    </row>
    <row r="19" spans="1:36" x14ac:dyDescent="0.2">
      <c r="A19" s="71" t="s">
        <v>94</v>
      </c>
      <c r="B19" s="71" t="s">
        <v>386</v>
      </c>
      <c r="C19" s="78">
        <v>79.266800729506301</v>
      </c>
      <c r="D19" s="78">
        <v>80.002055828360596</v>
      </c>
      <c r="E19" s="78">
        <v>78.382965642091605</v>
      </c>
      <c r="F19" s="78">
        <v>75.251795463707694</v>
      </c>
      <c r="G19" s="78">
        <v>70.1664662056358</v>
      </c>
      <c r="H19" s="78">
        <v>67.951362703572102</v>
      </c>
      <c r="I19" s="78">
        <v>67.9117356676648</v>
      </c>
      <c r="J19" s="78">
        <v>79.012560655455104</v>
      </c>
      <c r="K19" s="78">
        <v>79.836806285777897</v>
      </c>
      <c r="L19" s="78"/>
      <c r="M19" s="71" t="s">
        <v>94</v>
      </c>
      <c r="N19" s="71" t="s">
        <v>386</v>
      </c>
      <c r="O19" s="78">
        <v>42332</v>
      </c>
      <c r="P19" s="78">
        <v>42602</v>
      </c>
      <c r="Q19" s="78">
        <v>42947</v>
      </c>
      <c r="R19" s="78">
        <v>43328</v>
      </c>
      <c r="S19" s="78">
        <v>43764</v>
      </c>
      <c r="T19" s="78">
        <v>44281</v>
      </c>
      <c r="U19" s="78">
        <v>45390</v>
      </c>
      <c r="V19" s="78">
        <v>46177</v>
      </c>
      <c r="W19" s="78">
        <v>47103</v>
      </c>
      <c r="X19" s="78">
        <v>47304</v>
      </c>
      <c r="Z19" s="71" t="s">
        <v>94</v>
      </c>
      <c r="AA19" s="71" t="s">
        <v>386</v>
      </c>
      <c r="AB19" s="78">
        <f t="shared" si="7"/>
        <v>1.87250308819584</v>
      </c>
      <c r="AC19" s="78">
        <f t="shared" si="0"/>
        <v>1.8778943671273789</v>
      </c>
      <c r="AD19" s="78">
        <f t="shared" si="1"/>
        <v>1.8251092193189653</v>
      </c>
      <c r="AE19" s="78">
        <f t="shared" si="2"/>
        <v>1.7367936545353511</v>
      </c>
      <c r="AF19" s="78">
        <f t="shared" si="3"/>
        <v>1.6032918884388037</v>
      </c>
      <c r="AG19" s="78">
        <f t="shared" si="4"/>
        <v>1.5345489646478647</v>
      </c>
      <c r="AH19" s="78">
        <f t="shared" si="5"/>
        <v>1.4961827642138092</v>
      </c>
      <c r="AI19" s="78">
        <f t="shared" si="6"/>
        <v>1.7110804221897287</v>
      </c>
      <c r="AJ19" s="78">
        <f t="shared" si="6"/>
        <v>1.6949410077018003</v>
      </c>
    </row>
    <row r="20" spans="1:36" x14ac:dyDescent="0.2">
      <c r="A20" s="71" t="s">
        <v>95</v>
      </c>
      <c r="B20" s="71" t="s">
        <v>387</v>
      </c>
      <c r="C20" s="78">
        <v>112.98077180829399</v>
      </c>
      <c r="D20" s="78">
        <v>106.902499960219</v>
      </c>
      <c r="E20" s="78">
        <v>105.79264201462399</v>
      </c>
      <c r="F20" s="78">
        <v>99.3579350585361</v>
      </c>
      <c r="G20" s="78">
        <v>94.355166256432597</v>
      </c>
      <c r="H20" s="78">
        <v>87.418496648986107</v>
      </c>
      <c r="I20" s="78">
        <v>87.948861931457003</v>
      </c>
      <c r="J20" s="78">
        <v>83.102701690827601</v>
      </c>
      <c r="K20" s="78">
        <v>82.768246278377006</v>
      </c>
      <c r="L20" s="78"/>
      <c r="M20" s="71" t="s">
        <v>95</v>
      </c>
      <c r="N20" s="71" t="s">
        <v>387</v>
      </c>
      <c r="O20" s="78">
        <v>22682</v>
      </c>
      <c r="P20" s="78">
        <v>23202</v>
      </c>
      <c r="Q20" s="78">
        <v>23676</v>
      </c>
      <c r="R20" s="78">
        <v>23984</v>
      </c>
      <c r="S20" s="78">
        <v>24353</v>
      </c>
      <c r="T20" s="78">
        <v>24703</v>
      </c>
      <c r="U20" s="78">
        <v>25287</v>
      </c>
      <c r="V20" s="78">
        <v>25789</v>
      </c>
      <c r="W20" s="78">
        <v>26755</v>
      </c>
      <c r="X20" s="78">
        <v>27614</v>
      </c>
      <c r="Z20" s="71" t="s">
        <v>95</v>
      </c>
      <c r="AA20" s="71" t="s">
        <v>387</v>
      </c>
      <c r="AB20" s="78">
        <f t="shared" si="7"/>
        <v>4.9810762634817918</v>
      </c>
      <c r="AC20" s="78">
        <f t="shared" si="0"/>
        <v>4.6074691819765112</v>
      </c>
      <c r="AD20" s="78">
        <f t="shared" si="1"/>
        <v>4.468349468433181</v>
      </c>
      <c r="AE20" s="78">
        <f t="shared" si="2"/>
        <v>4.1426757446020721</v>
      </c>
      <c r="AF20" s="78">
        <f t="shared" si="3"/>
        <v>3.8744781446406025</v>
      </c>
      <c r="AG20" s="78">
        <f t="shared" si="4"/>
        <v>3.5387805792408256</v>
      </c>
      <c r="AH20" s="78">
        <f t="shared" si="5"/>
        <v>3.4780267303933647</v>
      </c>
      <c r="AI20" s="78">
        <f t="shared" si="6"/>
        <v>3.2224088445006629</v>
      </c>
      <c r="AJ20" s="78">
        <f t="shared" si="6"/>
        <v>3.093561811937096</v>
      </c>
    </row>
    <row r="21" spans="1:36" x14ac:dyDescent="0.2">
      <c r="A21" s="71" t="s">
        <v>96</v>
      </c>
      <c r="B21" s="71" t="s">
        <v>388</v>
      </c>
      <c r="C21" s="78">
        <v>25.687570439348502</v>
      </c>
      <c r="D21" s="78">
        <v>26.6575087464471</v>
      </c>
      <c r="E21" s="78">
        <v>26.4890567290463</v>
      </c>
      <c r="F21" s="78">
        <v>26.1349702372348</v>
      </c>
      <c r="G21" s="78">
        <v>25.256875234817102</v>
      </c>
      <c r="H21" s="78">
        <v>25.463515900208499</v>
      </c>
      <c r="I21" s="78">
        <v>25.6608120108748</v>
      </c>
      <c r="J21" s="78">
        <v>24.418255745294299</v>
      </c>
      <c r="K21" s="78">
        <v>23.579030978093598</v>
      </c>
      <c r="L21" s="78"/>
      <c r="M21" s="71" t="s">
        <v>96</v>
      </c>
      <c r="N21" s="71" t="s">
        <v>388</v>
      </c>
      <c r="O21" s="78">
        <v>9035</v>
      </c>
      <c r="P21" s="78">
        <v>9227</v>
      </c>
      <c r="Q21" s="78">
        <v>9331</v>
      </c>
      <c r="R21" s="78">
        <v>9331</v>
      </c>
      <c r="S21" s="78">
        <v>9442</v>
      </c>
      <c r="T21" s="78">
        <v>9523</v>
      </c>
      <c r="U21" s="78">
        <v>9815</v>
      </c>
      <c r="V21" s="78">
        <v>10192</v>
      </c>
      <c r="W21" s="78">
        <v>10424</v>
      </c>
      <c r="X21" s="78">
        <v>10660</v>
      </c>
      <c r="Z21" s="71" t="s">
        <v>96</v>
      </c>
      <c r="AA21" s="71" t="s">
        <v>388</v>
      </c>
      <c r="AB21" s="78">
        <f t="shared" si="7"/>
        <v>2.8431179235582182</v>
      </c>
      <c r="AC21" s="78">
        <f t="shared" si="0"/>
        <v>2.8890764870973338</v>
      </c>
      <c r="AD21" s="78">
        <f t="shared" si="1"/>
        <v>2.8388229267009217</v>
      </c>
      <c r="AE21" s="78">
        <f t="shared" si="2"/>
        <v>2.8008756014612368</v>
      </c>
      <c r="AF21" s="78">
        <f t="shared" si="3"/>
        <v>2.6749497177311059</v>
      </c>
      <c r="AG21" s="78">
        <f t="shared" si="4"/>
        <v>2.6738964507202034</v>
      </c>
      <c r="AH21" s="78">
        <f t="shared" si="5"/>
        <v>2.6144484983061438</v>
      </c>
      <c r="AI21" s="78">
        <f t="shared" si="6"/>
        <v>2.3958257206921409</v>
      </c>
      <c r="AJ21" s="78">
        <f t="shared" si="6"/>
        <v>2.2619945297480428</v>
      </c>
    </row>
    <row r="22" spans="1:36" x14ac:dyDescent="0.2">
      <c r="A22" s="71" t="s">
        <v>97</v>
      </c>
      <c r="B22" s="71" t="s">
        <v>389</v>
      </c>
      <c r="C22" s="78">
        <v>155.020437558255</v>
      </c>
      <c r="D22" s="78">
        <v>155.28157326447001</v>
      </c>
      <c r="E22" s="78">
        <v>153.95012123624201</v>
      </c>
      <c r="F22" s="78">
        <v>146.056102774024</v>
      </c>
      <c r="G22" s="78">
        <v>138.453246725897</v>
      </c>
      <c r="H22" s="78">
        <v>139.13197617445101</v>
      </c>
      <c r="I22" s="78">
        <v>135.62798914289601</v>
      </c>
      <c r="J22" s="78">
        <v>134.112009239435</v>
      </c>
      <c r="K22" s="78">
        <v>130.639453564522</v>
      </c>
      <c r="L22" s="78"/>
      <c r="M22" s="71" t="s">
        <v>97</v>
      </c>
      <c r="N22" s="71" t="s">
        <v>389</v>
      </c>
      <c r="O22" s="78">
        <v>62266</v>
      </c>
      <c r="P22" s="78">
        <v>63014</v>
      </c>
      <c r="Q22" s="78">
        <v>63789</v>
      </c>
      <c r="R22" s="78">
        <v>64558</v>
      </c>
      <c r="S22" s="78">
        <v>65364</v>
      </c>
      <c r="T22" s="78">
        <v>66292</v>
      </c>
      <c r="U22" s="78">
        <v>67334</v>
      </c>
      <c r="V22" s="78">
        <v>68281</v>
      </c>
      <c r="W22" s="78">
        <v>69386</v>
      </c>
      <c r="X22" s="78">
        <v>70405</v>
      </c>
      <c r="Z22" s="71" t="s">
        <v>97</v>
      </c>
      <c r="AA22" s="71" t="s">
        <v>389</v>
      </c>
      <c r="AB22" s="78">
        <f t="shared" si="7"/>
        <v>2.4896482439574563</v>
      </c>
      <c r="AC22" s="78">
        <f t="shared" si="0"/>
        <v>2.464239268487479</v>
      </c>
      <c r="AD22" s="78">
        <f t="shared" si="1"/>
        <v>2.4134274128179154</v>
      </c>
      <c r="AE22" s="78">
        <f t="shared" si="2"/>
        <v>2.2624012945572045</v>
      </c>
      <c r="AF22" s="78">
        <f t="shared" si="3"/>
        <v>2.1181880962899609</v>
      </c>
      <c r="AG22" s="78">
        <f t="shared" si="4"/>
        <v>2.0987747567496982</v>
      </c>
      <c r="AH22" s="78">
        <f t="shared" si="5"/>
        <v>2.0142571233388189</v>
      </c>
      <c r="AI22" s="78">
        <f t="shared" si="6"/>
        <v>1.9641189970772981</v>
      </c>
      <c r="AJ22" s="78">
        <f t="shared" si="6"/>
        <v>1.882792689656732</v>
      </c>
    </row>
    <row r="23" spans="1:36" x14ac:dyDescent="0.2">
      <c r="A23" s="71" t="s">
        <v>98</v>
      </c>
      <c r="B23" s="71" t="s">
        <v>390</v>
      </c>
      <c r="C23" s="78">
        <v>59.3052112217988</v>
      </c>
      <c r="D23" s="78">
        <v>60.097264417982501</v>
      </c>
      <c r="E23" s="78">
        <v>58.823324622796001</v>
      </c>
      <c r="F23" s="78">
        <v>56.821187141745703</v>
      </c>
      <c r="G23" s="78">
        <v>59.1179756822049</v>
      </c>
      <c r="H23" s="78">
        <v>59.619558480384299</v>
      </c>
      <c r="I23" s="78">
        <v>60.491454837104001</v>
      </c>
      <c r="J23" s="78">
        <v>61.784095924790499</v>
      </c>
      <c r="K23" s="78">
        <v>60.061175566722198</v>
      </c>
      <c r="L23" s="78"/>
      <c r="M23" s="71" t="s">
        <v>98</v>
      </c>
      <c r="N23" s="71" t="s">
        <v>390</v>
      </c>
      <c r="O23" s="78">
        <v>30851</v>
      </c>
      <c r="P23" s="78">
        <v>31150</v>
      </c>
      <c r="Q23" s="78">
        <v>31330</v>
      </c>
      <c r="R23" s="78">
        <v>31799</v>
      </c>
      <c r="S23" s="78">
        <v>31960</v>
      </c>
      <c r="T23" s="78">
        <v>32222</v>
      </c>
      <c r="U23" s="78">
        <v>32295</v>
      </c>
      <c r="V23" s="78">
        <v>32421</v>
      </c>
      <c r="W23" s="78">
        <v>32653</v>
      </c>
      <c r="X23" s="78">
        <v>32888</v>
      </c>
      <c r="Z23" s="71" t="s">
        <v>98</v>
      </c>
      <c r="AA23" s="71" t="s">
        <v>390</v>
      </c>
      <c r="AB23" s="78">
        <f t="shared" si="7"/>
        <v>1.922310823694493</v>
      </c>
      <c r="AC23" s="78">
        <f t="shared" si="0"/>
        <v>1.9292861771422953</v>
      </c>
      <c r="AD23" s="78">
        <f t="shared" si="1"/>
        <v>1.8775398858217685</v>
      </c>
      <c r="AE23" s="78">
        <f t="shared" si="2"/>
        <v>1.7868859757145099</v>
      </c>
      <c r="AF23" s="78">
        <f t="shared" si="3"/>
        <v>1.8497489262266866</v>
      </c>
      <c r="AG23" s="78">
        <f t="shared" si="4"/>
        <v>1.850274920252756</v>
      </c>
      <c r="AH23" s="78">
        <f t="shared" si="5"/>
        <v>1.8730904114291376</v>
      </c>
      <c r="AI23" s="78">
        <f t="shared" si="6"/>
        <v>1.9056813770331111</v>
      </c>
      <c r="AJ23" s="78">
        <f t="shared" si="6"/>
        <v>1.8393769505626496</v>
      </c>
    </row>
    <row r="24" spans="1:36" x14ac:dyDescent="0.2">
      <c r="A24" s="71" t="s">
        <v>99</v>
      </c>
      <c r="B24" s="71" t="s">
        <v>391</v>
      </c>
      <c r="C24" s="78">
        <v>164.172674222788</v>
      </c>
      <c r="D24" s="78">
        <v>137.03785943399799</v>
      </c>
      <c r="E24" s="78">
        <v>149.88654810269</v>
      </c>
      <c r="F24" s="78">
        <v>152.49058570547501</v>
      </c>
      <c r="G24" s="78">
        <v>149.01988881650601</v>
      </c>
      <c r="H24" s="78">
        <v>123.233253737865</v>
      </c>
      <c r="I24" s="78">
        <v>122.113640898291</v>
      </c>
      <c r="J24" s="78">
        <v>122.473956083863</v>
      </c>
      <c r="K24" s="78">
        <v>115.15349795402101</v>
      </c>
      <c r="L24" s="78"/>
      <c r="M24" s="71" t="s">
        <v>99</v>
      </c>
      <c r="N24" s="71" t="s">
        <v>391</v>
      </c>
      <c r="O24" s="78">
        <v>62097</v>
      </c>
      <c r="P24" s="78">
        <v>63347</v>
      </c>
      <c r="Q24" s="78">
        <v>64630</v>
      </c>
      <c r="R24" s="78">
        <v>65891</v>
      </c>
      <c r="S24" s="78">
        <v>66859</v>
      </c>
      <c r="T24" s="78">
        <v>68145</v>
      </c>
      <c r="U24" s="78">
        <v>69325</v>
      </c>
      <c r="V24" s="78">
        <v>70251</v>
      </c>
      <c r="W24" s="78">
        <v>71023</v>
      </c>
      <c r="X24" s="78">
        <v>71848</v>
      </c>
      <c r="Z24" s="71" t="s">
        <v>99</v>
      </c>
      <c r="AA24" s="71" t="s">
        <v>391</v>
      </c>
      <c r="AB24" s="78">
        <f t="shared" si="7"/>
        <v>2.6438100749277424</v>
      </c>
      <c r="AC24" s="78">
        <f t="shared" si="0"/>
        <v>2.1632888603090596</v>
      </c>
      <c r="AD24" s="78">
        <f t="shared" si="1"/>
        <v>2.3191481990204239</v>
      </c>
      <c r="AE24" s="78">
        <f t="shared" si="2"/>
        <v>2.3142854973437195</v>
      </c>
      <c r="AF24" s="78">
        <f t="shared" si="3"/>
        <v>2.2288680479293141</v>
      </c>
      <c r="AG24" s="78">
        <f t="shared" si="4"/>
        <v>1.808397589520361</v>
      </c>
      <c r="AH24" s="78">
        <f t="shared" si="5"/>
        <v>1.7614661507146194</v>
      </c>
      <c r="AI24" s="78">
        <f t="shared" si="6"/>
        <v>1.7433766933404933</v>
      </c>
      <c r="AJ24" s="78">
        <f t="shared" si="6"/>
        <v>1.621355025189319</v>
      </c>
    </row>
    <row r="25" spans="1:36" x14ac:dyDescent="0.2">
      <c r="A25" s="71" t="s">
        <v>100</v>
      </c>
      <c r="B25" s="71" t="s">
        <v>392</v>
      </c>
      <c r="C25" s="78">
        <v>6058.1847963688397</v>
      </c>
      <c r="D25" s="78">
        <v>6155.9926253060303</v>
      </c>
      <c r="E25" s="78">
        <v>6052.80592874797</v>
      </c>
      <c r="F25" s="78">
        <v>5609.6829716402699</v>
      </c>
      <c r="G25" s="78">
        <v>5217.8848065881102</v>
      </c>
      <c r="H25" s="78">
        <v>5124.5104024673601</v>
      </c>
      <c r="I25" s="78">
        <v>5201.2448621506201</v>
      </c>
      <c r="J25" s="78">
        <v>5209.9269249691697</v>
      </c>
      <c r="K25" s="78">
        <v>5731.94043901246</v>
      </c>
      <c r="L25" s="78"/>
      <c r="M25" s="71" t="s">
        <v>100</v>
      </c>
      <c r="N25" s="71" t="s">
        <v>392</v>
      </c>
      <c r="O25" s="78">
        <v>810120</v>
      </c>
      <c r="P25" s="78">
        <v>829417</v>
      </c>
      <c r="Q25" s="78">
        <v>847073</v>
      </c>
      <c r="R25" s="78">
        <v>864324</v>
      </c>
      <c r="S25" s="78">
        <v>881235</v>
      </c>
      <c r="T25" s="78">
        <v>897700</v>
      </c>
      <c r="U25" s="78">
        <v>911989</v>
      </c>
      <c r="V25" s="78">
        <v>923516</v>
      </c>
      <c r="W25" s="78">
        <v>935619</v>
      </c>
      <c r="X25" s="78">
        <v>949761</v>
      </c>
      <c r="Z25" s="71" t="s">
        <v>100</v>
      </c>
      <c r="AA25" s="71" t="s">
        <v>392</v>
      </c>
      <c r="AB25" s="78">
        <f t="shared" si="7"/>
        <v>7.478132617845306</v>
      </c>
      <c r="AC25" s="78">
        <f t="shared" si="0"/>
        <v>7.4220719195604028</v>
      </c>
      <c r="AD25" s="78">
        <f t="shared" si="1"/>
        <v>7.1455540770960351</v>
      </c>
      <c r="AE25" s="78">
        <f t="shared" si="2"/>
        <v>6.4902547790415053</v>
      </c>
      <c r="AF25" s="78">
        <f t="shared" si="3"/>
        <v>5.9211048206075683</v>
      </c>
      <c r="AG25" s="78">
        <f t="shared" si="4"/>
        <v>5.7084888074717162</v>
      </c>
      <c r="AH25" s="78">
        <f t="shared" si="5"/>
        <v>5.7031881548468455</v>
      </c>
      <c r="AI25" s="78">
        <f t="shared" si="6"/>
        <v>5.6414040741786495</v>
      </c>
      <c r="AJ25" s="78">
        <f t="shared" si="6"/>
        <v>6.1263617337959797</v>
      </c>
    </row>
    <row r="26" spans="1:36" x14ac:dyDescent="0.2">
      <c r="A26" s="71" t="s">
        <v>101</v>
      </c>
      <c r="B26" s="71" t="s">
        <v>393</v>
      </c>
      <c r="C26" s="78">
        <v>534.63309206152803</v>
      </c>
      <c r="D26" s="78">
        <v>492.20000093574299</v>
      </c>
      <c r="E26" s="78">
        <v>612.24232552531305</v>
      </c>
      <c r="F26" s="78">
        <v>543.11663437105904</v>
      </c>
      <c r="G26" s="78">
        <v>484.79431200048498</v>
      </c>
      <c r="H26" s="78">
        <v>441.17031077365499</v>
      </c>
      <c r="I26" s="78">
        <v>493.01542782895598</v>
      </c>
      <c r="J26" s="78">
        <v>463.44344932137898</v>
      </c>
      <c r="K26" s="78">
        <v>344.16987774051802</v>
      </c>
      <c r="L26" s="78"/>
      <c r="M26" s="71" t="s">
        <v>101</v>
      </c>
      <c r="N26" s="71" t="s">
        <v>393</v>
      </c>
      <c r="O26" s="78">
        <v>84753</v>
      </c>
      <c r="P26" s="78">
        <v>85270</v>
      </c>
      <c r="Q26" s="78">
        <v>86246</v>
      </c>
      <c r="R26" s="78">
        <v>87685</v>
      </c>
      <c r="S26" s="78">
        <v>89473</v>
      </c>
      <c r="T26" s="78">
        <v>91072</v>
      </c>
      <c r="U26" s="78">
        <v>92235</v>
      </c>
      <c r="V26" s="78">
        <v>93202</v>
      </c>
      <c r="W26" s="78">
        <v>94631</v>
      </c>
      <c r="X26" s="78">
        <v>96032</v>
      </c>
      <c r="Z26" s="71" t="s">
        <v>101</v>
      </c>
      <c r="AA26" s="71" t="s">
        <v>393</v>
      </c>
      <c r="AB26" s="78">
        <f t="shared" si="7"/>
        <v>6.3081317718727128</v>
      </c>
      <c r="AC26" s="78">
        <f t="shared" si="0"/>
        <v>5.7722528548814704</v>
      </c>
      <c r="AD26" s="78">
        <f t="shared" si="1"/>
        <v>7.0987909645121281</v>
      </c>
      <c r="AE26" s="78">
        <f t="shared" si="2"/>
        <v>6.1939514668536129</v>
      </c>
      <c r="AF26" s="78">
        <f t="shared" si="3"/>
        <v>5.4183308037115658</v>
      </c>
      <c r="AG26" s="78">
        <f t="shared" si="4"/>
        <v>4.844192625325622</v>
      </c>
      <c r="AH26" s="78">
        <f t="shared" si="5"/>
        <v>5.3452098208809673</v>
      </c>
      <c r="AI26" s="78">
        <f t="shared" si="6"/>
        <v>4.9724624935235182</v>
      </c>
      <c r="AJ26" s="78">
        <f t="shared" si="6"/>
        <v>3.6369675660250658</v>
      </c>
    </row>
    <row r="27" spans="1:36" x14ac:dyDescent="0.2">
      <c r="A27" s="71" t="s">
        <v>102</v>
      </c>
      <c r="B27" s="71" t="s">
        <v>394</v>
      </c>
      <c r="C27" s="78">
        <v>222.01958292000899</v>
      </c>
      <c r="D27" s="78">
        <v>226.580304619591</v>
      </c>
      <c r="E27" s="78">
        <v>229.27658671894201</v>
      </c>
      <c r="F27" s="78">
        <v>224.221939534699</v>
      </c>
      <c r="G27" s="78">
        <v>220.59877744513</v>
      </c>
      <c r="H27" s="78">
        <v>216.251828622256</v>
      </c>
      <c r="I27" s="78">
        <v>210.01072720878</v>
      </c>
      <c r="J27" s="78">
        <v>203.62972760452701</v>
      </c>
      <c r="K27" s="78">
        <v>190.07845721180101</v>
      </c>
      <c r="L27" s="78"/>
      <c r="M27" s="71" t="s">
        <v>102</v>
      </c>
      <c r="N27" s="71" t="s">
        <v>394</v>
      </c>
      <c r="O27" s="78">
        <v>85661</v>
      </c>
      <c r="P27" s="78">
        <v>88085</v>
      </c>
      <c r="Q27" s="78">
        <v>90108</v>
      </c>
      <c r="R27" s="78">
        <v>91616</v>
      </c>
      <c r="S27" s="78">
        <v>92873</v>
      </c>
      <c r="T27" s="78">
        <v>94423</v>
      </c>
      <c r="U27" s="78">
        <v>96217</v>
      </c>
      <c r="V27" s="78">
        <v>97986</v>
      </c>
      <c r="W27" s="78">
        <v>99359</v>
      </c>
      <c r="X27" s="78">
        <v>101231</v>
      </c>
      <c r="Z27" s="71" t="s">
        <v>102</v>
      </c>
      <c r="AA27" s="71" t="s">
        <v>394</v>
      </c>
      <c r="AB27" s="78">
        <f t="shared" si="7"/>
        <v>2.591839727764198</v>
      </c>
      <c r="AC27" s="78">
        <f t="shared" si="0"/>
        <v>2.5722915890286768</v>
      </c>
      <c r="AD27" s="78">
        <f t="shared" si="1"/>
        <v>2.5444642730827676</v>
      </c>
      <c r="AE27" s="78">
        <f t="shared" si="2"/>
        <v>2.4474102726019362</v>
      </c>
      <c r="AF27" s="78">
        <f t="shared" si="3"/>
        <v>2.3752735180852347</v>
      </c>
      <c r="AG27" s="78">
        <f t="shared" si="4"/>
        <v>2.2902452646310327</v>
      </c>
      <c r="AH27" s="78">
        <f t="shared" si="5"/>
        <v>2.1826779800739993</v>
      </c>
      <c r="AI27" s="78">
        <f t="shared" si="6"/>
        <v>2.0781512420603656</v>
      </c>
      <c r="AJ27" s="78">
        <f t="shared" si="6"/>
        <v>1.9130472047001379</v>
      </c>
    </row>
    <row r="28" spans="1:36" x14ac:dyDescent="0.2">
      <c r="A28" s="71" t="s">
        <v>103</v>
      </c>
      <c r="B28" s="71" t="s">
        <v>395</v>
      </c>
      <c r="C28" s="78">
        <v>175.97922673378201</v>
      </c>
      <c r="D28" s="78">
        <v>61.734036126334999</v>
      </c>
      <c r="E28" s="78">
        <v>69.8628548510587</v>
      </c>
      <c r="F28" s="78">
        <v>54.3058744792393</v>
      </c>
      <c r="G28" s="78">
        <v>50.621242968952103</v>
      </c>
      <c r="H28" s="78">
        <v>56.018648712052602</v>
      </c>
      <c r="I28" s="78">
        <v>55.666777300036301</v>
      </c>
      <c r="J28" s="78">
        <v>56.720209777902802</v>
      </c>
      <c r="K28" s="78">
        <v>64.261502234551401</v>
      </c>
      <c r="L28" s="78"/>
      <c r="M28" s="71" t="s">
        <v>103</v>
      </c>
      <c r="N28" s="71" t="s">
        <v>395</v>
      </c>
      <c r="O28" s="78">
        <v>36079</v>
      </c>
      <c r="P28" s="78">
        <v>37722</v>
      </c>
      <c r="Q28" s="78">
        <v>38633</v>
      </c>
      <c r="R28" s="78">
        <v>39539</v>
      </c>
      <c r="S28" s="78">
        <v>40793</v>
      </c>
      <c r="T28" s="78">
        <v>42626</v>
      </c>
      <c r="U28" s="78">
        <v>44090</v>
      </c>
      <c r="V28" s="78">
        <v>46110</v>
      </c>
      <c r="W28" s="78">
        <v>47750</v>
      </c>
      <c r="X28" s="78">
        <v>49424</v>
      </c>
      <c r="Z28" s="71" t="s">
        <v>103</v>
      </c>
      <c r="AA28" s="71" t="s">
        <v>395</v>
      </c>
      <c r="AB28" s="78">
        <f t="shared" si="7"/>
        <v>4.8776082134699408</v>
      </c>
      <c r="AC28" s="78">
        <f t="shared" si="0"/>
        <v>1.6365525721418535</v>
      </c>
      <c r="AD28" s="78">
        <f t="shared" si="1"/>
        <v>1.8083725015157688</v>
      </c>
      <c r="AE28" s="78">
        <f t="shared" si="2"/>
        <v>1.3734761748966664</v>
      </c>
      <c r="AF28" s="78">
        <f t="shared" si="3"/>
        <v>1.2409296440308901</v>
      </c>
      <c r="AG28" s="78">
        <f t="shared" si="4"/>
        <v>1.3141896662143433</v>
      </c>
      <c r="AH28" s="78">
        <f t="shared" si="5"/>
        <v>1.2625714969389046</v>
      </c>
      <c r="AI28" s="78">
        <f t="shared" si="6"/>
        <v>1.2301064796769206</v>
      </c>
      <c r="AJ28" s="78">
        <f t="shared" si="6"/>
        <v>1.3457906227131184</v>
      </c>
    </row>
    <row r="29" spans="1:36" x14ac:dyDescent="0.2">
      <c r="A29" s="71" t="s">
        <v>104</v>
      </c>
      <c r="B29" s="71" t="s">
        <v>396</v>
      </c>
      <c r="C29" s="78">
        <v>372.27450085786</v>
      </c>
      <c r="D29" s="78">
        <v>378.41325747781099</v>
      </c>
      <c r="E29" s="78">
        <v>323.76537982786198</v>
      </c>
      <c r="F29" s="78">
        <v>529.79272913255704</v>
      </c>
      <c r="G29" s="78">
        <v>534.82980877806699</v>
      </c>
      <c r="H29" s="78">
        <v>550.87057701609797</v>
      </c>
      <c r="I29" s="78">
        <v>553.38183169952401</v>
      </c>
      <c r="J29" s="78">
        <v>535.31829881050999</v>
      </c>
      <c r="K29" s="78">
        <v>564.15341014060903</v>
      </c>
      <c r="L29" s="78"/>
      <c r="M29" s="71" t="s">
        <v>104</v>
      </c>
      <c r="N29" s="71" t="s">
        <v>396</v>
      </c>
      <c r="O29" s="78">
        <v>65289</v>
      </c>
      <c r="P29" s="78">
        <v>66909</v>
      </c>
      <c r="Q29" s="78">
        <v>68144</v>
      </c>
      <c r="R29" s="78">
        <v>69946</v>
      </c>
      <c r="S29" s="78">
        <v>71293</v>
      </c>
      <c r="T29" s="78">
        <v>72740</v>
      </c>
      <c r="U29" s="78">
        <v>74041</v>
      </c>
      <c r="V29" s="78">
        <v>76158</v>
      </c>
      <c r="W29" s="78">
        <v>78129</v>
      </c>
      <c r="X29" s="78">
        <v>79707</v>
      </c>
      <c r="Z29" s="71" t="s">
        <v>104</v>
      </c>
      <c r="AA29" s="71" t="s">
        <v>396</v>
      </c>
      <c r="AB29" s="78">
        <f t="shared" si="7"/>
        <v>5.7019482739490579</v>
      </c>
      <c r="AC29" s="78">
        <f t="shared" si="0"/>
        <v>5.6556406085550677</v>
      </c>
      <c r="AD29" s="78">
        <f t="shared" si="1"/>
        <v>4.7511942332099961</v>
      </c>
      <c r="AE29" s="78">
        <f t="shared" si="2"/>
        <v>7.5743105986411958</v>
      </c>
      <c r="AF29" s="78">
        <f t="shared" si="3"/>
        <v>7.5018558452872934</v>
      </c>
      <c r="AG29" s="78">
        <f t="shared" si="4"/>
        <v>7.5731451335729716</v>
      </c>
      <c r="AH29" s="78">
        <f t="shared" si="5"/>
        <v>7.4739918653114348</v>
      </c>
      <c r="AI29" s="78">
        <f t="shared" si="6"/>
        <v>7.0290488039406229</v>
      </c>
      <c r="AJ29" s="78">
        <f t="shared" si="6"/>
        <v>7.2207939451498042</v>
      </c>
    </row>
    <row r="30" spans="1:36" x14ac:dyDescent="0.2">
      <c r="A30" s="71" t="s">
        <v>105</v>
      </c>
      <c r="B30" s="71" t="s">
        <v>397</v>
      </c>
      <c r="C30" s="78">
        <v>97.491499505179604</v>
      </c>
      <c r="D30" s="78">
        <v>73.747084556580603</v>
      </c>
      <c r="E30" s="78">
        <v>81.735031619831204</v>
      </c>
      <c r="F30" s="78">
        <v>73.529089375225894</v>
      </c>
      <c r="G30" s="78">
        <v>71.719124933688306</v>
      </c>
      <c r="H30" s="78">
        <v>72.3501643490942</v>
      </c>
      <c r="I30" s="78">
        <v>63.564365760106497</v>
      </c>
      <c r="J30" s="78">
        <v>65.095039090985594</v>
      </c>
      <c r="K30" s="78">
        <v>64.382244290450004</v>
      </c>
      <c r="L30" s="78"/>
      <c r="M30" s="71" t="s">
        <v>105</v>
      </c>
      <c r="N30" s="71" t="s">
        <v>397</v>
      </c>
      <c r="O30" s="78">
        <v>43111</v>
      </c>
      <c r="P30" s="78">
        <v>43445</v>
      </c>
      <c r="Q30" s="78">
        <v>44017</v>
      </c>
      <c r="R30" s="78">
        <v>44081</v>
      </c>
      <c r="S30" s="78">
        <v>44434</v>
      </c>
      <c r="T30" s="78">
        <v>45178</v>
      </c>
      <c r="U30" s="78">
        <v>45465</v>
      </c>
      <c r="V30" s="78">
        <v>46302</v>
      </c>
      <c r="W30" s="78">
        <v>46853</v>
      </c>
      <c r="X30" s="78">
        <v>47185</v>
      </c>
      <c r="Z30" s="71" t="s">
        <v>105</v>
      </c>
      <c r="AA30" s="71" t="s">
        <v>397</v>
      </c>
      <c r="AB30" s="78">
        <f t="shared" si="7"/>
        <v>2.2614065900855835</v>
      </c>
      <c r="AC30" s="78">
        <f t="shared" si="0"/>
        <v>1.6974815181627485</v>
      </c>
      <c r="AD30" s="78">
        <f t="shared" si="1"/>
        <v>1.8568969175507464</v>
      </c>
      <c r="AE30" s="78">
        <f t="shared" si="2"/>
        <v>1.6680449485090152</v>
      </c>
      <c r="AF30" s="78">
        <f t="shared" si="3"/>
        <v>1.6140596150175159</v>
      </c>
      <c r="AG30" s="78">
        <f t="shared" si="4"/>
        <v>1.6014468181215236</v>
      </c>
      <c r="AH30" s="78">
        <f t="shared" si="5"/>
        <v>1.398094484990795</v>
      </c>
      <c r="AI30" s="78">
        <f t="shared" si="6"/>
        <v>1.4058796399936415</v>
      </c>
      <c r="AJ30" s="78">
        <f t="shared" si="6"/>
        <v>1.3741328045258576</v>
      </c>
    </row>
    <row r="31" spans="1:36" x14ac:dyDescent="0.2">
      <c r="A31" s="71" t="s">
        <v>106</v>
      </c>
      <c r="B31" s="71" t="s">
        <v>398</v>
      </c>
      <c r="C31" s="78">
        <v>40.771523529022602</v>
      </c>
      <c r="D31" s="78">
        <v>43.026793313029401</v>
      </c>
      <c r="E31" s="78">
        <v>42.108399699245098</v>
      </c>
      <c r="F31" s="78">
        <v>40.866546499708498</v>
      </c>
      <c r="G31" s="78">
        <v>40.0818255992152</v>
      </c>
      <c r="H31" s="78">
        <v>35.254890551306602</v>
      </c>
      <c r="I31" s="78">
        <v>30.1370208888554</v>
      </c>
      <c r="J31" s="78">
        <v>29.687926199436799</v>
      </c>
      <c r="K31" s="78">
        <v>30.0330721628963</v>
      </c>
      <c r="L31" s="78"/>
      <c r="M31" s="71" t="s">
        <v>106</v>
      </c>
      <c r="N31" s="71" t="s">
        <v>398</v>
      </c>
      <c r="O31" s="78">
        <v>10747</v>
      </c>
      <c r="P31" s="78">
        <v>11001</v>
      </c>
      <c r="Q31" s="78">
        <v>10965</v>
      </c>
      <c r="R31" s="78">
        <v>11141</v>
      </c>
      <c r="S31" s="78">
        <v>11126</v>
      </c>
      <c r="T31" s="78">
        <v>11188</v>
      </c>
      <c r="U31" s="78">
        <v>11329</v>
      </c>
      <c r="V31" s="78">
        <v>11380</v>
      </c>
      <c r="W31" s="78">
        <v>11621</v>
      </c>
      <c r="X31" s="78">
        <v>11831</v>
      </c>
      <c r="Z31" s="71" t="s">
        <v>106</v>
      </c>
      <c r="AA31" s="71" t="s">
        <v>398</v>
      </c>
      <c r="AB31" s="78">
        <f t="shared" si="7"/>
        <v>3.7937585864913563</v>
      </c>
      <c r="AC31" s="78">
        <f t="shared" si="0"/>
        <v>3.9111711038114176</v>
      </c>
      <c r="AD31" s="78">
        <f t="shared" si="1"/>
        <v>3.840255330528509</v>
      </c>
      <c r="AE31" s="78">
        <f t="shared" si="2"/>
        <v>3.6681219369633338</v>
      </c>
      <c r="AF31" s="78">
        <f t="shared" si="3"/>
        <v>3.6025369044773679</v>
      </c>
      <c r="AG31" s="78">
        <f t="shared" si="4"/>
        <v>3.151134300259796</v>
      </c>
      <c r="AH31" s="78">
        <f t="shared" si="5"/>
        <v>2.6601660242612235</v>
      </c>
      <c r="AI31" s="78">
        <f t="shared" si="6"/>
        <v>2.6087808611104393</v>
      </c>
      <c r="AJ31" s="78">
        <f t="shared" si="6"/>
        <v>2.5843793273295157</v>
      </c>
    </row>
    <row r="32" spans="1:36" x14ac:dyDescent="0.2">
      <c r="A32" s="71" t="s">
        <v>107</v>
      </c>
      <c r="B32" s="71" t="s">
        <v>399</v>
      </c>
      <c r="C32" s="78">
        <v>420.80428056882999</v>
      </c>
      <c r="D32" s="78">
        <v>415.13033800559901</v>
      </c>
      <c r="E32" s="78">
        <v>455.62084295359301</v>
      </c>
      <c r="F32" s="78">
        <v>400.07138093928199</v>
      </c>
      <c r="G32" s="78">
        <v>387.712209019863</v>
      </c>
      <c r="H32" s="78">
        <v>382.06817298045701</v>
      </c>
      <c r="I32" s="78">
        <v>385.32156342321503</v>
      </c>
      <c r="J32" s="78">
        <v>328.93729980865697</v>
      </c>
      <c r="K32" s="78">
        <v>325.72268375056098</v>
      </c>
      <c r="L32" s="78"/>
      <c r="M32" s="71" t="s">
        <v>107</v>
      </c>
      <c r="N32" s="71" t="s">
        <v>399</v>
      </c>
      <c r="O32" s="78">
        <v>55528</v>
      </c>
      <c r="P32" s="78">
        <v>55927</v>
      </c>
      <c r="Q32" s="78">
        <v>56080</v>
      </c>
      <c r="R32" s="78">
        <v>56245</v>
      </c>
      <c r="S32" s="78">
        <v>56634</v>
      </c>
      <c r="T32" s="78">
        <v>56845</v>
      </c>
      <c r="U32" s="78">
        <v>57568</v>
      </c>
      <c r="V32" s="78">
        <v>58669</v>
      </c>
      <c r="W32" s="78">
        <v>59420</v>
      </c>
      <c r="X32" s="78">
        <v>60808</v>
      </c>
      <c r="Z32" s="71" t="s">
        <v>107</v>
      </c>
      <c r="AA32" s="71" t="s">
        <v>399</v>
      </c>
      <c r="AB32" s="78">
        <f t="shared" si="7"/>
        <v>7.5782358552231299</v>
      </c>
      <c r="AC32" s="78">
        <f t="shared" si="0"/>
        <v>7.4227177929372044</v>
      </c>
      <c r="AD32" s="78">
        <f t="shared" si="1"/>
        <v>8.124480081198163</v>
      </c>
      <c r="AE32" s="78">
        <f t="shared" si="2"/>
        <v>7.1130123733537562</v>
      </c>
      <c r="AF32" s="78">
        <f t="shared" si="3"/>
        <v>6.8459266345280749</v>
      </c>
      <c r="AG32" s="78">
        <f t="shared" si="4"/>
        <v>6.7212274251113913</v>
      </c>
      <c r="AH32" s="78">
        <f t="shared" si="5"/>
        <v>6.6933289922042629</v>
      </c>
      <c r="AI32" s="78">
        <f t="shared" si="6"/>
        <v>5.6066627999225647</v>
      </c>
      <c r="AJ32" s="78">
        <f t="shared" si="6"/>
        <v>5.4817011738566306</v>
      </c>
    </row>
    <row r="33" spans="1:36" x14ac:dyDescent="0.2">
      <c r="A33" s="71" t="s">
        <v>108</v>
      </c>
      <c r="B33" s="71" t="s">
        <v>400</v>
      </c>
      <c r="C33" s="78">
        <v>911.01132562522798</v>
      </c>
      <c r="D33" s="78">
        <v>402.01781972399402</v>
      </c>
      <c r="E33" s="78">
        <v>451.08705030127999</v>
      </c>
      <c r="F33" s="78">
        <v>436.33955401169601</v>
      </c>
      <c r="G33" s="78">
        <v>672.151620144047</v>
      </c>
      <c r="H33" s="78">
        <v>743.29266431158499</v>
      </c>
      <c r="I33" s="78">
        <v>784.75223699704804</v>
      </c>
      <c r="J33" s="78">
        <v>803.66464774251301</v>
      </c>
      <c r="K33" s="78">
        <v>880.67694567004696</v>
      </c>
      <c r="L33" s="78"/>
      <c r="M33" s="71" t="s">
        <v>108</v>
      </c>
      <c r="N33" s="71" t="s">
        <v>400</v>
      </c>
      <c r="O33" s="78">
        <v>38372</v>
      </c>
      <c r="P33" s="78">
        <v>39219</v>
      </c>
      <c r="Q33" s="78">
        <v>39990</v>
      </c>
      <c r="R33" s="78">
        <v>41329</v>
      </c>
      <c r="S33" s="78">
        <v>42272</v>
      </c>
      <c r="T33" s="78">
        <v>43372</v>
      </c>
      <c r="U33" s="78">
        <v>44085</v>
      </c>
      <c r="V33" s="78">
        <v>44786</v>
      </c>
      <c r="W33" s="78">
        <v>46274</v>
      </c>
      <c r="X33" s="78">
        <v>47146</v>
      </c>
      <c r="Z33" s="71" t="s">
        <v>108</v>
      </c>
      <c r="AA33" s="71" t="s">
        <v>400</v>
      </c>
      <c r="AB33" s="78">
        <f t="shared" si="7"/>
        <v>23.741564829178255</v>
      </c>
      <c r="AC33" s="78">
        <f t="shared" si="0"/>
        <v>10.250588228256559</v>
      </c>
      <c r="AD33" s="78">
        <f t="shared" si="1"/>
        <v>11.279996256596149</v>
      </c>
      <c r="AE33" s="78">
        <f t="shared" si="2"/>
        <v>10.557708969771735</v>
      </c>
      <c r="AF33" s="78">
        <f t="shared" si="3"/>
        <v>15.900634465936008</v>
      </c>
      <c r="AG33" s="78">
        <f t="shared" si="4"/>
        <v>17.137615611721504</v>
      </c>
      <c r="AH33" s="78">
        <f t="shared" si="5"/>
        <v>17.800890030555699</v>
      </c>
      <c r="AI33" s="78">
        <f t="shared" si="6"/>
        <v>17.944550702061203</v>
      </c>
      <c r="AJ33" s="78">
        <f t="shared" si="6"/>
        <v>19.031787735446404</v>
      </c>
    </row>
    <row r="34" spans="1:36" x14ac:dyDescent="0.2">
      <c r="A34" s="71" t="s">
        <v>109</v>
      </c>
      <c r="B34" s="71" t="s">
        <v>401</v>
      </c>
      <c r="C34" s="78">
        <v>144.432052229904</v>
      </c>
      <c r="D34" s="78">
        <v>139.841614545997</v>
      </c>
      <c r="E34" s="78">
        <v>139.59086014418401</v>
      </c>
      <c r="F34" s="78">
        <v>152.54777533754901</v>
      </c>
      <c r="G34" s="78">
        <v>151.32798324627399</v>
      </c>
      <c r="H34" s="78">
        <v>145.60464487717601</v>
      </c>
      <c r="I34" s="78">
        <v>137.458713786641</v>
      </c>
      <c r="J34" s="78">
        <v>135.11080415677799</v>
      </c>
      <c r="K34" s="78">
        <v>128.21036917878001</v>
      </c>
      <c r="L34" s="78"/>
      <c r="M34" s="71" t="s">
        <v>109</v>
      </c>
      <c r="N34" s="71" t="s">
        <v>401</v>
      </c>
      <c r="O34" s="78">
        <v>25499</v>
      </c>
      <c r="P34" s="78">
        <v>25781</v>
      </c>
      <c r="Q34" s="78">
        <v>26032</v>
      </c>
      <c r="R34" s="78">
        <v>26248</v>
      </c>
      <c r="S34" s="78">
        <v>26572</v>
      </c>
      <c r="T34" s="78">
        <v>26796</v>
      </c>
      <c r="U34" s="78">
        <v>27041</v>
      </c>
      <c r="V34" s="78">
        <v>27500</v>
      </c>
      <c r="W34" s="78">
        <v>27752</v>
      </c>
      <c r="X34" s="78">
        <v>28109</v>
      </c>
      <c r="Z34" s="71" t="s">
        <v>109</v>
      </c>
      <c r="AA34" s="71" t="s">
        <v>401</v>
      </c>
      <c r="AB34" s="78">
        <f t="shared" si="7"/>
        <v>5.6642241746697515</v>
      </c>
      <c r="AC34" s="78">
        <f t="shared" si="0"/>
        <v>5.4242121929326634</v>
      </c>
      <c r="AD34" s="78">
        <f t="shared" si="1"/>
        <v>5.3622795076899203</v>
      </c>
      <c r="AE34" s="78">
        <f t="shared" si="2"/>
        <v>5.8117866251733092</v>
      </c>
      <c r="AF34" s="78">
        <f t="shared" si="3"/>
        <v>5.6950166809526568</v>
      </c>
      <c r="AG34" s="78">
        <f t="shared" si="4"/>
        <v>5.4338201551416629</v>
      </c>
      <c r="AH34" s="78">
        <f t="shared" si="5"/>
        <v>5.0833443210917126</v>
      </c>
      <c r="AI34" s="78">
        <f t="shared" si="6"/>
        <v>4.9131201511555638</v>
      </c>
      <c r="AJ34" s="78">
        <f t="shared" si="6"/>
        <v>4.619860520999568</v>
      </c>
    </row>
    <row r="35" spans="1:36" x14ac:dyDescent="0.2">
      <c r="A35" s="71" t="s">
        <v>110</v>
      </c>
      <c r="B35" s="71" t="s">
        <v>402</v>
      </c>
      <c r="C35" s="78">
        <v>87.674374674699493</v>
      </c>
      <c r="D35" s="78">
        <v>82.426802606882106</v>
      </c>
      <c r="E35" s="78">
        <v>82.543077337469299</v>
      </c>
      <c r="F35" s="78">
        <v>81.102007940660997</v>
      </c>
      <c r="G35" s="78">
        <v>81.999036324583699</v>
      </c>
      <c r="H35" s="78">
        <v>78.593852313247694</v>
      </c>
      <c r="I35" s="78">
        <v>75.632214315890593</v>
      </c>
      <c r="J35" s="78">
        <v>77.143190219702106</v>
      </c>
      <c r="K35" s="78">
        <v>76.381682796776005</v>
      </c>
      <c r="L35" s="78"/>
      <c r="M35" s="71" t="s">
        <v>110</v>
      </c>
      <c r="N35" s="71" t="s">
        <v>402</v>
      </c>
      <c r="O35" s="78">
        <v>19225</v>
      </c>
      <c r="P35" s="78">
        <v>19452</v>
      </c>
      <c r="Q35" s="78">
        <v>19629</v>
      </c>
      <c r="R35" s="78">
        <v>19715</v>
      </c>
      <c r="S35" s="78">
        <v>19883</v>
      </c>
      <c r="T35" s="78">
        <v>19968</v>
      </c>
      <c r="U35" s="78">
        <v>20034</v>
      </c>
      <c r="V35" s="78">
        <v>20279</v>
      </c>
      <c r="W35" s="78">
        <v>20737</v>
      </c>
      <c r="X35" s="78">
        <v>21083</v>
      </c>
      <c r="Z35" s="71" t="s">
        <v>110</v>
      </c>
      <c r="AA35" s="71" t="s">
        <v>402</v>
      </c>
      <c r="AB35" s="78">
        <f t="shared" si="7"/>
        <v>4.5604356137685036</v>
      </c>
      <c r="AC35" s="78">
        <f t="shared" si="0"/>
        <v>4.2374461549908551</v>
      </c>
      <c r="AD35" s="78">
        <f t="shared" si="1"/>
        <v>4.2051595770273211</v>
      </c>
      <c r="AE35" s="78">
        <f t="shared" si="2"/>
        <v>4.1137209201451181</v>
      </c>
      <c r="AF35" s="78">
        <f t="shared" si="3"/>
        <v>4.1240776706022073</v>
      </c>
      <c r="AG35" s="78">
        <f t="shared" si="4"/>
        <v>3.9359901999823568</v>
      </c>
      <c r="AH35" s="78">
        <f t="shared" si="5"/>
        <v>3.7751928878851251</v>
      </c>
      <c r="AI35" s="78">
        <f t="shared" si="6"/>
        <v>3.8040924217023577</v>
      </c>
      <c r="AJ35" s="78">
        <f t="shared" si="6"/>
        <v>3.6833525966521679</v>
      </c>
    </row>
    <row r="36" spans="1:36" x14ac:dyDescent="0.2">
      <c r="A36" s="71" t="s">
        <v>111</v>
      </c>
      <c r="B36" s="71" t="s">
        <v>403</v>
      </c>
      <c r="C36" s="78">
        <v>54.135500398673599</v>
      </c>
      <c r="D36" s="78">
        <v>55.122849294779101</v>
      </c>
      <c r="E36" s="78">
        <v>67.907575507164296</v>
      </c>
      <c r="F36" s="78">
        <v>62.335485880482601</v>
      </c>
      <c r="G36" s="78">
        <v>48.959669268904598</v>
      </c>
      <c r="H36" s="78">
        <v>44.261936996695603</v>
      </c>
      <c r="I36" s="78">
        <v>44.201753834768297</v>
      </c>
      <c r="J36" s="78">
        <v>43.0035692688488</v>
      </c>
      <c r="K36" s="78">
        <v>33.617960495998503</v>
      </c>
      <c r="L36" s="78"/>
      <c r="M36" s="71" t="s">
        <v>111</v>
      </c>
      <c r="N36" s="71" t="s">
        <v>403</v>
      </c>
      <c r="O36" s="78">
        <v>9064</v>
      </c>
      <c r="P36" s="78">
        <v>9068</v>
      </c>
      <c r="Q36" s="78">
        <v>9103</v>
      </c>
      <c r="R36" s="78">
        <v>9089</v>
      </c>
      <c r="S36" s="78">
        <v>9059</v>
      </c>
      <c r="T36" s="78">
        <v>9132</v>
      </c>
      <c r="U36" s="78">
        <v>9169</v>
      </c>
      <c r="V36" s="78">
        <v>9293</v>
      </c>
      <c r="W36" s="78">
        <v>9445</v>
      </c>
      <c r="X36" s="78">
        <v>9402</v>
      </c>
      <c r="Z36" s="71" t="s">
        <v>111</v>
      </c>
      <c r="AA36" s="71" t="s">
        <v>403</v>
      </c>
      <c r="AB36" s="78">
        <f t="shared" si="7"/>
        <v>5.9725838921749332</v>
      </c>
      <c r="AC36" s="78">
        <f t="shared" si="0"/>
        <v>6.0788320792654504</v>
      </c>
      <c r="AD36" s="78">
        <f t="shared" si="1"/>
        <v>7.4599116233290443</v>
      </c>
      <c r="AE36" s="78">
        <f t="shared" si="2"/>
        <v>6.8583436990298825</v>
      </c>
      <c r="AF36" s="78">
        <f t="shared" si="3"/>
        <v>5.4045335322778003</v>
      </c>
      <c r="AG36" s="78">
        <f t="shared" si="4"/>
        <v>4.8469050587708713</v>
      </c>
      <c r="AH36" s="78">
        <f t="shared" si="5"/>
        <v>4.8207824009999234</v>
      </c>
      <c r="AI36" s="78">
        <f t="shared" si="6"/>
        <v>4.6275227879962122</v>
      </c>
      <c r="AJ36" s="78">
        <f t="shared" si="6"/>
        <v>3.5593393854948121</v>
      </c>
    </row>
    <row r="37" spans="1:36" x14ac:dyDescent="0.2">
      <c r="A37" s="71" t="s">
        <v>112</v>
      </c>
      <c r="B37" s="71" t="s">
        <v>404</v>
      </c>
      <c r="C37" s="78">
        <v>47.608247343897901</v>
      </c>
      <c r="D37" s="78">
        <v>48.664165304655299</v>
      </c>
      <c r="E37" s="78">
        <v>49.826576651464599</v>
      </c>
      <c r="F37" s="78">
        <v>49.005492148465102</v>
      </c>
      <c r="G37" s="78">
        <v>44.577956768540901</v>
      </c>
      <c r="H37" s="78">
        <v>44.816283098183199</v>
      </c>
      <c r="I37" s="78">
        <v>44.087517087809701</v>
      </c>
      <c r="J37" s="78">
        <v>44.3842148469245</v>
      </c>
      <c r="K37" s="78">
        <v>44.549464808950802</v>
      </c>
      <c r="L37" s="78"/>
      <c r="M37" s="71" t="s">
        <v>112</v>
      </c>
      <c r="N37" s="71" t="s">
        <v>404</v>
      </c>
      <c r="O37" s="78">
        <v>14259</v>
      </c>
      <c r="P37" s="78">
        <v>14477</v>
      </c>
      <c r="Q37" s="78">
        <v>14724</v>
      </c>
      <c r="R37" s="78">
        <v>14965</v>
      </c>
      <c r="S37" s="78">
        <v>15279</v>
      </c>
      <c r="T37" s="78">
        <v>15580</v>
      </c>
      <c r="U37" s="78">
        <v>16105</v>
      </c>
      <c r="V37" s="78">
        <v>16869</v>
      </c>
      <c r="W37" s="78">
        <v>17323</v>
      </c>
      <c r="X37" s="78">
        <v>18064</v>
      </c>
      <c r="Z37" s="71" t="s">
        <v>112</v>
      </c>
      <c r="AA37" s="71" t="s">
        <v>404</v>
      </c>
      <c r="AB37" s="78">
        <f t="shared" si="7"/>
        <v>3.3388209091730063</v>
      </c>
      <c r="AC37" s="78">
        <f t="shared" si="0"/>
        <v>3.3614813362337017</v>
      </c>
      <c r="AD37" s="78">
        <f t="shared" si="1"/>
        <v>3.3840380773882508</v>
      </c>
      <c r="AE37" s="78">
        <f t="shared" si="2"/>
        <v>3.2746737152332175</v>
      </c>
      <c r="AF37" s="78">
        <f t="shared" si="3"/>
        <v>2.9175964898580338</v>
      </c>
      <c r="AG37" s="78">
        <f t="shared" si="4"/>
        <v>2.8765265146459051</v>
      </c>
      <c r="AH37" s="78">
        <f t="shared" si="5"/>
        <v>2.7375049418074946</v>
      </c>
      <c r="AI37" s="78">
        <f t="shared" si="6"/>
        <v>2.6311112008373052</v>
      </c>
      <c r="AJ37" s="78">
        <f t="shared" si="6"/>
        <v>2.5716945568868446</v>
      </c>
    </row>
    <row r="38" spans="1:36" x14ac:dyDescent="0.2">
      <c r="A38" s="71" t="s">
        <v>113</v>
      </c>
      <c r="B38" s="71" t="s">
        <v>405</v>
      </c>
      <c r="C38" s="78">
        <v>93.384494809091507</v>
      </c>
      <c r="D38" s="78">
        <v>88.708518260923697</v>
      </c>
      <c r="E38" s="78">
        <v>93.220743504702696</v>
      </c>
      <c r="F38" s="78">
        <v>88.684188850596698</v>
      </c>
      <c r="G38" s="78">
        <v>82.919865117311303</v>
      </c>
      <c r="H38" s="78">
        <v>82.162913908686406</v>
      </c>
      <c r="I38" s="78">
        <v>81.919755035870097</v>
      </c>
      <c r="J38" s="78">
        <v>81.800907358870305</v>
      </c>
      <c r="K38" s="78">
        <v>80.669744240076398</v>
      </c>
      <c r="L38" s="78"/>
      <c r="M38" s="71" t="s">
        <v>113</v>
      </c>
      <c r="N38" s="71" t="s">
        <v>405</v>
      </c>
      <c r="O38" s="78">
        <v>13407</v>
      </c>
      <c r="P38" s="78">
        <v>13355</v>
      </c>
      <c r="Q38" s="78">
        <v>13382</v>
      </c>
      <c r="R38" s="78">
        <v>13381</v>
      </c>
      <c r="S38" s="78">
        <v>13364</v>
      </c>
      <c r="T38" s="78">
        <v>13450</v>
      </c>
      <c r="U38" s="78">
        <v>13490</v>
      </c>
      <c r="V38" s="78">
        <v>13594</v>
      </c>
      <c r="W38" s="78">
        <v>13755</v>
      </c>
      <c r="X38" s="78">
        <v>13854</v>
      </c>
      <c r="Z38" s="71" t="s">
        <v>113</v>
      </c>
      <c r="AA38" s="71" t="s">
        <v>405</v>
      </c>
      <c r="AB38" s="78">
        <f t="shared" si="7"/>
        <v>6.9653535324152696</v>
      </c>
      <c r="AC38" s="78">
        <f t="shared" si="0"/>
        <v>6.6423450588486483</v>
      </c>
      <c r="AD38" s="78">
        <f t="shared" si="1"/>
        <v>6.9661293905770956</v>
      </c>
      <c r="AE38" s="78">
        <f t="shared" si="2"/>
        <v>6.6276204207904259</v>
      </c>
      <c r="AF38" s="78">
        <f t="shared" si="3"/>
        <v>6.2047190300292803</v>
      </c>
      <c r="AG38" s="78">
        <f t="shared" si="4"/>
        <v>6.1087668333595841</v>
      </c>
      <c r="AH38" s="78">
        <f t="shared" si="5"/>
        <v>6.0726282458020826</v>
      </c>
      <c r="AI38" s="78">
        <f t="shared" si="6"/>
        <v>6.0174273472760262</v>
      </c>
      <c r="AJ38" s="78">
        <f t="shared" si="6"/>
        <v>5.8647578509688403</v>
      </c>
    </row>
    <row r="39" spans="1:36" x14ac:dyDescent="0.2">
      <c r="A39" s="71" t="s">
        <v>114</v>
      </c>
      <c r="B39" s="71" t="s">
        <v>406</v>
      </c>
      <c r="C39" s="78">
        <v>143.244703931104</v>
      </c>
      <c r="D39" s="78">
        <v>134.97127128895499</v>
      </c>
      <c r="E39" s="78">
        <v>140.04710876047599</v>
      </c>
      <c r="F39" s="78">
        <v>132.737146651584</v>
      </c>
      <c r="G39" s="78">
        <v>122.46236104109801</v>
      </c>
      <c r="H39" s="78">
        <v>124.824411840992</v>
      </c>
      <c r="I39" s="78">
        <v>118.937412461211</v>
      </c>
      <c r="J39" s="78">
        <v>113.93410684305201</v>
      </c>
      <c r="K39" s="78">
        <v>113.945151129412</v>
      </c>
      <c r="L39" s="78"/>
      <c r="M39" s="71" t="s">
        <v>114</v>
      </c>
      <c r="N39" s="71" t="s">
        <v>406</v>
      </c>
      <c r="O39" s="78">
        <v>20153</v>
      </c>
      <c r="P39" s="78">
        <v>20044</v>
      </c>
      <c r="Q39" s="78">
        <v>20125</v>
      </c>
      <c r="R39" s="78">
        <v>20077</v>
      </c>
      <c r="S39" s="78">
        <v>20156</v>
      </c>
      <c r="T39" s="78">
        <v>20144</v>
      </c>
      <c r="U39" s="78">
        <v>20245</v>
      </c>
      <c r="V39" s="78">
        <v>20547</v>
      </c>
      <c r="W39" s="78">
        <v>20744</v>
      </c>
      <c r="X39" s="78">
        <v>20930</v>
      </c>
      <c r="Z39" s="71" t="s">
        <v>114</v>
      </c>
      <c r="AA39" s="71" t="s">
        <v>406</v>
      </c>
      <c r="AB39" s="78">
        <f t="shared" si="7"/>
        <v>7.1078600670423251</v>
      </c>
      <c r="AC39" s="78">
        <f t="shared" si="0"/>
        <v>6.7337493159526547</v>
      </c>
      <c r="AD39" s="78">
        <f t="shared" si="1"/>
        <v>6.9588625471043972</v>
      </c>
      <c r="AE39" s="78">
        <f t="shared" si="2"/>
        <v>6.611403429376101</v>
      </c>
      <c r="AF39" s="78">
        <f t="shared" si="3"/>
        <v>6.07572737850258</v>
      </c>
      <c r="AG39" s="78">
        <f t="shared" si="4"/>
        <v>6.1966050357918983</v>
      </c>
      <c r="AH39" s="78">
        <f t="shared" si="5"/>
        <v>5.8749030605685846</v>
      </c>
      <c r="AI39" s="78">
        <f t="shared" si="6"/>
        <v>5.5450482719157064</v>
      </c>
      <c r="AJ39" s="78">
        <f t="shared" si="6"/>
        <v>5.492920899026803</v>
      </c>
    </row>
    <row r="40" spans="1:36" x14ac:dyDescent="0.2">
      <c r="A40" s="71" t="s">
        <v>115</v>
      </c>
      <c r="B40" s="71" t="s">
        <v>407</v>
      </c>
      <c r="C40" s="78">
        <v>697.38665572697005</v>
      </c>
      <c r="D40" s="78">
        <v>694.17430789712603</v>
      </c>
      <c r="E40" s="78">
        <v>1112.65352809973</v>
      </c>
      <c r="F40" s="78">
        <v>946.32867850142895</v>
      </c>
      <c r="G40" s="78">
        <v>876.88186088228395</v>
      </c>
      <c r="H40" s="78">
        <v>894.96847552631095</v>
      </c>
      <c r="I40" s="78">
        <v>793.62977560422701</v>
      </c>
      <c r="J40" s="78">
        <v>796.31348484028297</v>
      </c>
      <c r="K40" s="78">
        <v>836.07590862029394</v>
      </c>
      <c r="L40" s="78"/>
      <c r="M40" s="71" t="s">
        <v>115</v>
      </c>
      <c r="N40" s="71" t="s">
        <v>407</v>
      </c>
      <c r="O40" s="78">
        <v>190668</v>
      </c>
      <c r="P40" s="78">
        <v>194751</v>
      </c>
      <c r="Q40" s="78">
        <v>197787</v>
      </c>
      <c r="R40" s="78">
        <v>200001</v>
      </c>
      <c r="S40" s="78">
        <v>202625</v>
      </c>
      <c r="T40" s="78">
        <v>205199</v>
      </c>
      <c r="U40" s="78">
        <v>207362</v>
      </c>
      <c r="V40" s="78">
        <v>210126</v>
      </c>
      <c r="W40" s="78">
        <v>214559</v>
      </c>
      <c r="X40" s="78">
        <v>219914</v>
      </c>
      <c r="Z40" s="71" t="s">
        <v>115</v>
      </c>
      <c r="AA40" s="71" t="s">
        <v>407</v>
      </c>
      <c r="AB40" s="78">
        <f t="shared" si="7"/>
        <v>3.6575967426467475</v>
      </c>
      <c r="AC40" s="78">
        <f t="shared" si="0"/>
        <v>3.5644197354423137</v>
      </c>
      <c r="AD40" s="78">
        <f t="shared" si="1"/>
        <v>5.6255139523817537</v>
      </c>
      <c r="AE40" s="78">
        <f t="shared" si="2"/>
        <v>4.7316197344084729</v>
      </c>
      <c r="AF40" s="78">
        <f t="shared" si="3"/>
        <v>4.327609430634344</v>
      </c>
      <c r="AG40" s="78">
        <f t="shared" si="4"/>
        <v>4.3614660672143186</v>
      </c>
      <c r="AH40" s="78">
        <f t="shared" si="5"/>
        <v>3.8272671733694068</v>
      </c>
      <c r="AI40" s="78">
        <f t="shared" si="6"/>
        <v>3.7896951583349177</v>
      </c>
      <c r="AJ40" s="78">
        <f t="shared" si="6"/>
        <v>3.8967179592573324</v>
      </c>
    </row>
    <row r="41" spans="1:36" x14ac:dyDescent="0.2">
      <c r="A41" s="71" t="s">
        <v>116</v>
      </c>
      <c r="B41" s="71" t="s">
        <v>408</v>
      </c>
      <c r="C41" s="78">
        <v>220.448423479474</v>
      </c>
      <c r="D41" s="78">
        <v>215.63243099348699</v>
      </c>
      <c r="E41" s="78">
        <v>220.07799940074199</v>
      </c>
      <c r="F41" s="78">
        <v>220.40256732436399</v>
      </c>
      <c r="G41" s="78">
        <v>204.81594744854499</v>
      </c>
      <c r="H41" s="78">
        <v>204.04969968146199</v>
      </c>
      <c r="I41" s="78">
        <v>204.69816404233899</v>
      </c>
      <c r="J41" s="78">
        <v>203.505851468793</v>
      </c>
      <c r="K41" s="78">
        <v>198.08642781908699</v>
      </c>
      <c r="L41" s="78"/>
      <c r="M41" s="71" t="s">
        <v>116</v>
      </c>
      <c r="N41" s="71" t="s">
        <v>408</v>
      </c>
      <c r="O41" s="78">
        <v>38978</v>
      </c>
      <c r="P41" s="78">
        <v>39360</v>
      </c>
      <c r="Q41" s="78">
        <v>39759</v>
      </c>
      <c r="R41" s="78">
        <v>40015</v>
      </c>
      <c r="S41" s="78">
        <v>40349</v>
      </c>
      <c r="T41" s="78">
        <v>40656</v>
      </c>
      <c r="U41" s="78">
        <v>41163</v>
      </c>
      <c r="V41" s="78">
        <v>41893</v>
      </c>
      <c r="W41" s="78">
        <v>42988</v>
      </c>
      <c r="X41" s="78">
        <v>43797</v>
      </c>
      <c r="Z41" s="71" t="s">
        <v>116</v>
      </c>
      <c r="AA41" s="71" t="s">
        <v>408</v>
      </c>
      <c r="AB41" s="78">
        <f t="shared" si="7"/>
        <v>5.6557140817762326</v>
      </c>
      <c r="AC41" s="78">
        <f t="shared" si="0"/>
        <v>5.4784662345906243</v>
      </c>
      <c r="AD41" s="78">
        <f t="shared" si="1"/>
        <v>5.5353001685339667</v>
      </c>
      <c r="AE41" s="78">
        <f t="shared" si="2"/>
        <v>5.5079986836027484</v>
      </c>
      <c r="AF41" s="78">
        <f t="shared" si="3"/>
        <v>5.0761096296945398</v>
      </c>
      <c r="AG41" s="78">
        <f t="shared" si="4"/>
        <v>5.0189320071197852</v>
      </c>
      <c r="AH41" s="78">
        <f t="shared" si="5"/>
        <v>4.9728679649767749</v>
      </c>
      <c r="AI41" s="78">
        <f t="shared" si="6"/>
        <v>4.8577531203015543</v>
      </c>
      <c r="AJ41" s="78">
        <f t="shared" si="6"/>
        <v>4.6079470507836371</v>
      </c>
    </row>
    <row r="42" spans="1:36" x14ac:dyDescent="0.2">
      <c r="A42" s="71" t="s">
        <v>117</v>
      </c>
      <c r="B42" s="71" t="s">
        <v>409</v>
      </c>
      <c r="C42" s="78">
        <v>135.66164378789199</v>
      </c>
      <c r="D42" s="78">
        <v>132.621589492677</v>
      </c>
      <c r="E42" s="78">
        <v>134.828564668246</v>
      </c>
      <c r="F42" s="78">
        <v>131.34744766226399</v>
      </c>
      <c r="G42" s="78">
        <v>119.785270490023</v>
      </c>
      <c r="H42" s="78">
        <v>123.471089571033</v>
      </c>
      <c r="I42" s="78">
        <v>121.019548504607</v>
      </c>
      <c r="J42" s="78">
        <v>115.026275719369</v>
      </c>
      <c r="K42" s="78">
        <v>111.299247665161</v>
      </c>
      <c r="L42" s="78"/>
      <c r="M42" s="71" t="s">
        <v>117</v>
      </c>
      <c r="N42" s="71" t="s">
        <v>409</v>
      </c>
      <c r="O42" s="78">
        <v>21434</v>
      </c>
      <c r="P42" s="78">
        <v>21391</v>
      </c>
      <c r="Q42" s="78">
        <v>21373</v>
      </c>
      <c r="R42" s="78">
        <v>21387</v>
      </c>
      <c r="S42" s="78">
        <v>21262</v>
      </c>
      <c r="T42" s="78">
        <v>21352</v>
      </c>
      <c r="U42" s="78">
        <v>21374</v>
      </c>
      <c r="V42" s="78">
        <v>21563</v>
      </c>
      <c r="W42" s="78">
        <v>21822</v>
      </c>
      <c r="X42" s="78">
        <v>21927</v>
      </c>
      <c r="Z42" s="71" t="s">
        <v>117</v>
      </c>
      <c r="AA42" s="71" t="s">
        <v>409</v>
      </c>
      <c r="AB42" s="78">
        <f t="shared" si="7"/>
        <v>6.3292732942004282</v>
      </c>
      <c r="AC42" s="78">
        <f t="shared" si="0"/>
        <v>6.199877962352252</v>
      </c>
      <c r="AD42" s="78">
        <f t="shared" si="1"/>
        <v>6.3083593631332047</v>
      </c>
      <c r="AE42" s="78">
        <f t="shared" si="2"/>
        <v>6.1414619938403696</v>
      </c>
      <c r="AF42" s="78">
        <f t="shared" si="3"/>
        <v>5.6337724809530147</v>
      </c>
      <c r="AG42" s="78">
        <f t="shared" si="4"/>
        <v>5.7826475070734826</v>
      </c>
      <c r="AH42" s="78">
        <f t="shared" si="5"/>
        <v>5.661998152175868</v>
      </c>
      <c r="AI42" s="78">
        <f t="shared" si="6"/>
        <v>5.3344282205337379</v>
      </c>
      <c r="AJ42" s="78">
        <f t="shared" si="6"/>
        <v>5.1003229614682892</v>
      </c>
    </row>
    <row r="43" spans="1:36" x14ac:dyDescent="0.2">
      <c r="A43" s="71" t="s">
        <v>118</v>
      </c>
      <c r="B43" s="71" t="s">
        <v>410</v>
      </c>
      <c r="C43" s="78">
        <v>59.811691937396603</v>
      </c>
      <c r="D43" s="78">
        <v>58.768944620590901</v>
      </c>
      <c r="E43" s="78">
        <v>59.1832856332178</v>
      </c>
      <c r="F43" s="78">
        <v>57.374832412998501</v>
      </c>
      <c r="G43" s="78">
        <v>56.026916307060603</v>
      </c>
      <c r="H43" s="78">
        <v>55.499977144726998</v>
      </c>
      <c r="I43" s="78">
        <v>54.252769672077498</v>
      </c>
      <c r="J43" s="78">
        <v>50.343745958557001</v>
      </c>
      <c r="K43" s="78">
        <v>48.384345464270702</v>
      </c>
      <c r="L43" s="78"/>
      <c r="M43" s="71" t="s">
        <v>118</v>
      </c>
      <c r="N43" s="71" t="s">
        <v>410</v>
      </c>
      <c r="O43" s="78">
        <v>9000</v>
      </c>
      <c r="P43" s="78">
        <v>8911</v>
      </c>
      <c r="Q43" s="78">
        <v>8893</v>
      </c>
      <c r="R43" s="78">
        <v>8824</v>
      </c>
      <c r="S43" s="78">
        <v>8775</v>
      </c>
      <c r="T43" s="78">
        <v>8835</v>
      </c>
      <c r="U43" s="78">
        <v>8919</v>
      </c>
      <c r="V43" s="78">
        <v>8953</v>
      </c>
      <c r="W43" s="78">
        <v>9099</v>
      </c>
      <c r="X43" s="78">
        <v>9180</v>
      </c>
      <c r="Z43" s="71" t="s">
        <v>118</v>
      </c>
      <c r="AA43" s="71" t="s">
        <v>410</v>
      </c>
      <c r="AB43" s="78">
        <f t="shared" si="7"/>
        <v>6.6457435485996221</v>
      </c>
      <c r="AC43" s="78">
        <f t="shared" si="0"/>
        <v>6.5951009561879594</v>
      </c>
      <c r="AD43" s="78">
        <f t="shared" si="1"/>
        <v>6.6550416769614076</v>
      </c>
      <c r="AE43" s="78">
        <f t="shared" si="2"/>
        <v>6.5021342263144266</v>
      </c>
      <c r="AF43" s="78">
        <f t="shared" si="3"/>
        <v>6.3848337671863931</v>
      </c>
      <c r="AG43" s="78">
        <f t="shared" si="4"/>
        <v>6.2818310293975097</v>
      </c>
      <c r="AH43" s="78">
        <f t="shared" si="5"/>
        <v>6.0828309981026463</v>
      </c>
      <c r="AI43" s="78">
        <f t="shared" si="6"/>
        <v>5.6231147055240704</v>
      </c>
      <c r="AJ43" s="78">
        <f t="shared" si="6"/>
        <v>5.3175453856765253</v>
      </c>
    </row>
    <row r="44" spans="1:36" x14ac:dyDescent="0.2">
      <c r="A44" s="71" t="s">
        <v>119</v>
      </c>
      <c r="B44" s="71" t="s">
        <v>411</v>
      </c>
      <c r="C44" s="78">
        <v>50.092734725484803</v>
      </c>
      <c r="D44" s="78">
        <v>49.181523667657402</v>
      </c>
      <c r="E44" s="78">
        <v>50.085143200620102</v>
      </c>
      <c r="F44" s="78">
        <v>49.2226713507794</v>
      </c>
      <c r="G44" s="78">
        <v>47.008135683532203</v>
      </c>
      <c r="H44" s="78">
        <v>46.923814104038698</v>
      </c>
      <c r="I44" s="78">
        <v>46.575669763226102</v>
      </c>
      <c r="J44" s="78">
        <v>47.268806792280301</v>
      </c>
      <c r="K44" s="78">
        <v>45.6168569956738</v>
      </c>
      <c r="L44" s="78"/>
      <c r="M44" s="71" t="s">
        <v>119</v>
      </c>
      <c r="N44" s="71" t="s">
        <v>411</v>
      </c>
      <c r="O44" s="78">
        <v>10179</v>
      </c>
      <c r="P44" s="78">
        <v>10318</v>
      </c>
      <c r="Q44" s="78">
        <v>10360</v>
      </c>
      <c r="R44" s="78">
        <v>10345</v>
      </c>
      <c r="S44" s="78">
        <v>10442</v>
      </c>
      <c r="T44" s="78">
        <v>10409</v>
      </c>
      <c r="U44" s="78">
        <v>10513</v>
      </c>
      <c r="V44" s="78">
        <v>10649</v>
      </c>
      <c r="W44" s="78">
        <v>10861</v>
      </c>
      <c r="X44" s="78">
        <v>11019</v>
      </c>
      <c r="Z44" s="71" t="s">
        <v>119</v>
      </c>
      <c r="AA44" s="71" t="s">
        <v>411</v>
      </c>
      <c r="AB44" s="78">
        <f t="shared" si="7"/>
        <v>4.9211842740431093</v>
      </c>
      <c r="AC44" s="78">
        <f t="shared" si="0"/>
        <v>4.7665752730817408</v>
      </c>
      <c r="AD44" s="78">
        <f t="shared" si="1"/>
        <v>4.8344732819131373</v>
      </c>
      <c r="AE44" s="78">
        <f t="shared" si="2"/>
        <v>4.758112262037641</v>
      </c>
      <c r="AF44" s="78">
        <f t="shared" si="3"/>
        <v>4.5018325688117411</v>
      </c>
      <c r="AG44" s="78">
        <f t="shared" si="4"/>
        <v>4.5080040449648093</v>
      </c>
      <c r="AH44" s="78">
        <f t="shared" si="5"/>
        <v>4.4302929480858086</v>
      </c>
      <c r="AI44" s="78">
        <f t="shared" si="6"/>
        <v>4.4388024032566724</v>
      </c>
      <c r="AJ44" s="78">
        <f t="shared" si="6"/>
        <v>4.2000604912691095</v>
      </c>
    </row>
    <row r="45" spans="1:36" x14ac:dyDescent="0.2">
      <c r="A45" s="71" t="s">
        <v>120</v>
      </c>
      <c r="B45" s="71" t="s">
        <v>412</v>
      </c>
      <c r="C45" s="78">
        <v>245.07730645038501</v>
      </c>
      <c r="D45" s="78">
        <v>234.568081383182</v>
      </c>
      <c r="E45" s="78">
        <v>228.18737963729501</v>
      </c>
      <c r="F45" s="78">
        <v>225.93598744160499</v>
      </c>
      <c r="G45" s="78">
        <v>212.079658804454</v>
      </c>
      <c r="H45" s="78">
        <v>208.21606883019399</v>
      </c>
      <c r="I45" s="78">
        <v>203.30047426364399</v>
      </c>
      <c r="J45" s="78">
        <v>204.999192630446</v>
      </c>
      <c r="K45" s="78">
        <v>196.89685493146399</v>
      </c>
      <c r="L45" s="78"/>
      <c r="M45" s="71" t="s">
        <v>120</v>
      </c>
      <c r="N45" s="71" t="s">
        <v>412</v>
      </c>
      <c r="O45" s="78">
        <v>50973</v>
      </c>
      <c r="P45" s="78">
        <v>51209</v>
      </c>
      <c r="Q45" s="78">
        <v>51644</v>
      </c>
      <c r="R45" s="78">
        <v>51896</v>
      </c>
      <c r="S45" s="78">
        <v>52336</v>
      </c>
      <c r="T45" s="78">
        <v>53038</v>
      </c>
      <c r="U45" s="78">
        <v>53508</v>
      </c>
      <c r="V45" s="78">
        <v>54262</v>
      </c>
      <c r="W45" s="78">
        <v>54924</v>
      </c>
      <c r="X45" s="78">
        <v>55467</v>
      </c>
      <c r="Z45" s="71" t="s">
        <v>120</v>
      </c>
      <c r="AA45" s="71" t="s">
        <v>412</v>
      </c>
      <c r="AB45" s="78">
        <f t="shared" si="7"/>
        <v>4.8079827840304672</v>
      </c>
      <c r="AC45" s="78">
        <f t="shared" si="0"/>
        <v>4.5806026554547445</v>
      </c>
      <c r="AD45" s="78">
        <f t="shared" si="1"/>
        <v>4.4184683532897333</v>
      </c>
      <c r="AE45" s="78">
        <f t="shared" si="2"/>
        <v>4.353630095606694</v>
      </c>
      <c r="AF45" s="78">
        <f t="shared" si="3"/>
        <v>4.0522710716228598</v>
      </c>
      <c r="AG45" s="78">
        <f t="shared" si="4"/>
        <v>3.9257903546550392</v>
      </c>
      <c r="AH45" s="78">
        <f t="shared" si="5"/>
        <v>3.7994407240719892</v>
      </c>
      <c r="AI45" s="78">
        <f t="shared" si="6"/>
        <v>3.7779512850695882</v>
      </c>
      <c r="AJ45" s="78">
        <f t="shared" si="6"/>
        <v>3.5848964920884128</v>
      </c>
    </row>
    <row r="46" spans="1:36" x14ac:dyDescent="0.2">
      <c r="A46" s="71" t="s">
        <v>121</v>
      </c>
      <c r="B46" s="71" t="s">
        <v>413</v>
      </c>
      <c r="C46" s="78">
        <v>2324.2172724525999</v>
      </c>
      <c r="D46" s="78">
        <v>1046.55104985107</v>
      </c>
      <c r="E46" s="78">
        <v>2015.36253016918</v>
      </c>
      <c r="F46" s="78">
        <v>1842.34221498137</v>
      </c>
      <c r="G46" s="78">
        <v>1351.3117239948699</v>
      </c>
      <c r="H46" s="78">
        <v>1441.5786931412699</v>
      </c>
      <c r="I46" s="78">
        <v>1567.3212859068101</v>
      </c>
      <c r="J46" s="78">
        <v>2259.9270867896198</v>
      </c>
      <c r="K46" s="78">
        <v>1518.2297007324801</v>
      </c>
      <c r="L46" s="78"/>
      <c r="M46" s="71" t="s">
        <v>121</v>
      </c>
      <c r="N46" s="71" t="s">
        <v>413</v>
      </c>
      <c r="O46" s="78">
        <v>11170</v>
      </c>
      <c r="P46" s="78">
        <v>11126</v>
      </c>
      <c r="Q46" s="78">
        <v>11193</v>
      </c>
      <c r="R46" s="78">
        <v>11250</v>
      </c>
      <c r="S46" s="78">
        <v>11236</v>
      </c>
      <c r="T46" s="78">
        <v>11403</v>
      </c>
      <c r="U46" s="78">
        <v>11551</v>
      </c>
      <c r="V46" s="78">
        <v>11701</v>
      </c>
      <c r="W46" s="78">
        <v>11921</v>
      </c>
      <c r="X46" s="78">
        <v>12008</v>
      </c>
      <c r="Z46" s="71" t="s">
        <v>121</v>
      </c>
      <c r="AA46" s="71" t="s">
        <v>413</v>
      </c>
      <c r="AB46" s="78">
        <f t="shared" si="7"/>
        <v>208.07674775761862</v>
      </c>
      <c r="AC46" s="78">
        <f t="shared" si="0"/>
        <v>94.063549330493444</v>
      </c>
      <c r="AD46" s="78">
        <f t="shared" si="1"/>
        <v>180.05561781195212</v>
      </c>
      <c r="AE46" s="78">
        <f t="shared" si="2"/>
        <v>163.76375244278844</v>
      </c>
      <c r="AF46" s="78">
        <f t="shared" si="3"/>
        <v>120.26626237049395</v>
      </c>
      <c r="AG46" s="78">
        <f t="shared" si="4"/>
        <v>126.42100264327546</v>
      </c>
      <c r="AH46" s="78">
        <f t="shared" si="5"/>
        <v>135.68706483480307</v>
      </c>
      <c r="AI46" s="78">
        <f t="shared" si="6"/>
        <v>193.13965360136908</v>
      </c>
      <c r="AJ46" s="78">
        <f t="shared" si="6"/>
        <v>127.35757912360373</v>
      </c>
    </row>
    <row r="47" spans="1:36" x14ac:dyDescent="0.2">
      <c r="A47" s="71" t="s">
        <v>122</v>
      </c>
      <c r="B47" s="71" t="s">
        <v>414</v>
      </c>
      <c r="C47" s="78">
        <v>95.252472647358701</v>
      </c>
      <c r="D47" s="78">
        <v>92.759463534658096</v>
      </c>
      <c r="E47" s="78">
        <v>95.465079224301306</v>
      </c>
      <c r="F47" s="78">
        <v>94.381889269843597</v>
      </c>
      <c r="G47" s="78">
        <v>88.935310319344595</v>
      </c>
      <c r="H47" s="78">
        <v>88.6051014203763</v>
      </c>
      <c r="I47" s="78">
        <v>87.915108793177694</v>
      </c>
      <c r="J47" s="78">
        <v>93.3674465622056</v>
      </c>
      <c r="K47" s="78">
        <v>89.728600472194699</v>
      </c>
      <c r="L47" s="78"/>
      <c r="M47" s="71" t="s">
        <v>122</v>
      </c>
      <c r="N47" s="71" t="s">
        <v>414</v>
      </c>
      <c r="O47" s="78">
        <v>16133</v>
      </c>
      <c r="P47" s="78">
        <v>16139</v>
      </c>
      <c r="Q47" s="78">
        <v>16028</v>
      </c>
      <c r="R47" s="78">
        <v>16063</v>
      </c>
      <c r="S47" s="78">
        <v>16019</v>
      </c>
      <c r="T47" s="78">
        <v>16156</v>
      </c>
      <c r="U47" s="78">
        <v>16242</v>
      </c>
      <c r="V47" s="78">
        <v>16440</v>
      </c>
      <c r="W47" s="78">
        <v>16830</v>
      </c>
      <c r="X47" s="78">
        <v>16864</v>
      </c>
      <c r="Z47" s="71" t="s">
        <v>122</v>
      </c>
      <c r="AA47" s="71" t="s">
        <v>414</v>
      </c>
      <c r="AB47" s="78">
        <f t="shared" si="7"/>
        <v>5.9042008707220424</v>
      </c>
      <c r="AC47" s="78">
        <f t="shared" si="0"/>
        <v>5.7475347626654747</v>
      </c>
      <c r="AD47" s="78">
        <f t="shared" si="1"/>
        <v>5.9561441991702839</v>
      </c>
      <c r="AE47" s="78">
        <f t="shared" si="2"/>
        <v>5.8757323831067421</v>
      </c>
      <c r="AF47" s="78">
        <f t="shared" si="3"/>
        <v>5.5518640563920716</v>
      </c>
      <c r="AG47" s="78">
        <f t="shared" si="4"/>
        <v>5.4843464607809054</v>
      </c>
      <c r="AH47" s="78">
        <f t="shared" si="5"/>
        <v>5.4128253166591369</v>
      </c>
      <c r="AI47" s="78">
        <f t="shared" si="6"/>
        <v>5.679285070693771</v>
      </c>
      <c r="AJ47" s="78">
        <f t="shared" si="6"/>
        <v>5.331467645406696</v>
      </c>
    </row>
    <row r="48" spans="1:36" x14ac:dyDescent="0.2">
      <c r="A48" s="71" t="s">
        <v>123</v>
      </c>
      <c r="B48" s="71" t="s">
        <v>415</v>
      </c>
      <c r="C48" s="78">
        <v>154.387392087439</v>
      </c>
      <c r="D48" s="78">
        <v>148.053327442408</v>
      </c>
      <c r="E48" s="78">
        <v>153.28328330640699</v>
      </c>
      <c r="F48" s="78">
        <v>153.98300519352301</v>
      </c>
      <c r="G48" s="78">
        <v>144.02203371073799</v>
      </c>
      <c r="H48" s="78">
        <v>146.262947249235</v>
      </c>
      <c r="I48" s="78">
        <v>145.31350168576799</v>
      </c>
      <c r="J48" s="78">
        <v>143.33085417756999</v>
      </c>
      <c r="K48" s="78">
        <v>135.787485959962</v>
      </c>
      <c r="L48" s="78"/>
      <c r="M48" s="71" t="s">
        <v>123</v>
      </c>
      <c r="N48" s="71" t="s">
        <v>415</v>
      </c>
      <c r="O48" s="78">
        <v>32207</v>
      </c>
      <c r="P48" s="78">
        <v>32303</v>
      </c>
      <c r="Q48" s="78">
        <v>32428</v>
      </c>
      <c r="R48" s="78">
        <v>32409</v>
      </c>
      <c r="S48" s="78">
        <v>32549</v>
      </c>
      <c r="T48" s="78">
        <v>32930</v>
      </c>
      <c r="U48" s="78">
        <v>33268</v>
      </c>
      <c r="V48" s="78">
        <v>33462</v>
      </c>
      <c r="W48" s="78">
        <v>33722</v>
      </c>
      <c r="X48" s="78">
        <v>34133</v>
      </c>
      <c r="Z48" s="71" t="s">
        <v>123</v>
      </c>
      <c r="AA48" s="71" t="s">
        <v>415</v>
      </c>
      <c r="AB48" s="78">
        <f t="shared" si="7"/>
        <v>4.7935974194255593</v>
      </c>
      <c r="AC48" s="78">
        <f t="shared" si="0"/>
        <v>4.5832686574747861</v>
      </c>
      <c r="AD48" s="78">
        <f t="shared" si="1"/>
        <v>4.7268805756262173</v>
      </c>
      <c r="AE48" s="78">
        <f t="shared" si="2"/>
        <v>4.7512420992169773</v>
      </c>
      <c r="AF48" s="78">
        <f t="shared" si="3"/>
        <v>4.4247759903756787</v>
      </c>
      <c r="AG48" s="78">
        <f t="shared" si="4"/>
        <v>4.4416321666940481</v>
      </c>
      <c r="AH48" s="78">
        <f t="shared" si="5"/>
        <v>4.3679662644513639</v>
      </c>
      <c r="AI48" s="78">
        <f t="shared" si="6"/>
        <v>4.2833917332368063</v>
      </c>
      <c r="AJ48" s="78">
        <f t="shared" si="6"/>
        <v>4.0266735650306034</v>
      </c>
    </row>
    <row r="49" spans="1:36" x14ac:dyDescent="0.2">
      <c r="A49" s="71" t="s">
        <v>124</v>
      </c>
      <c r="B49" s="71" t="s">
        <v>416</v>
      </c>
      <c r="C49" s="78">
        <v>348.23927914658401</v>
      </c>
      <c r="D49" s="78">
        <v>331.76630877674302</v>
      </c>
      <c r="E49" s="78">
        <v>367.27444036755702</v>
      </c>
      <c r="F49" s="78">
        <v>345.72320870694102</v>
      </c>
      <c r="G49" s="78">
        <v>316.11170326172601</v>
      </c>
      <c r="H49" s="78">
        <v>311.66189238335699</v>
      </c>
      <c r="I49" s="78">
        <v>305.193498708199</v>
      </c>
      <c r="J49" s="78">
        <v>307.47718955702902</v>
      </c>
      <c r="K49" s="78">
        <v>301.91893594991001</v>
      </c>
      <c r="L49" s="78"/>
      <c r="M49" s="71" t="s">
        <v>124</v>
      </c>
      <c r="N49" s="71" t="s">
        <v>416</v>
      </c>
      <c r="O49" s="78">
        <v>94785</v>
      </c>
      <c r="P49" s="78">
        <v>95577</v>
      </c>
      <c r="Q49" s="78">
        <v>96311</v>
      </c>
      <c r="R49" s="78">
        <v>97596</v>
      </c>
      <c r="S49" s="78">
        <v>98765</v>
      </c>
      <c r="T49" s="78">
        <v>99729</v>
      </c>
      <c r="U49" s="78">
        <v>100923</v>
      </c>
      <c r="V49" s="78">
        <v>102065</v>
      </c>
      <c r="W49" s="78">
        <v>103684</v>
      </c>
      <c r="X49" s="78">
        <v>104709</v>
      </c>
      <c r="Z49" s="71" t="s">
        <v>124</v>
      </c>
      <c r="AA49" s="71" t="s">
        <v>416</v>
      </c>
      <c r="AB49" s="78">
        <f t="shared" si="7"/>
        <v>3.6739914453403384</v>
      </c>
      <c r="AC49" s="78">
        <f t="shared" si="0"/>
        <v>3.4711939983128053</v>
      </c>
      <c r="AD49" s="78">
        <f t="shared" si="1"/>
        <v>3.813421523684283</v>
      </c>
      <c r="AE49" s="78">
        <f t="shared" si="2"/>
        <v>3.5423911708158227</v>
      </c>
      <c r="AF49" s="78">
        <f t="shared" si="3"/>
        <v>3.2006449983468435</v>
      </c>
      <c r="AG49" s="78">
        <f t="shared" si="4"/>
        <v>3.1250879120752941</v>
      </c>
      <c r="AH49" s="78">
        <f t="shared" si="5"/>
        <v>3.0240232524617681</v>
      </c>
      <c r="AI49" s="78">
        <f t="shared" si="6"/>
        <v>3.0125624803510411</v>
      </c>
      <c r="AJ49" s="78">
        <f t="shared" si="6"/>
        <v>2.9119144318304659</v>
      </c>
    </row>
    <row r="50" spans="1:36" x14ac:dyDescent="0.2">
      <c r="A50" s="71" t="s">
        <v>125</v>
      </c>
      <c r="B50" s="71" t="s">
        <v>417</v>
      </c>
      <c r="C50" s="78">
        <v>132.688401001535</v>
      </c>
      <c r="D50" s="78">
        <v>123.79091285324201</v>
      </c>
      <c r="E50" s="78">
        <v>121.845874292072</v>
      </c>
      <c r="F50" s="78">
        <v>118.198850559593</v>
      </c>
      <c r="G50" s="78">
        <v>121.766560263503</v>
      </c>
      <c r="H50" s="78">
        <v>117.313264179737</v>
      </c>
      <c r="I50" s="78">
        <v>120.85401301970001</v>
      </c>
      <c r="J50" s="78">
        <v>110.823698117847</v>
      </c>
      <c r="K50" s="78">
        <v>107.762793717826</v>
      </c>
      <c r="L50" s="78"/>
      <c r="M50" s="71" t="s">
        <v>125</v>
      </c>
      <c r="N50" s="71" t="s">
        <v>417</v>
      </c>
      <c r="O50" s="78">
        <v>31715</v>
      </c>
      <c r="P50" s="78">
        <v>32024</v>
      </c>
      <c r="Q50" s="78">
        <v>32419</v>
      </c>
      <c r="R50" s="78">
        <v>32687</v>
      </c>
      <c r="S50" s="78">
        <v>33072</v>
      </c>
      <c r="T50" s="78">
        <v>33389</v>
      </c>
      <c r="U50" s="78">
        <v>33878</v>
      </c>
      <c r="V50" s="78">
        <v>34102</v>
      </c>
      <c r="W50" s="78">
        <v>34609</v>
      </c>
      <c r="X50" s="78">
        <v>35045</v>
      </c>
      <c r="Z50" s="71" t="s">
        <v>125</v>
      </c>
      <c r="AA50" s="71" t="s">
        <v>417</v>
      </c>
      <c r="AB50" s="78">
        <f t="shared" si="7"/>
        <v>4.183774270898156</v>
      </c>
      <c r="AC50" s="78">
        <f t="shared" si="0"/>
        <v>3.8655668515251684</v>
      </c>
      <c r="AD50" s="78">
        <f t="shared" si="1"/>
        <v>3.7584710907823187</v>
      </c>
      <c r="AE50" s="78">
        <f t="shared" si="2"/>
        <v>3.6160813338511644</v>
      </c>
      <c r="AF50" s="78">
        <f t="shared" si="3"/>
        <v>3.6818626107735546</v>
      </c>
      <c r="AG50" s="78">
        <f t="shared" si="4"/>
        <v>3.513530329741442</v>
      </c>
      <c r="AH50" s="78">
        <f t="shared" si="5"/>
        <v>3.5673302148798633</v>
      </c>
      <c r="AI50" s="78">
        <f t="shared" si="6"/>
        <v>3.2497712192201922</v>
      </c>
      <c r="AJ50" s="78">
        <f t="shared" si="6"/>
        <v>3.1137216827364558</v>
      </c>
    </row>
    <row r="51" spans="1:36" x14ac:dyDescent="0.2">
      <c r="A51" s="71" t="s">
        <v>126</v>
      </c>
      <c r="B51" s="71" t="s">
        <v>418</v>
      </c>
      <c r="C51" s="78">
        <v>47.334438866904399</v>
      </c>
      <c r="D51" s="78">
        <v>47.302880000334198</v>
      </c>
      <c r="E51" s="78">
        <v>47.1721838803171</v>
      </c>
      <c r="F51" s="78">
        <v>46.552355277281102</v>
      </c>
      <c r="G51" s="78">
        <v>42.715962030861697</v>
      </c>
      <c r="H51" s="78">
        <v>41.667309423641299</v>
      </c>
      <c r="I51" s="78">
        <v>40.405521658010201</v>
      </c>
      <c r="J51" s="78">
        <v>40.3462780220772</v>
      </c>
      <c r="K51" s="78">
        <v>38.519489466745497</v>
      </c>
      <c r="L51" s="78"/>
      <c r="M51" s="71" t="s">
        <v>126</v>
      </c>
      <c r="N51" s="71" t="s">
        <v>418</v>
      </c>
      <c r="O51" s="78">
        <v>11362</v>
      </c>
      <c r="P51" s="78">
        <v>11446</v>
      </c>
      <c r="Q51" s="78">
        <v>11462</v>
      </c>
      <c r="R51" s="78">
        <v>11493</v>
      </c>
      <c r="S51" s="78">
        <v>11529</v>
      </c>
      <c r="T51" s="78">
        <v>11680</v>
      </c>
      <c r="U51" s="78">
        <v>11864</v>
      </c>
      <c r="V51" s="78">
        <v>12078</v>
      </c>
      <c r="W51" s="78">
        <v>12447</v>
      </c>
      <c r="X51" s="78">
        <v>12916</v>
      </c>
      <c r="Z51" s="71" t="s">
        <v>126</v>
      </c>
      <c r="AA51" s="71" t="s">
        <v>418</v>
      </c>
      <c r="AB51" s="78">
        <f t="shared" si="7"/>
        <v>4.1660305286837174</v>
      </c>
      <c r="AC51" s="78">
        <f t="shared" si="0"/>
        <v>4.132699633088782</v>
      </c>
      <c r="AD51" s="78">
        <f t="shared" si="1"/>
        <v>4.115528169631574</v>
      </c>
      <c r="AE51" s="78">
        <f t="shared" si="2"/>
        <v>4.0504964132324979</v>
      </c>
      <c r="AF51" s="78">
        <f t="shared" si="3"/>
        <v>3.705088215010989</v>
      </c>
      <c r="AG51" s="78">
        <f t="shared" si="4"/>
        <v>3.5674066287364128</v>
      </c>
      <c r="AH51" s="78">
        <f t="shared" si="5"/>
        <v>3.4057250217473194</v>
      </c>
      <c r="AI51" s="78">
        <f t="shared" si="6"/>
        <v>3.3404767363865875</v>
      </c>
      <c r="AJ51" s="78">
        <f t="shared" si="6"/>
        <v>3.0946806030967702</v>
      </c>
    </row>
    <row r="52" spans="1:36" x14ac:dyDescent="0.2">
      <c r="A52" s="71" t="s">
        <v>127</v>
      </c>
      <c r="B52" s="71" t="s">
        <v>419</v>
      </c>
      <c r="C52" s="78">
        <v>48.6549364189272</v>
      </c>
      <c r="D52" s="78">
        <v>47.277158436447401</v>
      </c>
      <c r="E52" s="78">
        <v>47.708721079506503</v>
      </c>
      <c r="F52" s="78">
        <v>49.135355301136499</v>
      </c>
      <c r="G52" s="78">
        <v>45.9301844425665</v>
      </c>
      <c r="H52" s="78">
        <v>46.391816989316503</v>
      </c>
      <c r="I52" s="78">
        <v>46.130032868020798</v>
      </c>
      <c r="J52" s="78">
        <v>44.235478427855703</v>
      </c>
      <c r="K52" s="78">
        <v>43.3294964275917</v>
      </c>
      <c r="L52" s="78"/>
      <c r="M52" s="71" t="s">
        <v>127</v>
      </c>
      <c r="N52" s="71" t="s">
        <v>419</v>
      </c>
      <c r="O52" s="78">
        <v>5350</v>
      </c>
      <c r="P52" s="78">
        <v>5314</v>
      </c>
      <c r="Q52" s="78">
        <v>5284</v>
      </c>
      <c r="R52" s="78">
        <v>5245</v>
      </c>
      <c r="S52" s="78">
        <v>5200</v>
      </c>
      <c r="T52" s="78">
        <v>5174</v>
      </c>
      <c r="U52" s="78">
        <v>5240</v>
      </c>
      <c r="V52" s="78">
        <v>5236</v>
      </c>
      <c r="W52" s="78">
        <v>5335</v>
      </c>
      <c r="X52" s="78">
        <v>5343</v>
      </c>
      <c r="Z52" s="71" t="s">
        <v>127</v>
      </c>
      <c r="AA52" s="71" t="s">
        <v>419</v>
      </c>
      <c r="AB52" s="78">
        <f t="shared" si="7"/>
        <v>9.0943806390518134</v>
      </c>
      <c r="AC52" s="78">
        <f t="shared" si="0"/>
        <v>8.8967178088911183</v>
      </c>
      <c r="AD52" s="78">
        <f t="shared" si="1"/>
        <v>9.0289025510042595</v>
      </c>
      <c r="AE52" s="78">
        <f t="shared" si="2"/>
        <v>9.3680372356790276</v>
      </c>
      <c r="AF52" s="78">
        <f t="shared" si="3"/>
        <v>8.8327277774166344</v>
      </c>
      <c r="AG52" s="78">
        <f t="shared" si="4"/>
        <v>8.9663349418856786</v>
      </c>
      <c r="AH52" s="78">
        <f t="shared" si="5"/>
        <v>8.8034413870268704</v>
      </c>
      <c r="AI52" s="78">
        <f t="shared" si="6"/>
        <v>8.4483343063131606</v>
      </c>
      <c r="AJ52" s="78">
        <f t="shared" si="6"/>
        <v>8.1217425356310589</v>
      </c>
    </row>
    <row r="53" spans="1:36" x14ac:dyDescent="0.2">
      <c r="A53" s="71" t="s">
        <v>128</v>
      </c>
      <c r="B53" s="71" t="s">
        <v>420</v>
      </c>
      <c r="C53" s="78">
        <v>43.174845270752499</v>
      </c>
      <c r="D53" s="78">
        <v>41.599156461428201</v>
      </c>
      <c r="E53" s="78">
        <v>42.822079834121098</v>
      </c>
      <c r="F53" s="78">
        <v>41.826338684756898</v>
      </c>
      <c r="G53" s="78">
        <v>40.687407582769701</v>
      </c>
      <c r="H53" s="78">
        <v>40.133496438694799</v>
      </c>
      <c r="I53" s="78">
        <v>40.047322585621799</v>
      </c>
      <c r="J53" s="78">
        <v>38.426401866010103</v>
      </c>
      <c r="K53" s="78">
        <v>38.271653308421499</v>
      </c>
      <c r="L53" s="78"/>
      <c r="M53" s="71" t="s">
        <v>128</v>
      </c>
      <c r="N53" s="71" t="s">
        <v>420</v>
      </c>
      <c r="O53" s="78">
        <v>3726</v>
      </c>
      <c r="P53" s="78">
        <v>3672</v>
      </c>
      <c r="Q53" s="78">
        <v>3672</v>
      </c>
      <c r="R53" s="78">
        <v>3666</v>
      </c>
      <c r="S53" s="78">
        <v>3612</v>
      </c>
      <c r="T53" s="78">
        <v>3617</v>
      </c>
      <c r="U53" s="78">
        <v>3660</v>
      </c>
      <c r="V53" s="78">
        <v>3658</v>
      </c>
      <c r="W53" s="78">
        <v>3675</v>
      </c>
      <c r="X53" s="78">
        <v>3733</v>
      </c>
      <c r="Z53" s="71" t="s">
        <v>128</v>
      </c>
      <c r="AA53" s="71" t="s">
        <v>420</v>
      </c>
      <c r="AB53" s="78">
        <f t="shared" si="7"/>
        <v>11.587451763486984</v>
      </c>
      <c r="AC53" s="78">
        <f t="shared" si="0"/>
        <v>11.32874631302511</v>
      </c>
      <c r="AD53" s="78">
        <f t="shared" si="1"/>
        <v>11.661786447200734</v>
      </c>
      <c r="AE53" s="78">
        <f t="shared" si="2"/>
        <v>11.409257688149726</v>
      </c>
      <c r="AF53" s="78">
        <f t="shared" si="3"/>
        <v>11.264509297555289</v>
      </c>
      <c r="AG53" s="78">
        <f t="shared" si="4"/>
        <v>11.095796637737019</v>
      </c>
      <c r="AH53" s="78">
        <f t="shared" si="5"/>
        <v>10.941891416836556</v>
      </c>
      <c r="AI53" s="78">
        <f t="shared" si="6"/>
        <v>10.504757207766568</v>
      </c>
      <c r="AJ53" s="78">
        <f t="shared" si="6"/>
        <v>10.414055322019456</v>
      </c>
    </row>
    <row r="54" spans="1:36" x14ac:dyDescent="0.2">
      <c r="A54" s="71" t="s">
        <v>129</v>
      </c>
      <c r="B54" s="71" t="s">
        <v>421</v>
      </c>
      <c r="C54" s="78">
        <v>94.856897858505505</v>
      </c>
      <c r="D54" s="78">
        <v>92.399662323648002</v>
      </c>
      <c r="E54" s="78">
        <v>94.113654800323204</v>
      </c>
      <c r="F54" s="78">
        <v>95.363184514076096</v>
      </c>
      <c r="G54" s="78">
        <v>90.917195803276897</v>
      </c>
      <c r="H54" s="78">
        <v>89.411301825869401</v>
      </c>
      <c r="I54" s="78">
        <v>90.726578518468699</v>
      </c>
      <c r="J54" s="78">
        <v>91.244677038160901</v>
      </c>
      <c r="K54" s="78">
        <v>89.845278073107707</v>
      </c>
      <c r="L54" s="78"/>
      <c r="M54" s="71" t="s">
        <v>129</v>
      </c>
      <c r="N54" s="71" t="s">
        <v>421</v>
      </c>
      <c r="O54" s="78">
        <v>9885</v>
      </c>
      <c r="P54" s="78">
        <v>9811</v>
      </c>
      <c r="Q54" s="78">
        <v>9762</v>
      </c>
      <c r="R54" s="78">
        <v>9799</v>
      </c>
      <c r="S54" s="78">
        <v>9744</v>
      </c>
      <c r="T54" s="78">
        <v>9802</v>
      </c>
      <c r="U54" s="78">
        <v>9795</v>
      </c>
      <c r="V54" s="78">
        <v>9795</v>
      </c>
      <c r="W54" s="78">
        <v>9874</v>
      </c>
      <c r="X54" s="78">
        <v>9882</v>
      </c>
      <c r="Z54" s="71" t="s">
        <v>129</v>
      </c>
      <c r="AA54" s="71" t="s">
        <v>421</v>
      </c>
      <c r="AB54" s="78">
        <f t="shared" si="7"/>
        <v>9.5960442952458784</v>
      </c>
      <c r="AC54" s="78">
        <f t="shared" si="0"/>
        <v>9.4179657857148111</v>
      </c>
      <c r="AD54" s="78">
        <f t="shared" si="1"/>
        <v>9.640816922794837</v>
      </c>
      <c r="AE54" s="78">
        <f t="shared" si="2"/>
        <v>9.7319302494209712</v>
      </c>
      <c r="AF54" s="78">
        <f t="shared" si="3"/>
        <v>9.3305824921261191</v>
      </c>
      <c r="AG54" s="78">
        <f t="shared" si="4"/>
        <v>9.1217406474055718</v>
      </c>
      <c r="AH54" s="78">
        <f t="shared" si="5"/>
        <v>9.2625399202112</v>
      </c>
      <c r="AI54" s="78">
        <f t="shared" si="6"/>
        <v>9.3154341029260745</v>
      </c>
      <c r="AJ54" s="78">
        <f t="shared" si="6"/>
        <v>9.0991774430937529</v>
      </c>
    </row>
    <row r="55" spans="1:36" x14ac:dyDescent="0.2">
      <c r="A55" s="71" t="s">
        <v>130</v>
      </c>
      <c r="B55" s="71" t="s">
        <v>422</v>
      </c>
      <c r="C55" s="78">
        <v>70.1991751295662</v>
      </c>
      <c r="D55" s="78">
        <v>53.722849721604597</v>
      </c>
      <c r="E55" s="78">
        <v>64.0948658549204</v>
      </c>
      <c r="F55" s="78">
        <v>65.536718528365896</v>
      </c>
      <c r="G55" s="78">
        <v>59.812658237750099</v>
      </c>
      <c r="H55" s="78">
        <v>60.074076972961201</v>
      </c>
      <c r="I55" s="78">
        <v>59.302323189340697</v>
      </c>
      <c r="J55" s="78">
        <v>58.302424491177099</v>
      </c>
      <c r="K55" s="78">
        <v>61.609739407461703</v>
      </c>
      <c r="L55" s="78"/>
      <c r="M55" s="71" t="s">
        <v>130</v>
      </c>
      <c r="N55" s="71" t="s">
        <v>422</v>
      </c>
      <c r="O55" s="78">
        <v>5260</v>
      </c>
      <c r="P55" s="78">
        <v>5248</v>
      </c>
      <c r="Q55" s="78">
        <v>5221</v>
      </c>
      <c r="R55" s="78">
        <v>5205</v>
      </c>
      <c r="S55" s="78">
        <v>5206</v>
      </c>
      <c r="T55" s="78">
        <v>5278</v>
      </c>
      <c r="U55" s="78">
        <v>5322</v>
      </c>
      <c r="V55" s="78">
        <v>5328</v>
      </c>
      <c r="W55" s="78">
        <v>5373</v>
      </c>
      <c r="X55" s="78">
        <v>5453</v>
      </c>
      <c r="Z55" s="71" t="s">
        <v>130</v>
      </c>
      <c r="AA55" s="71" t="s">
        <v>422</v>
      </c>
      <c r="AB55" s="78">
        <f t="shared" si="7"/>
        <v>13.345850785088631</v>
      </c>
      <c r="AC55" s="78">
        <f t="shared" si="0"/>
        <v>10.236823498781364</v>
      </c>
      <c r="AD55" s="78">
        <f t="shared" si="1"/>
        <v>12.276358141145451</v>
      </c>
      <c r="AE55" s="78">
        <f t="shared" si="2"/>
        <v>12.591108266736963</v>
      </c>
      <c r="AF55" s="78">
        <f t="shared" si="3"/>
        <v>11.489177533182884</v>
      </c>
      <c r="AG55" s="78">
        <f t="shared" si="4"/>
        <v>11.381977448457977</v>
      </c>
      <c r="AH55" s="78">
        <f t="shared" si="5"/>
        <v>11.142864184393217</v>
      </c>
      <c r="AI55" s="78">
        <f t="shared" si="6"/>
        <v>10.942647239335042</v>
      </c>
      <c r="AJ55" s="78">
        <f t="shared" si="6"/>
        <v>11.466543719981706</v>
      </c>
    </row>
    <row r="56" spans="1:36" x14ac:dyDescent="0.2">
      <c r="A56" s="71" t="s">
        <v>131</v>
      </c>
      <c r="B56" s="71" t="s">
        <v>423</v>
      </c>
      <c r="C56" s="78">
        <v>63.454958483571701</v>
      </c>
      <c r="D56" s="78">
        <v>61.459434687326898</v>
      </c>
      <c r="E56" s="78">
        <v>63.727350866705997</v>
      </c>
      <c r="F56" s="78">
        <v>62.528595033614003</v>
      </c>
      <c r="G56" s="78">
        <v>58.988699528316801</v>
      </c>
      <c r="H56" s="78">
        <v>56.924530113713899</v>
      </c>
      <c r="I56" s="78">
        <v>55.777897952650797</v>
      </c>
      <c r="J56" s="78">
        <v>54.451338406079699</v>
      </c>
      <c r="K56" s="78">
        <v>53.684279054079902</v>
      </c>
      <c r="L56" s="78"/>
      <c r="M56" s="71" t="s">
        <v>131</v>
      </c>
      <c r="N56" s="71" t="s">
        <v>423</v>
      </c>
      <c r="O56" s="78">
        <v>11543</v>
      </c>
      <c r="P56" s="78">
        <v>11498</v>
      </c>
      <c r="Q56" s="78">
        <v>11504</v>
      </c>
      <c r="R56" s="78">
        <v>11517</v>
      </c>
      <c r="S56" s="78">
        <v>11446</v>
      </c>
      <c r="T56" s="78">
        <v>11460</v>
      </c>
      <c r="U56" s="78">
        <v>11472</v>
      </c>
      <c r="V56" s="78">
        <v>11545</v>
      </c>
      <c r="W56" s="78">
        <v>11617</v>
      </c>
      <c r="X56" s="78">
        <v>11631</v>
      </c>
      <c r="Z56" s="71" t="s">
        <v>131</v>
      </c>
      <c r="AA56" s="71" t="s">
        <v>423</v>
      </c>
      <c r="AB56" s="78">
        <f t="shared" si="7"/>
        <v>5.4972674767020449</v>
      </c>
      <c r="AC56" s="78">
        <f t="shared" si="0"/>
        <v>5.345228273380318</v>
      </c>
      <c r="AD56" s="78">
        <f t="shared" si="1"/>
        <v>5.5395819599014251</v>
      </c>
      <c r="AE56" s="78">
        <f t="shared" si="2"/>
        <v>5.4292432954427365</v>
      </c>
      <c r="AF56" s="78">
        <f t="shared" si="3"/>
        <v>5.1536518895960857</v>
      </c>
      <c r="AG56" s="78">
        <f t="shared" si="4"/>
        <v>4.9672364846172687</v>
      </c>
      <c r="AH56" s="78">
        <f t="shared" si="5"/>
        <v>4.8620901283691422</v>
      </c>
      <c r="AI56" s="78">
        <f t="shared" si="6"/>
        <v>4.7164433439653264</v>
      </c>
      <c r="AJ56" s="78">
        <f t="shared" si="6"/>
        <v>4.6211826679934491</v>
      </c>
    </row>
    <row r="57" spans="1:36" x14ac:dyDescent="0.2">
      <c r="A57" s="71" t="s">
        <v>132</v>
      </c>
      <c r="B57" s="71" t="s">
        <v>424</v>
      </c>
      <c r="C57" s="78">
        <v>123.04080123924901</v>
      </c>
      <c r="D57" s="78">
        <v>124.127051869946</v>
      </c>
      <c r="E57" s="78">
        <v>134.97943000579301</v>
      </c>
      <c r="F57" s="78">
        <v>120.696199956409</v>
      </c>
      <c r="G57" s="78">
        <v>120.08490666262</v>
      </c>
      <c r="H57" s="78">
        <v>121.284287497774</v>
      </c>
      <c r="I57" s="78">
        <v>115.86759706038799</v>
      </c>
      <c r="J57" s="78">
        <v>121.342269987157</v>
      </c>
      <c r="K57" s="78">
        <v>121.57963402153599</v>
      </c>
      <c r="L57" s="78"/>
      <c r="M57" s="71" t="s">
        <v>132</v>
      </c>
      <c r="N57" s="71" t="s">
        <v>424</v>
      </c>
      <c r="O57" s="78">
        <v>20589</v>
      </c>
      <c r="P57" s="78">
        <v>20733</v>
      </c>
      <c r="Q57" s="78">
        <v>20747</v>
      </c>
      <c r="R57" s="78">
        <v>20763</v>
      </c>
      <c r="S57" s="78">
        <v>20791</v>
      </c>
      <c r="T57" s="78">
        <v>20903</v>
      </c>
      <c r="U57" s="78">
        <v>21150</v>
      </c>
      <c r="V57" s="78">
        <v>21199</v>
      </c>
      <c r="W57" s="78">
        <v>21526</v>
      </c>
      <c r="X57" s="78">
        <v>21577</v>
      </c>
      <c r="Z57" s="71" t="s">
        <v>132</v>
      </c>
      <c r="AA57" s="71" t="s">
        <v>424</v>
      </c>
      <c r="AB57" s="78">
        <f t="shared" si="7"/>
        <v>5.9760455213584445</v>
      </c>
      <c r="AC57" s="78">
        <f t="shared" si="0"/>
        <v>5.9869315521123818</v>
      </c>
      <c r="AD57" s="78">
        <f t="shared" si="1"/>
        <v>6.5059733940228943</v>
      </c>
      <c r="AE57" s="78">
        <f t="shared" si="2"/>
        <v>5.8130424291484371</v>
      </c>
      <c r="AF57" s="78">
        <f t="shared" si="3"/>
        <v>5.7758119697282471</v>
      </c>
      <c r="AG57" s="78">
        <f t="shared" si="4"/>
        <v>5.8022430989701954</v>
      </c>
      <c r="AH57" s="78">
        <f t="shared" si="5"/>
        <v>5.478373383469882</v>
      </c>
      <c r="AI57" s="78">
        <f t="shared" si="6"/>
        <v>5.7239619787328175</v>
      </c>
      <c r="AJ57" s="78">
        <f t="shared" si="6"/>
        <v>5.6480365149835547</v>
      </c>
    </row>
    <row r="58" spans="1:36" x14ac:dyDescent="0.2">
      <c r="A58" s="71" t="s">
        <v>133</v>
      </c>
      <c r="B58" s="71" t="s">
        <v>425</v>
      </c>
      <c r="C58" s="78">
        <v>70.520407343346506</v>
      </c>
      <c r="D58" s="78">
        <v>69.396955125547095</v>
      </c>
      <c r="E58" s="78">
        <v>68.071238722874398</v>
      </c>
      <c r="F58" s="78">
        <v>65.778902441451606</v>
      </c>
      <c r="G58" s="78">
        <v>61.304101003641001</v>
      </c>
      <c r="H58" s="78">
        <v>63.023198480741897</v>
      </c>
      <c r="I58" s="78">
        <v>61.776040606903202</v>
      </c>
      <c r="J58" s="78">
        <v>59.625387852126799</v>
      </c>
      <c r="K58" s="78">
        <v>57.9771069699623</v>
      </c>
      <c r="L58" s="78"/>
      <c r="M58" s="71" t="s">
        <v>133</v>
      </c>
      <c r="N58" s="71" t="s">
        <v>425</v>
      </c>
      <c r="O58" s="78">
        <v>7852</v>
      </c>
      <c r="P58" s="78">
        <v>7811</v>
      </c>
      <c r="Q58" s="78">
        <v>7760</v>
      </c>
      <c r="R58" s="78">
        <v>7662</v>
      </c>
      <c r="S58" s="78">
        <v>7597</v>
      </c>
      <c r="T58" s="78">
        <v>7585</v>
      </c>
      <c r="U58" s="78">
        <v>7657</v>
      </c>
      <c r="V58" s="78">
        <v>7747</v>
      </c>
      <c r="W58" s="78">
        <v>7809</v>
      </c>
      <c r="X58" s="78">
        <v>7920</v>
      </c>
      <c r="Z58" s="71" t="s">
        <v>133</v>
      </c>
      <c r="AA58" s="71" t="s">
        <v>425</v>
      </c>
      <c r="AB58" s="78">
        <f t="shared" si="7"/>
        <v>8.9812031766870231</v>
      </c>
      <c r="AC58" s="78">
        <f t="shared" si="0"/>
        <v>8.8845160831579957</v>
      </c>
      <c r="AD58" s="78">
        <f t="shared" si="1"/>
        <v>8.7720668457312385</v>
      </c>
      <c r="AE58" s="78">
        <f t="shared" si="2"/>
        <v>8.5850825426065782</v>
      </c>
      <c r="AF58" s="78">
        <f t="shared" si="3"/>
        <v>8.0695144140635779</v>
      </c>
      <c r="AG58" s="78">
        <f t="shared" si="4"/>
        <v>8.3089253105790242</v>
      </c>
      <c r="AH58" s="78">
        <f t="shared" si="5"/>
        <v>8.0679170180100819</v>
      </c>
      <c r="AI58" s="78">
        <f t="shared" si="6"/>
        <v>7.6965777529529884</v>
      </c>
      <c r="AJ58" s="78">
        <f t="shared" si="6"/>
        <v>7.4243958214831984</v>
      </c>
    </row>
    <row r="59" spans="1:36" x14ac:dyDescent="0.2">
      <c r="A59" s="71" t="s">
        <v>134</v>
      </c>
      <c r="B59" s="71" t="s">
        <v>426</v>
      </c>
      <c r="C59" s="78">
        <v>738.90389480360102</v>
      </c>
      <c r="D59" s="78">
        <v>786.83074362942602</v>
      </c>
      <c r="E59" s="78">
        <v>827.56050939689203</v>
      </c>
      <c r="F59" s="78">
        <v>747.43421670684904</v>
      </c>
      <c r="G59" s="78">
        <v>779.550162840864</v>
      </c>
      <c r="H59" s="78">
        <v>758.54032793132797</v>
      </c>
      <c r="I59" s="78">
        <v>680.68020835261598</v>
      </c>
      <c r="J59" s="78">
        <v>704.02657020050697</v>
      </c>
      <c r="K59" s="78">
        <v>751.794453290246</v>
      </c>
      <c r="L59" s="78"/>
      <c r="M59" s="71" t="s">
        <v>134</v>
      </c>
      <c r="N59" s="71" t="s">
        <v>426</v>
      </c>
      <c r="O59" s="78">
        <v>141863</v>
      </c>
      <c r="P59" s="78">
        <v>144690</v>
      </c>
      <c r="Q59" s="78">
        <v>146416</v>
      </c>
      <c r="R59" s="78">
        <v>147334</v>
      </c>
      <c r="S59" s="78">
        <v>148521</v>
      </c>
      <c r="T59" s="78">
        <v>150202</v>
      </c>
      <c r="U59" s="78">
        <v>151881</v>
      </c>
      <c r="V59" s="78">
        <v>152966</v>
      </c>
      <c r="W59" s="78">
        <v>155817</v>
      </c>
      <c r="X59" s="78">
        <v>158520</v>
      </c>
      <c r="Z59" s="71" t="s">
        <v>134</v>
      </c>
      <c r="AA59" s="71" t="s">
        <v>426</v>
      </c>
      <c r="AB59" s="78">
        <f t="shared" si="7"/>
        <v>5.2085737281997488</v>
      </c>
      <c r="AC59" s="78">
        <f t="shared" si="0"/>
        <v>5.4380450869405346</v>
      </c>
      <c r="AD59" s="78">
        <f t="shared" si="1"/>
        <v>5.6521180021096882</v>
      </c>
      <c r="AE59" s="78">
        <f t="shared" si="2"/>
        <v>5.0730599638023071</v>
      </c>
      <c r="AF59" s="78">
        <f t="shared" si="3"/>
        <v>5.2487537980545786</v>
      </c>
      <c r="AG59" s="78">
        <f t="shared" si="4"/>
        <v>5.0501346715178759</v>
      </c>
      <c r="AH59" s="78">
        <f t="shared" si="5"/>
        <v>4.4816679397200172</v>
      </c>
      <c r="AI59" s="78">
        <f t="shared" si="6"/>
        <v>4.6025036295680541</v>
      </c>
      <c r="AJ59" s="78">
        <f t="shared" si="6"/>
        <v>4.8248551396204906</v>
      </c>
    </row>
    <row r="60" spans="1:36" x14ac:dyDescent="0.2">
      <c r="A60" s="71" t="s">
        <v>135</v>
      </c>
      <c r="B60" s="71" t="s">
        <v>427</v>
      </c>
      <c r="C60" s="78">
        <v>778.70978557685703</v>
      </c>
      <c r="D60" s="78">
        <v>752.06698717352504</v>
      </c>
      <c r="E60" s="78">
        <v>720.15038825810996</v>
      </c>
      <c r="F60" s="78">
        <v>551.21453413247104</v>
      </c>
      <c r="G60" s="78">
        <v>569.15288203433602</v>
      </c>
      <c r="H60" s="78">
        <v>475.01268653766198</v>
      </c>
      <c r="I60" s="78">
        <v>439.338661009796</v>
      </c>
      <c r="J60" s="78">
        <v>442.65639872968097</v>
      </c>
      <c r="K60" s="78">
        <v>432.66841766633001</v>
      </c>
      <c r="L60" s="78"/>
      <c r="M60" s="71" t="s">
        <v>135</v>
      </c>
      <c r="N60" s="71" t="s">
        <v>427</v>
      </c>
      <c r="O60" s="78">
        <v>128060</v>
      </c>
      <c r="P60" s="78">
        <v>129254</v>
      </c>
      <c r="Q60" s="78">
        <v>130050</v>
      </c>
      <c r="R60" s="78">
        <v>130623</v>
      </c>
      <c r="S60" s="78">
        <v>132124</v>
      </c>
      <c r="T60" s="78">
        <v>133749</v>
      </c>
      <c r="U60" s="78">
        <v>135283</v>
      </c>
      <c r="V60" s="78">
        <v>137035</v>
      </c>
      <c r="W60" s="78">
        <v>139363</v>
      </c>
      <c r="X60" s="78">
        <v>140927</v>
      </c>
      <c r="Z60" s="71" t="s">
        <v>135</v>
      </c>
      <c r="AA60" s="71" t="s">
        <v>427</v>
      </c>
      <c r="AB60" s="78">
        <f t="shared" si="7"/>
        <v>6.0808198155306661</v>
      </c>
      <c r="AC60" s="78">
        <f t="shared" si="0"/>
        <v>5.8185200239336892</v>
      </c>
      <c r="AD60" s="78">
        <f t="shared" si="1"/>
        <v>5.5374885679208763</v>
      </c>
      <c r="AE60" s="78">
        <f t="shared" si="2"/>
        <v>4.2198887954837287</v>
      </c>
      <c r="AF60" s="78">
        <f t="shared" si="3"/>
        <v>4.3077176140166511</v>
      </c>
      <c r="AG60" s="78">
        <f t="shared" si="4"/>
        <v>3.5515232752219603</v>
      </c>
      <c r="AH60" s="78">
        <f t="shared" si="5"/>
        <v>3.2475526193963469</v>
      </c>
      <c r="AI60" s="78">
        <f t="shared" si="6"/>
        <v>3.2302433592124711</v>
      </c>
      <c r="AJ60" s="78">
        <f t="shared" si="6"/>
        <v>3.1046146944765112</v>
      </c>
    </row>
    <row r="61" spans="1:36" x14ac:dyDescent="0.2">
      <c r="A61" s="71" t="s">
        <v>136</v>
      </c>
      <c r="B61" s="71" t="s">
        <v>428</v>
      </c>
      <c r="C61" s="78">
        <v>79.833988154999702</v>
      </c>
      <c r="D61" s="78">
        <v>77.760546500451895</v>
      </c>
      <c r="E61" s="78">
        <v>77.596756328966507</v>
      </c>
      <c r="F61" s="78">
        <v>76.190465603002806</v>
      </c>
      <c r="G61" s="78">
        <v>70.304163383495506</v>
      </c>
      <c r="H61" s="78">
        <v>70.604692094382699</v>
      </c>
      <c r="I61" s="78">
        <v>70.947295816142201</v>
      </c>
      <c r="J61" s="78">
        <v>70.192203005323805</v>
      </c>
      <c r="K61" s="78">
        <v>69.117645573724005</v>
      </c>
      <c r="L61" s="78"/>
      <c r="M61" s="71" t="s">
        <v>136</v>
      </c>
      <c r="N61" s="71" t="s">
        <v>428</v>
      </c>
      <c r="O61" s="78">
        <v>13959</v>
      </c>
      <c r="P61" s="78">
        <v>14042</v>
      </c>
      <c r="Q61" s="78">
        <v>14024</v>
      </c>
      <c r="R61" s="78">
        <v>14043</v>
      </c>
      <c r="S61" s="78">
        <v>14143</v>
      </c>
      <c r="T61" s="78">
        <v>14195</v>
      </c>
      <c r="U61" s="78">
        <v>14268</v>
      </c>
      <c r="V61" s="78">
        <v>14240</v>
      </c>
      <c r="W61" s="78">
        <v>14402</v>
      </c>
      <c r="X61" s="78">
        <v>14521</v>
      </c>
      <c r="Z61" s="71" t="s">
        <v>136</v>
      </c>
      <c r="AA61" s="71" t="s">
        <v>428</v>
      </c>
      <c r="AB61" s="78">
        <f t="shared" si="7"/>
        <v>5.7191767429615092</v>
      </c>
      <c r="AC61" s="78">
        <f t="shared" si="0"/>
        <v>5.5377116151867183</v>
      </c>
      <c r="AD61" s="78">
        <f t="shared" si="1"/>
        <v>5.5331400690934478</v>
      </c>
      <c r="AE61" s="78">
        <f t="shared" si="2"/>
        <v>5.4255120418003857</v>
      </c>
      <c r="AF61" s="78">
        <f t="shared" si="3"/>
        <v>4.9709512397295832</v>
      </c>
      <c r="AG61" s="78">
        <f t="shared" si="4"/>
        <v>4.9739127928413316</v>
      </c>
      <c r="AH61" s="78">
        <f t="shared" si="5"/>
        <v>4.9724765780867815</v>
      </c>
      <c r="AI61" s="78">
        <f t="shared" si="6"/>
        <v>4.9292277391379073</v>
      </c>
      <c r="AJ61" s="78">
        <f t="shared" si="6"/>
        <v>4.7991699467937785</v>
      </c>
    </row>
    <row r="62" spans="1:36" x14ac:dyDescent="0.2">
      <c r="A62" s="71" t="s">
        <v>137</v>
      </c>
      <c r="B62" s="71" t="s">
        <v>429</v>
      </c>
      <c r="C62" s="78">
        <v>175.85205060302999</v>
      </c>
      <c r="D62" s="78">
        <v>177.439965006981</v>
      </c>
      <c r="E62" s="78">
        <v>172.80642582505499</v>
      </c>
      <c r="F62" s="78">
        <v>166.895685008285</v>
      </c>
      <c r="G62" s="78">
        <v>151.33197879059699</v>
      </c>
      <c r="H62" s="78">
        <v>150.15582851829001</v>
      </c>
      <c r="I62" s="78">
        <v>149.43830661725599</v>
      </c>
      <c r="J62" s="78">
        <v>143.45360480126101</v>
      </c>
      <c r="K62" s="78">
        <v>137.078118962236</v>
      </c>
      <c r="L62" s="78"/>
      <c r="M62" s="71" t="s">
        <v>137</v>
      </c>
      <c r="N62" s="71" t="s">
        <v>429</v>
      </c>
      <c r="O62" s="78">
        <v>41953</v>
      </c>
      <c r="P62" s="78">
        <v>41843</v>
      </c>
      <c r="Q62" s="78">
        <v>41955</v>
      </c>
      <c r="R62" s="78">
        <v>41828</v>
      </c>
      <c r="S62" s="78">
        <v>41867</v>
      </c>
      <c r="T62" s="78">
        <v>42187</v>
      </c>
      <c r="U62" s="78">
        <v>42556</v>
      </c>
      <c r="V62" s="78">
        <v>42903</v>
      </c>
      <c r="W62" s="78">
        <v>43258</v>
      </c>
      <c r="X62" s="78">
        <v>43549</v>
      </c>
      <c r="Z62" s="71" t="s">
        <v>137</v>
      </c>
      <c r="AA62" s="71" t="s">
        <v>429</v>
      </c>
      <c r="AB62" s="78">
        <f t="shared" si="7"/>
        <v>4.1916442352878214</v>
      </c>
      <c r="AC62" s="78">
        <f t="shared" si="0"/>
        <v>4.2406128864321628</v>
      </c>
      <c r="AD62" s="78">
        <f t="shared" si="1"/>
        <v>4.1188517655834822</v>
      </c>
      <c r="AE62" s="78">
        <f t="shared" si="2"/>
        <v>3.9900469782988663</v>
      </c>
      <c r="AF62" s="78">
        <f t="shared" si="3"/>
        <v>3.6145885492296319</v>
      </c>
      <c r="AG62" s="78">
        <f t="shared" si="4"/>
        <v>3.559291452776685</v>
      </c>
      <c r="AH62" s="78">
        <f t="shared" si="5"/>
        <v>3.5115684419883446</v>
      </c>
      <c r="AI62" s="78">
        <f t="shared" si="6"/>
        <v>3.3436730485341588</v>
      </c>
      <c r="AJ62" s="78">
        <f t="shared" si="6"/>
        <v>3.16885013089454</v>
      </c>
    </row>
    <row r="63" spans="1:36" x14ac:dyDescent="0.2">
      <c r="A63" s="71" t="s">
        <v>138</v>
      </c>
      <c r="B63" s="71" t="s">
        <v>430</v>
      </c>
      <c r="C63" s="78">
        <v>46.138230022578497</v>
      </c>
      <c r="D63" s="78">
        <v>44.795609588815701</v>
      </c>
      <c r="E63" s="78">
        <v>46.497384745029798</v>
      </c>
      <c r="F63" s="78">
        <v>45.944820220918302</v>
      </c>
      <c r="G63" s="78">
        <v>42.911269340870099</v>
      </c>
      <c r="H63" s="78">
        <v>43.404245845711998</v>
      </c>
      <c r="I63" s="78">
        <v>43.5966490852622</v>
      </c>
      <c r="J63" s="78">
        <v>42.7627201634849</v>
      </c>
      <c r="K63" s="78">
        <v>42.342914675962803</v>
      </c>
      <c r="L63" s="78"/>
      <c r="M63" s="71" t="s">
        <v>138</v>
      </c>
      <c r="N63" s="71" t="s">
        <v>430</v>
      </c>
      <c r="O63" s="78">
        <v>7475</v>
      </c>
      <c r="P63" s="78">
        <v>7420</v>
      </c>
      <c r="Q63" s="78">
        <v>7391</v>
      </c>
      <c r="R63" s="78">
        <v>7317</v>
      </c>
      <c r="S63" s="78">
        <v>7338</v>
      </c>
      <c r="T63" s="78">
        <v>7383</v>
      </c>
      <c r="U63" s="78">
        <v>7393</v>
      </c>
      <c r="V63" s="78">
        <v>7407</v>
      </c>
      <c r="W63" s="78">
        <v>7348</v>
      </c>
      <c r="X63" s="78">
        <v>7421</v>
      </c>
      <c r="Z63" s="71" t="s">
        <v>138</v>
      </c>
      <c r="AA63" s="71" t="s">
        <v>430</v>
      </c>
      <c r="AB63" s="78">
        <f t="shared" si="7"/>
        <v>6.1723384645589965</v>
      </c>
      <c r="AC63" s="78">
        <f t="shared" si="0"/>
        <v>6.0371441494360782</v>
      </c>
      <c r="AD63" s="78">
        <f t="shared" si="1"/>
        <v>6.2910816865146524</v>
      </c>
      <c r="AE63" s="78">
        <f t="shared" si="2"/>
        <v>6.2791882220743886</v>
      </c>
      <c r="AF63" s="78">
        <f t="shared" si="3"/>
        <v>5.8478153912333202</v>
      </c>
      <c r="AG63" s="78">
        <f t="shared" si="4"/>
        <v>5.8789443106747932</v>
      </c>
      <c r="AH63" s="78">
        <f t="shared" si="5"/>
        <v>5.8970173252079263</v>
      </c>
      <c r="AI63" s="78">
        <f t="shared" si="6"/>
        <v>5.7732847527318611</v>
      </c>
      <c r="AJ63" s="78">
        <f t="shared" si="6"/>
        <v>5.7625088018457822</v>
      </c>
    </row>
    <row r="64" spans="1:36" x14ac:dyDescent="0.2">
      <c r="A64" s="71" t="s">
        <v>139</v>
      </c>
      <c r="B64" s="71" t="s">
        <v>431</v>
      </c>
      <c r="C64" s="78">
        <v>127.10003343011201</v>
      </c>
      <c r="D64" s="78">
        <v>121.47161691431501</v>
      </c>
      <c r="E64" s="78">
        <v>133.40011585844599</v>
      </c>
      <c r="F64" s="78">
        <v>129.471856881332</v>
      </c>
      <c r="G64" s="78">
        <v>126.006525455646</v>
      </c>
      <c r="H64" s="78">
        <v>125.92989309742001</v>
      </c>
      <c r="I64" s="78">
        <v>123.47546359991</v>
      </c>
      <c r="J64" s="78">
        <v>124.160172394692</v>
      </c>
      <c r="K64" s="78">
        <v>116.690055453795</v>
      </c>
      <c r="L64" s="78"/>
      <c r="M64" s="71" t="s">
        <v>139</v>
      </c>
      <c r="N64" s="71" t="s">
        <v>431</v>
      </c>
      <c r="O64" s="78">
        <v>25654</v>
      </c>
      <c r="P64" s="78">
        <v>25770</v>
      </c>
      <c r="Q64" s="78">
        <v>25856</v>
      </c>
      <c r="R64" s="78">
        <v>26073</v>
      </c>
      <c r="S64" s="78">
        <v>26195</v>
      </c>
      <c r="T64" s="78">
        <v>26313</v>
      </c>
      <c r="U64" s="78">
        <v>26428</v>
      </c>
      <c r="V64" s="78">
        <v>26602</v>
      </c>
      <c r="W64" s="78">
        <v>26708</v>
      </c>
      <c r="X64" s="78">
        <v>27019</v>
      </c>
      <c r="Z64" s="71" t="s">
        <v>139</v>
      </c>
      <c r="AA64" s="71" t="s">
        <v>431</v>
      </c>
      <c r="AB64" s="78">
        <f t="shared" si="7"/>
        <v>4.9543943802179777</v>
      </c>
      <c r="AC64" s="78">
        <f t="shared" si="0"/>
        <v>4.7136832329963134</v>
      </c>
      <c r="AD64" s="78">
        <f t="shared" si="1"/>
        <v>5.1593485403173727</v>
      </c>
      <c r="AE64" s="78">
        <f t="shared" si="2"/>
        <v>4.9657445204361599</v>
      </c>
      <c r="AF64" s="78">
        <f t="shared" si="3"/>
        <v>4.8103273699425841</v>
      </c>
      <c r="AG64" s="78">
        <f t="shared" si="4"/>
        <v>4.785843237085091</v>
      </c>
      <c r="AH64" s="78">
        <f t="shared" si="5"/>
        <v>4.6721455880093083</v>
      </c>
      <c r="AI64" s="78">
        <f t="shared" si="6"/>
        <v>4.6673247272645666</v>
      </c>
      <c r="AJ64" s="78">
        <f t="shared" si="6"/>
        <v>4.3691049668187434</v>
      </c>
    </row>
    <row r="65" spans="1:36" x14ac:dyDescent="0.2">
      <c r="A65" s="71" t="s">
        <v>140</v>
      </c>
      <c r="B65" s="71" t="s">
        <v>432</v>
      </c>
      <c r="C65" s="78">
        <v>57.703444194931699</v>
      </c>
      <c r="D65" s="78">
        <v>55.958351788896103</v>
      </c>
      <c r="E65" s="78">
        <v>58.258340982041503</v>
      </c>
      <c r="F65" s="78">
        <v>56.7157625399173</v>
      </c>
      <c r="G65" s="78">
        <v>54.849492754483201</v>
      </c>
      <c r="H65" s="78">
        <v>54.771274942503503</v>
      </c>
      <c r="I65" s="78">
        <v>54.369823304539203</v>
      </c>
      <c r="J65" s="78">
        <v>51.073410914145299</v>
      </c>
      <c r="K65" s="78">
        <v>50.909674965282797</v>
      </c>
      <c r="L65" s="78"/>
      <c r="M65" s="71" t="s">
        <v>140</v>
      </c>
      <c r="N65" s="71" t="s">
        <v>432</v>
      </c>
      <c r="O65" s="78">
        <v>6523</v>
      </c>
      <c r="P65" s="78">
        <v>6446</v>
      </c>
      <c r="Q65" s="78">
        <v>6393</v>
      </c>
      <c r="R65" s="78">
        <v>6415</v>
      </c>
      <c r="S65" s="78">
        <v>6407</v>
      </c>
      <c r="T65" s="78">
        <v>6375</v>
      </c>
      <c r="U65" s="78">
        <v>6426</v>
      </c>
      <c r="V65" s="78">
        <v>6537</v>
      </c>
      <c r="W65" s="78">
        <v>6603</v>
      </c>
      <c r="X65" s="78">
        <v>6776</v>
      </c>
      <c r="Z65" s="71" t="s">
        <v>140</v>
      </c>
      <c r="AA65" s="71" t="s">
        <v>432</v>
      </c>
      <c r="AB65" s="78">
        <f t="shared" si="7"/>
        <v>8.8461511873266438</v>
      </c>
      <c r="AC65" s="78">
        <f t="shared" si="0"/>
        <v>8.6810970817400097</v>
      </c>
      <c r="AD65" s="78">
        <f t="shared" si="1"/>
        <v>9.1128329394715326</v>
      </c>
      <c r="AE65" s="78">
        <f t="shared" si="2"/>
        <v>8.8411165299949026</v>
      </c>
      <c r="AF65" s="78">
        <f t="shared" si="3"/>
        <v>8.5608697915534879</v>
      </c>
      <c r="AG65" s="78">
        <f t="shared" si="4"/>
        <v>8.5915725400005485</v>
      </c>
      <c r="AH65" s="78">
        <f t="shared" si="5"/>
        <v>8.4609124345688151</v>
      </c>
      <c r="AI65" s="78">
        <f t="shared" si="6"/>
        <v>7.8129739810532817</v>
      </c>
      <c r="AJ65" s="78">
        <f t="shared" si="6"/>
        <v>7.7100825329824021</v>
      </c>
    </row>
    <row r="66" spans="1:36" x14ac:dyDescent="0.2">
      <c r="A66" s="71" t="s">
        <v>141</v>
      </c>
      <c r="B66" s="71" t="s">
        <v>433</v>
      </c>
      <c r="C66" s="78">
        <v>48.220020357951697</v>
      </c>
      <c r="D66" s="78">
        <v>47.005576043801703</v>
      </c>
      <c r="E66" s="78">
        <v>47.849699254207401</v>
      </c>
      <c r="F66" s="78">
        <v>44.387392142044099</v>
      </c>
      <c r="G66" s="78">
        <v>45.019758572333302</v>
      </c>
      <c r="H66" s="78">
        <v>45.612268229806503</v>
      </c>
      <c r="I66" s="78">
        <v>47.355425476939203</v>
      </c>
      <c r="J66" s="78">
        <v>45.738513845936701</v>
      </c>
      <c r="K66" s="78">
        <v>43.547122647220498</v>
      </c>
      <c r="L66" s="78"/>
      <c r="M66" s="71" t="s">
        <v>141</v>
      </c>
      <c r="N66" s="71" t="s">
        <v>433</v>
      </c>
      <c r="O66" s="78">
        <v>9658</v>
      </c>
      <c r="P66" s="78">
        <v>9536</v>
      </c>
      <c r="Q66" s="78">
        <v>9546</v>
      </c>
      <c r="R66" s="78">
        <v>9400</v>
      </c>
      <c r="S66" s="78">
        <v>9354</v>
      </c>
      <c r="T66" s="78">
        <v>9406</v>
      </c>
      <c r="U66" s="78">
        <v>9509</v>
      </c>
      <c r="V66" s="78">
        <v>9514</v>
      </c>
      <c r="W66" s="78">
        <v>9615</v>
      </c>
      <c r="X66" s="78">
        <v>9733</v>
      </c>
      <c r="Z66" s="71" t="s">
        <v>141</v>
      </c>
      <c r="AA66" s="71" t="s">
        <v>433</v>
      </c>
      <c r="AB66" s="78">
        <f t="shared" si="7"/>
        <v>4.9927542304774999</v>
      </c>
      <c r="AC66" s="78">
        <f t="shared" si="0"/>
        <v>4.9292760113047089</v>
      </c>
      <c r="AD66" s="78">
        <f t="shared" si="1"/>
        <v>5.0125392053433275</v>
      </c>
      <c r="AE66" s="78">
        <f t="shared" si="2"/>
        <v>4.722062993834478</v>
      </c>
      <c r="AF66" s="78">
        <f t="shared" si="3"/>
        <v>4.8128884511795276</v>
      </c>
      <c r="AG66" s="78">
        <f t="shared" si="4"/>
        <v>4.8492736795456626</v>
      </c>
      <c r="AH66" s="78">
        <f t="shared" si="5"/>
        <v>4.9800636740918298</v>
      </c>
      <c r="AI66" s="78">
        <f t="shared" si="6"/>
        <v>4.8074956743679529</v>
      </c>
      <c r="AJ66" s="78">
        <f t="shared" si="6"/>
        <v>4.5290819185876749</v>
      </c>
    </row>
    <row r="67" spans="1:36" x14ac:dyDescent="0.2">
      <c r="A67" s="71" t="s">
        <v>142</v>
      </c>
      <c r="B67" s="71" t="s">
        <v>434</v>
      </c>
      <c r="C67" s="78">
        <v>30.034953783429199</v>
      </c>
      <c r="D67" s="78">
        <v>29.366694873911701</v>
      </c>
      <c r="E67" s="78">
        <v>30.148537256581299</v>
      </c>
      <c r="F67" s="78">
        <v>28.995871752917001</v>
      </c>
      <c r="G67" s="78">
        <v>26.830255313443399</v>
      </c>
      <c r="H67" s="78">
        <v>26.759194592605802</v>
      </c>
      <c r="I67" s="78">
        <v>26.675839141961699</v>
      </c>
      <c r="J67" s="78">
        <v>26.1406779706005</v>
      </c>
      <c r="K67" s="78">
        <v>23.736112081146999</v>
      </c>
      <c r="L67" s="78"/>
      <c r="M67" s="71" t="s">
        <v>142</v>
      </c>
      <c r="N67" s="71" t="s">
        <v>434</v>
      </c>
      <c r="O67" s="78">
        <v>7086</v>
      </c>
      <c r="P67" s="78">
        <v>7027</v>
      </c>
      <c r="Q67" s="78">
        <v>7033</v>
      </c>
      <c r="R67" s="78">
        <v>7034</v>
      </c>
      <c r="S67" s="78">
        <v>7070</v>
      </c>
      <c r="T67" s="78">
        <v>7039</v>
      </c>
      <c r="U67" s="78">
        <v>7109</v>
      </c>
      <c r="V67" s="78">
        <v>7157</v>
      </c>
      <c r="W67" s="78">
        <v>7226</v>
      </c>
      <c r="X67" s="78">
        <v>7328</v>
      </c>
      <c r="Z67" s="71" t="s">
        <v>142</v>
      </c>
      <c r="AA67" s="71" t="s">
        <v>434</v>
      </c>
      <c r="AB67" s="78">
        <f t="shared" si="7"/>
        <v>4.238633048748123</v>
      </c>
      <c r="AC67" s="78">
        <f t="shared" si="0"/>
        <v>4.1791226517591715</v>
      </c>
      <c r="AD67" s="78">
        <f t="shared" si="1"/>
        <v>4.2867250471464944</v>
      </c>
      <c r="AE67" s="78">
        <f t="shared" si="2"/>
        <v>4.1222450601246807</v>
      </c>
      <c r="AF67" s="78">
        <f t="shared" si="3"/>
        <v>3.7949441744615839</v>
      </c>
      <c r="AG67" s="78">
        <f t="shared" si="4"/>
        <v>3.801561953772667</v>
      </c>
      <c r="AH67" s="78">
        <f t="shared" si="5"/>
        <v>3.7524038742385288</v>
      </c>
      <c r="AI67" s="78">
        <f t="shared" si="6"/>
        <v>3.6524630390667179</v>
      </c>
      <c r="AJ67" s="78">
        <f t="shared" si="6"/>
        <v>3.284820382112787</v>
      </c>
    </row>
    <row r="68" spans="1:36" x14ac:dyDescent="0.2">
      <c r="A68" s="71" t="s">
        <v>143</v>
      </c>
      <c r="B68" s="71" t="s">
        <v>435</v>
      </c>
      <c r="C68" s="78">
        <v>61.522824193411601</v>
      </c>
      <c r="D68" s="78">
        <v>57.5863820564634</v>
      </c>
      <c r="E68" s="78">
        <v>57.692270110605698</v>
      </c>
      <c r="F68" s="78">
        <v>58.455555342776698</v>
      </c>
      <c r="G68" s="78">
        <v>55.3151109167774</v>
      </c>
      <c r="H68" s="78">
        <v>55.626018163164602</v>
      </c>
      <c r="I68" s="78">
        <v>53.552506517562797</v>
      </c>
      <c r="J68" s="78">
        <v>52.027515997343997</v>
      </c>
      <c r="K68" s="78">
        <v>53.7116686444176</v>
      </c>
      <c r="L68" s="78"/>
      <c r="M68" s="71" t="s">
        <v>143</v>
      </c>
      <c r="N68" s="71" t="s">
        <v>435</v>
      </c>
      <c r="O68" s="78">
        <v>10526</v>
      </c>
      <c r="P68" s="78">
        <v>10674</v>
      </c>
      <c r="Q68" s="78">
        <v>10741</v>
      </c>
      <c r="R68" s="78">
        <v>10828</v>
      </c>
      <c r="S68" s="78">
        <v>10879</v>
      </c>
      <c r="T68" s="78">
        <v>10975</v>
      </c>
      <c r="U68" s="78">
        <v>11110</v>
      </c>
      <c r="V68" s="78">
        <v>11314</v>
      </c>
      <c r="W68" s="78">
        <v>11586</v>
      </c>
      <c r="X68" s="78">
        <v>11845</v>
      </c>
      <c r="Z68" s="71" t="s">
        <v>143</v>
      </c>
      <c r="AA68" s="71" t="s">
        <v>435</v>
      </c>
      <c r="AB68" s="78">
        <f t="shared" si="7"/>
        <v>5.8448436436834124</v>
      </c>
      <c r="AC68" s="78">
        <f t="shared" si="0"/>
        <v>5.395014245499663</v>
      </c>
      <c r="AD68" s="78">
        <f t="shared" si="1"/>
        <v>5.3712196360306956</v>
      </c>
      <c r="AE68" s="78">
        <f t="shared" si="2"/>
        <v>5.3985551664921223</v>
      </c>
      <c r="AF68" s="78">
        <f t="shared" si="3"/>
        <v>5.0845767916883355</v>
      </c>
      <c r="AG68" s="78">
        <f t="shared" si="4"/>
        <v>5.0684299009717177</v>
      </c>
      <c r="AH68" s="78">
        <f t="shared" si="5"/>
        <v>4.820207607341386</v>
      </c>
      <c r="AI68" s="78">
        <f t="shared" si="6"/>
        <v>4.598507689353367</v>
      </c>
      <c r="AJ68" s="78">
        <f t="shared" si="6"/>
        <v>4.6359113278454691</v>
      </c>
    </row>
    <row r="69" spans="1:36" x14ac:dyDescent="0.2">
      <c r="A69" s="71" t="s">
        <v>144</v>
      </c>
      <c r="B69" s="71" t="s">
        <v>436</v>
      </c>
      <c r="C69" s="78">
        <v>152.12844291987699</v>
      </c>
      <c r="D69" s="78">
        <v>146.94125356104101</v>
      </c>
      <c r="E69" s="78">
        <v>146.82739681410101</v>
      </c>
      <c r="F69" s="78">
        <v>143.21491009784299</v>
      </c>
      <c r="G69" s="78">
        <v>136.06368574485001</v>
      </c>
      <c r="H69" s="78">
        <v>132.91462653761101</v>
      </c>
      <c r="I69" s="78">
        <v>132.86968502111401</v>
      </c>
      <c r="J69" s="78">
        <v>129.81878002983899</v>
      </c>
      <c r="K69" s="78">
        <v>126.464249117139</v>
      </c>
      <c r="L69" s="78"/>
      <c r="M69" s="71" t="s">
        <v>144</v>
      </c>
      <c r="N69" s="71" t="s">
        <v>436</v>
      </c>
      <c r="O69" s="78">
        <v>29380</v>
      </c>
      <c r="P69" s="78">
        <v>29212</v>
      </c>
      <c r="Q69" s="78">
        <v>29111</v>
      </c>
      <c r="R69" s="78">
        <v>28868</v>
      </c>
      <c r="S69" s="78">
        <v>28732</v>
      </c>
      <c r="T69" s="78">
        <v>28713</v>
      </c>
      <c r="U69" s="78">
        <v>28737</v>
      </c>
      <c r="V69" s="78">
        <v>29272</v>
      </c>
      <c r="W69" s="78">
        <v>29478</v>
      </c>
      <c r="X69" s="78">
        <v>29629</v>
      </c>
      <c r="Z69" s="71" t="s">
        <v>144</v>
      </c>
      <c r="AA69" s="71" t="s">
        <v>436</v>
      </c>
      <c r="AB69" s="78">
        <f t="shared" si="7"/>
        <v>5.1779592552715101</v>
      </c>
      <c r="AC69" s="78">
        <f t="shared" si="0"/>
        <v>5.0301675188635153</v>
      </c>
      <c r="AD69" s="78">
        <f t="shared" si="1"/>
        <v>5.0437084543334478</v>
      </c>
      <c r="AE69" s="78">
        <f t="shared" si="2"/>
        <v>4.9610263993987456</v>
      </c>
      <c r="AF69" s="78">
        <f t="shared" si="3"/>
        <v>4.7356148456372686</v>
      </c>
      <c r="AG69" s="78">
        <f t="shared" si="4"/>
        <v>4.6290748628708602</v>
      </c>
      <c r="AH69" s="78">
        <f t="shared" si="5"/>
        <v>4.6236449532349937</v>
      </c>
      <c r="AI69" s="78">
        <f t="shared" si="6"/>
        <v>4.4349132286771997</v>
      </c>
      <c r="AJ69" s="78">
        <f t="shared" si="6"/>
        <v>4.2901231127328519</v>
      </c>
    </row>
    <row r="70" spans="1:36" x14ac:dyDescent="0.2">
      <c r="A70" s="71" t="s">
        <v>145</v>
      </c>
      <c r="B70" s="71" t="s">
        <v>437</v>
      </c>
      <c r="C70" s="78">
        <v>87.776423091940003</v>
      </c>
      <c r="D70" s="78">
        <v>85.984138941645995</v>
      </c>
      <c r="E70" s="78">
        <v>90.306982102478898</v>
      </c>
      <c r="F70" s="78">
        <v>90.419475902120297</v>
      </c>
      <c r="G70" s="78">
        <v>88.2225808707787</v>
      </c>
      <c r="H70" s="78">
        <v>89.177221962789503</v>
      </c>
      <c r="I70" s="78">
        <v>85.234171574950807</v>
      </c>
      <c r="J70" s="78">
        <v>85.219150975998403</v>
      </c>
      <c r="K70" s="78">
        <v>80.198054220828098</v>
      </c>
      <c r="L70" s="78"/>
      <c r="M70" s="71" t="s">
        <v>145</v>
      </c>
      <c r="N70" s="71" t="s">
        <v>437</v>
      </c>
      <c r="O70" s="78">
        <v>12981</v>
      </c>
      <c r="P70" s="78">
        <v>12959</v>
      </c>
      <c r="Q70" s="78">
        <v>12991</v>
      </c>
      <c r="R70" s="78">
        <v>13160</v>
      </c>
      <c r="S70" s="78">
        <v>13148</v>
      </c>
      <c r="T70" s="78">
        <v>13209</v>
      </c>
      <c r="U70" s="78">
        <v>13229</v>
      </c>
      <c r="V70" s="78">
        <v>13372</v>
      </c>
      <c r="W70" s="78">
        <v>13644</v>
      </c>
      <c r="X70" s="78">
        <v>13840</v>
      </c>
      <c r="Z70" s="71" t="s">
        <v>145</v>
      </c>
      <c r="AA70" s="71" t="s">
        <v>437</v>
      </c>
      <c r="AB70" s="78">
        <f t="shared" si="7"/>
        <v>6.761915344884061</v>
      </c>
      <c r="AC70" s="78">
        <f t="shared" si="0"/>
        <v>6.6350905889070146</v>
      </c>
      <c r="AD70" s="78">
        <f t="shared" si="1"/>
        <v>6.9515035103132092</v>
      </c>
      <c r="AE70" s="78">
        <f t="shared" si="2"/>
        <v>6.8707808436261617</v>
      </c>
      <c r="AF70" s="78">
        <f t="shared" si="3"/>
        <v>6.7099620376314792</v>
      </c>
      <c r="AG70" s="78">
        <f t="shared" si="4"/>
        <v>6.7512470257240897</v>
      </c>
      <c r="AH70" s="78">
        <f t="shared" si="5"/>
        <v>6.4429791802064251</v>
      </c>
      <c r="AI70" s="78">
        <f t="shared" si="6"/>
        <v>6.3729547544120848</v>
      </c>
      <c r="AJ70" s="78">
        <f t="shared" si="6"/>
        <v>5.8778990194098579</v>
      </c>
    </row>
    <row r="71" spans="1:36" x14ac:dyDescent="0.2">
      <c r="A71" s="71" t="s">
        <v>146</v>
      </c>
      <c r="B71" s="71" t="s">
        <v>438</v>
      </c>
      <c r="C71" s="78">
        <v>594.63571270818295</v>
      </c>
      <c r="D71" s="78">
        <v>617.80955499975698</v>
      </c>
      <c r="E71" s="78">
        <v>644.80176716306903</v>
      </c>
      <c r="F71" s="78">
        <v>569.970163157863</v>
      </c>
      <c r="G71" s="78">
        <v>551.44178889576006</v>
      </c>
      <c r="H71" s="78">
        <v>549.24017779630606</v>
      </c>
      <c r="I71" s="78">
        <v>533.67045624252603</v>
      </c>
      <c r="J71" s="78">
        <v>525.45357608614199</v>
      </c>
      <c r="K71" s="78">
        <v>472.60136307141602</v>
      </c>
      <c r="L71" s="78"/>
      <c r="M71" s="71" t="s">
        <v>146</v>
      </c>
      <c r="N71" s="71" t="s">
        <v>438</v>
      </c>
      <c r="O71" s="78">
        <v>125154</v>
      </c>
      <c r="P71" s="78">
        <v>126331</v>
      </c>
      <c r="Q71" s="78">
        <v>127382</v>
      </c>
      <c r="R71" s="78">
        <v>128305</v>
      </c>
      <c r="S71" s="78">
        <v>129478</v>
      </c>
      <c r="T71" s="78">
        <v>130798</v>
      </c>
      <c r="U71" s="78">
        <v>132140</v>
      </c>
      <c r="V71" s="78">
        <v>133310</v>
      </c>
      <c r="W71" s="78">
        <v>135297</v>
      </c>
      <c r="X71" s="78">
        <v>137481</v>
      </c>
      <c r="Z71" s="71" t="s">
        <v>146</v>
      </c>
      <c r="AA71" s="71" t="s">
        <v>438</v>
      </c>
      <c r="AB71" s="78">
        <f t="shared" si="7"/>
        <v>4.75123218361525</v>
      </c>
      <c r="AC71" s="78">
        <f t="shared" si="0"/>
        <v>4.8904034243357293</v>
      </c>
      <c r="AD71" s="78">
        <f t="shared" si="1"/>
        <v>5.0619535504472291</v>
      </c>
      <c r="AE71" s="78">
        <f t="shared" si="2"/>
        <v>4.4423067156998011</v>
      </c>
      <c r="AF71" s="78">
        <f t="shared" si="3"/>
        <v>4.2589612821928053</v>
      </c>
      <c r="AG71" s="78">
        <f t="shared" si="4"/>
        <v>4.1991481352643474</v>
      </c>
      <c r="AH71" s="78">
        <f t="shared" si="5"/>
        <v>4.0386745591230975</v>
      </c>
      <c r="AI71" s="78">
        <f t="shared" si="6"/>
        <v>3.9415915991759207</v>
      </c>
      <c r="AJ71" s="78">
        <f t="shared" si="6"/>
        <v>3.4930660921632857</v>
      </c>
    </row>
    <row r="72" spans="1:36" x14ac:dyDescent="0.2">
      <c r="A72" s="71" t="s">
        <v>147</v>
      </c>
      <c r="B72" s="71" t="s">
        <v>439</v>
      </c>
      <c r="C72" s="78">
        <v>144.81499138251201</v>
      </c>
      <c r="D72" s="78">
        <v>141.3584297667</v>
      </c>
      <c r="E72" s="78">
        <v>140.94202439481001</v>
      </c>
      <c r="F72" s="78">
        <v>136.14955614733299</v>
      </c>
      <c r="G72" s="78">
        <v>129.19198990298901</v>
      </c>
      <c r="H72" s="78">
        <v>127.726145611376</v>
      </c>
      <c r="I72" s="78">
        <v>126.881676813387</v>
      </c>
      <c r="J72" s="78">
        <v>124.521534147575</v>
      </c>
      <c r="K72" s="78">
        <v>121.289053225717</v>
      </c>
      <c r="L72" s="78"/>
      <c r="M72" s="71" t="s">
        <v>147</v>
      </c>
      <c r="N72" s="71" t="s">
        <v>439</v>
      </c>
      <c r="O72" s="78">
        <v>29511</v>
      </c>
      <c r="P72" s="78">
        <v>29489</v>
      </c>
      <c r="Q72" s="78">
        <v>29339</v>
      </c>
      <c r="R72" s="78">
        <v>29367</v>
      </c>
      <c r="S72" s="78">
        <v>29382</v>
      </c>
      <c r="T72" s="78">
        <v>29516</v>
      </c>
      <c r="U72" s="78">
        <v>29907</v>
      </c>
      <c r="V72" s="78">
        <v>30451</v>
      </c>
      <c r="W72" s="78">
        <v>30820</v>
      </c>
      <c r="X72" s="78">
        <v>31178</v>
      </c>
      <c r="Z72" s="71" t="s">
        <v>147</v>
      </c>
      <c r="AA72" s="71" t="s">
        <v>439</v>
      </c>
      <c r="AB72" s="78">
        <f t="shared" si="7"/>
        <v>4.9071529728749281</v>
      </c>
      <c r="AC72" s="78">
        <f t="shared" si="0"/>
        <v>4.7935986220862015</v>
      </c>
      <c r="AD72" s="78">
        <f t="shared" si="1"/>
        <v>4.8039137119468966</v>
      </c>
      <c r="AE72" s="78">
        <f t="shared" si="2"/>
        <v>4.6361411157875505</v>
      </c>
      <c r="AF72" s="78">
        <f t="shared" si="3"/>
        <v>4.3969773978282287</v>
      </c>
      <c r="AG72" s="78">
        <f t="shared" si="4"/>
        <v>4.3273528124195684</v>
      </c>
      <c r="AH72" s="78">
        <f t="shared" si="5"/>
        <v>4.242541104536965</v>
      </c>
      <c r="AI72" s="78">
        <f t="shared" si="6"/>
        <v>4.0892428540138255</v>
      </c>
      <c r="AJ72" s="78">
        <f t="shared" si="6"/>
        <v>3.9354008184853018</v>
      </c>
    </row>
    <row r="73" spans="1:36" x14ac:dyDescent="0.2">
      <c r="A73" s="71" t="s">
        <v>148</v>
      </c>
      <c r="B73" s="71" t="s">
        <v>440</v>
      </c>
      <c r="C73" s="78">
        <v>168.01039357115701</v>
      </c>
      <c r="D73" s="78">
        <v>164.61191255492801</v>
      </c>
      <c r="E73" s="78">
        <v>173.506598533155</v>
      </c>
      <c r="F73" s="78">
        <v>171.05805398245701</v>
      </c>
      <c r="G73" s="78">
        <v>157.025489771266</v>
      </c>
      <c r="H73" s="78">
        <v>152.35035438173401</v>
      </c>
      <c r="I73" s="78">
        <v>149.01480750894899</v>
      </c>
      <c r="J73" s="78">
        <v>151.31471750071799</v>
      </c>
      <c r="K73" s="78">
        <v>147.03143574224401</v>
      </c>
      <c r="L73" s="78"/>
      <c r="M73" s="71" t="s">
        <v>148</v>
      </c>
      <c r="N73" s="71" t="s">
        <v>440</v>
      </c>
      <c r="O73" s="78">
        <v>32823</v>
      </c>
      <c r="P73" s="78">
        <v>32753</v>
      </c>
      <c r="Q73" s="78">
        <v>32833</v>
      </c>
      <c r="R73" s="78">
        <v>32934</v>
      </c>
      <c r="S73" s="78">
        <v>33012</v>
      </c>
      <c r="T73" s="78">
        <v>33155</v>
      </c>
      <c r="U73" s="78">
        <v>33334</v>
      </c>
      <c r="V73" s="78">
        <v>33473</v>
      </c>
      <c r="W73" s="78">
        <v>33906</v>
      </c>
      <c r="X73" s="78">
        <v>34206</v>
      </c>
      <c r="Z73" s="71" t="s">
        <v>148</v>
      </c>
      <c r="AA73" s="71" t="s">
        <v>440</v>
      </c>
      <c r="AB73" s="78">
        <f t="shared" si="7"/>
        <v>5.1186787792449504</v>
      </c>
      <c r="AC73" s="78">
        <f t="shared" ref="AC73:AC136" si="8">(D73*1000)/P73</f>
        <v>5.0258575567101644</v>
      </c>
      <c r="AD73" s="78">
        <f t="shared" ref="AD73:AD136" si="9">(E73*1000)/Q73</f>
        <v>5.2845185798786281</v>
      </c>
      <c r="AE73" s="78">
        <f t="shared" ref="AE73:AE136" si="10">(F73*1000)/R73</f>
        <v>5.1939653240558998</v>
      </c>
      <c r="AF73" s="78">
        <f t="shared" ref="AF73:AF136" si="11">(G73*1000)/S73</f>
        <v>4.7566184954339636</v>
      </c>
      <c r="AG73" s="78">
        <f t="shared" ref="AG73:AG136" si="12">(H73*1000)/T73</f>
        <v>4.5950943864193636</v>
      </c>
      <c r="AH73" s="78">
        <f t="shared" ref="AH73:AH136" si="13">(I73*1000)/U73</f>
        <v>4.4703548181721064</v>
      </c>
      <c r="AI73" s="78">
        <f t="shared" ref="AI73:AJ136" si="14">(J73*1000)/V73</f>
        <v>4.5205006273927637</v>
      </c>
      <c r="AJ73" s="78">
        <f t="shared" si="14"/>
        <v>4.3364429818393209</v>
      </c>
    </row>
    <row r="74" spans="1:36" x14ac:dyDescent="0.2">
      <c r="A74" s="71" t="s">
        <v>149</v>
      </c>
      <c r="B74" s="71" t="s">
        <v>441</v>
      </c>
      <c r="C74" s="78">
        <v>80.465827553862596</v>
      </c>
      <c r="D74" s="78">
        <v>77.748661706956597</v>
      </c>
      <c r="E74" s="78">
        <v>75.6945486330834</v>
      </c>
      <c r="F74" s="78">
        <v>76.093312102473803</v>
      </c>
      <c r="G74" s="78">
        <v>74.658563475859694</v>
      </c>
      <c r="H74" s="78">
        <v>75.465986141078801</v>
      </c>
      <c r="I74" s="78">
        <v>75.232091987695</v>
      </c>
      <c r="J74" s="78">
        <v>76.294837749913597</v>
      </c>
      <c r="K74" s="78">
        <v>75.103750879643997</v>
      </c>
      <c r="L74" s="78"/>
      <c r="M74" s="71" t="s">
        <v>149</v>
      </c>
      <c r="N74" s="71" t="s">
        <v>441</v>
      </c>
      <c r="O74" s="78">
        <v>10883</v>
      </c>
      <c r="P74" s="78">
        <v>10871</v>
      </c>
      <c r="Q74" s="78">
        <v>10830</v>
      </c>
      <c r="R74" s="78">
        <v>10871</v>
      </c>
      <c r="S74" s="78">
        <v>10844</v>
      </c>
      <c r="T74" s="78">
        <v>10969</v>
      </c>
      <c r="U74" s="78">
        <v>11100</v>
      </c>
      <c r="V74" s="78">
        <v>11228</v>
      </c>
      <c r="W74" s="78">
        <v>11396</v>
      </c>
      <c r="X74" s="78">
        <v>11496</v>
      </c>
      <c r="Z74" s="71" t="s">
        <v>149</v>
      </c>
      <c r="AA74" s="71" t="s">
        <v>441</v>
      </c>
      <c r="AB74" s="78">
        <f t="shared" ref="AB74:AB137" si="15">(C74*1000)/O74</f>
        <v>7.3937175001252031</v>
      </c>
      <c r="AC74" s="78">
        <f t="shared" si="8"/>
        <v>7.1519328219075149</v>
      </c>
      <c r="AD74" s="78">
        <f t="shared" si="9"/>
        <v>6.9893396706448199</v>
      </c>
      <c r="AE74" s="78">
        <f t="shared" si="10"/>
        <v>6.999660758207507</v>
      </c>
      <c r="AF74" s="78">
        <f t="shared" si="11"/>
        <v>6.8847808443249443</v>
      </c>
      <c r="AG74" s="78">
        <f t="shared" si="12"/>
        <v>6.8799330970078216</v>
      </c>
      <c r="AH74" s="78">
        <f t="shared" si="13"/>
        <v>6.7776659448373877</v>
      </c>
      <c r="AI74" s="78">
        <f t="shared" si="14"/>
        <v>6.7950514561732804</v>
      </c>
      <c r="AJ74" s="78">
        <f t="shared" si="14"/>
        <v>6.5903607300494906</v>
      </c>
    </row>
    <row r="75" spans="1:36" x14ac:dyDescent="0.2">
      <c r="A75" s="71" t="s">
        <v>150</v>
      </c>
      <c r="B75" s="71" t="s">
        <v>442</v>
      </c>
      <c r="C75" s="78">
        <v>194.64119949909099</v>
      </c>
      <c r="D75" s="78">
        <v>191.70659382696201</v>
      </c>
      <c r="E75" s="78">
        <v>200.69178041914199</v>
      </c>
      <c r="F75" s="78">
        <v>189.54595848169799</v>
      </c>
      <c r="G75" s="78">
        <v>182.657693707346</v>
      </c>
      <c r="H75" s="78">
        <v>195.731333065249</v>
      </c>
      <c r="I75" s="78">
        <v>189.65333151121001</v>
      </c>
      <c r="J75" s="78">
        <v>178.294460005518</v>
      </c>
      <c r="K75" s="78">
        <v>172.22516862634399</v>
      </c>
      <c r="L75" s="78"/>
      <c r="M75" s="71" t="s">
        <v>150</v>
      </c>
      <c r="N75" s="71" t="s">
        <v>442</v>
      </c>
      <c r="O75" s="78">
        <v>26343</v>
      </c>
      <c r="P75" s="78">
        <v>26350</v>
      </c>
      <c r="Q75" s="78">
        <v>26304</v>
      </c>
      <c r="R75" s="78">
        <v>26302</v>
      </c>
      <c r="S75" s="78">
        <v>26297</v>
      </c>
      <c r="T75" s="78">
        <v>26419</v>
      </c>
      <c r="U75" s="78">
        <v>26647</v>
      </c>
      <c r="V75" s="78">
        <v>26873</v>
      </c>
      <c r="W75" s="78">
        <v>27241</v>
      </c>
      <c r="X75" s="78">
        <v>27415</v>
      </c>
      <c r="Z75" s="71" t="s">
        <v>150</v>
      </c>
      <c r="AA75" s="71" t="s">
        <v>442</v>
      </c>
      <c r="AB75" s="78">
        <f t="shared" si="15"/>
        <v>7.3887256386550879</v>
      </c>
      <c r="AC75" s="78">
        <f t="shared" si="8"/>
        <v>7.2753925551029219</v>
      </c>
      <c r="AD75" s="78">
        <f t="shared" si="9"/>
        <v>7.6297057641097163</v>
      </c>
      <c r="AE75" s="78">
        <f t="shared" si="10"/>
        <v>7.2065226401679725</v>
      </c>
      <c r="AF75" s="78">
        <f t="shared" si="11"/>
        <v>6.9459517704432443</v>
      </c>
      <c r="AG75" s="78">
        <f t="shared" si="12"/>
        <v>7.4087336032873692</v>
      </c>
      <c r="AH75" s="78">
        <f t="shared" si="13"/>
        <v>7.1172489027361436</v>
      </c>
      <c r="AI75" s="78">
        <f t="shared" si="14"/>
        <v>6.6347062109000854</v>
      </c>
      <c r="AJ75" s="78">
        <f t="shared" si="14"/>
        <v>6.3222777661005098</v>
      </c>
    </row>
    <row r="76" spans="1:36" x14ac:dyDescent="0.2">
      <c r="A76" s="71" t="s">
        <v>151</v>
      </c>
      <c r="B76" s="71" t="s">
        <v>443</v>
      </c>
      <c r="C76" s="78">
        <v>119.228371851709</v>
      </c>
      <c r="D76" s="78">
        <v>116.377296086435</v>
      </c>
      <c r="E76" s="78">
        <v>119.65681330808501</v>
      </c>
      <c r="F76" s="78">
        <v>113.418365090777</v>
      </c>
      <c r="G76" s="78">
        <v>111.475926359167</v>
      </c>
      <c r="H76" s="78">
        <v>108.34640226969201</v>
      </c>
      <c r="I76" s="78">
        <v>108.54973772065399</v>
      </c>
      <c r="J76" s="78">
        <v>112.585939630984</v>
      </c>
      <c r="K76" s="78">
        <v>111.304553061731</v>
      </c>
      <c r="L76" s="78"/>
      <c r="M76" s="71" t="s">
        <v>151</v>
      </c>
      <c r="N76" s="71" t="s">
        <v>443</v>
      </c>
      <c r="O76" s="78">
        <v>16312</v>
      </c>
      <c r="P76" s="78">
        <v>16353</v>
      </c>
      <c r="Q76" s="78">
        <v>16244</v>
      </c>
      <c r="R76" s="78">
        <v>16304</v>
      </c>
      <c r="S76" s="78">
        <v>16368</v>
      </c>
      <c r="T76" s="78">
        <v>16464</v>
      </c>
      <c r="U76" s="78">
        <v>16598</v>
      </c>
      <c r="V76" s="78">
        <v>16790</v>
      </c>
      <c r="W76" s="78">
        <v>17129</v>
      </c>
      <c r="X76" s="78">
        <v>17416</v>
      </c>
      <c r="Z76" s="71" t="s">
        <v>151</v>
      </c>
      <c r="AA76" s="71" t="s">
        <v>443</v>
      </c>
      <c r="AB76" s="78">
        <f t="shared" si="15"/>
        <v>7.3092430021891248</v>
      </c>
      <c r="AC76" s="78">
        <f t="shared" si="8"/>
        <v>7.1165716435170916</v>
      </c>
      <c r="AD76" s="78">
        <f t="shared" si="9"/>
        <v>7.3662160371881935</v>
      </c>
      <c r="AE76" s="78">
        <f t="shared" si="10"/>
        <v>6.9564747970299932</v>
      </c>
      <c r="AF76" s="78">
        <f t="shared" si="11"/>
        <v>6.8106015615326863</v>
      </c>
      <c r="AG76" s="78">
        <f t="shared" si="12"/>
        <v>6.5808067462155009</v>
      </c>
      <c r="AH76" s="78">
        <f t="shared" si="13"/>
        <v>6.5399287697706949</v>
      </c>
      <c r="AI76" s="78">
        <f t="shared" si="14"/>
        <v>6.7055354157822507</v>
      </c>
      <c r="AJ76" s="78">
        <f t="shared" si="14"/>
        <v>6.4980181599469322</v>
      </c>
    </row>
    <row r="77" spans="1:36" x14ac:dyDescent="0.2">
      <c r="A77" s="71" t="s">
        <v>152</v>
      </c>
      <c r="B77" s="71" t="s">
        <v>444</v>
      </c>
      <c r="C77" s="78">
        <v>89.7535610790639</v>
      </c>
      <c r="D77" s="78">
        <v>87.667079089734102</v>
      </c>
      <c r="E77" s="78">
        <v>93.239131066887595</v>
      </c>
      <c r="F77" s="78">
        <v>84.549906018243107</v>
      </c>
      <c r="G77" s="78">
        <v>81.567865170740902</v>
      </c>
      <c r="H77" s="78">
        <v>80.518829494462807</v>
      </c>
      <c r="I77" s="78">
        <v>79.014211037124198</v>
      </c>
      <c r="J77" s="78">
        <v>76.294319044044101</v>
      </c>
      <c r="K77" s="78">
        <v>74.954497921852706</v>
      </c>
      <c r="L77" s="78"/>
      <c r="M77" s="71" t="s">
        <v>152</v>
      </c>
      <c r="N77" s="71" t="s">
        <v>444</v>
      </c>
      <c r="O77" s="78">
        <v>18066</v>
      </c>
      <c r="P77" s="78">
        <v>18043</v>
      </c>
      <c r="Q77" s="78">
        <v>18119</v>
      </c>
      <c r="R77" s="78">
        <v>18108</v>
      </c>
      <c r="S77" s="78">
        <v>18145</v>
      </c>
      <c r="T77" s="78">
        <v>18197</v>
      </c>
      <c r="U77" s="78">
        <v>18416</v>
      </c>
      <c r="V77" s="78">
        <v>18546</v>
      </c>
      <c r="W77" s="78">
        <v>18794</v>
      </c>
      <c r="X77" s="78">
        <v>18894</v>
      </c>
      <c r="Z77" s="71" t="s">
        <v>152</v>
      </c>
      <c r="AA77" s="71" t="s">
        <v>444</v>
      </c>
      <c r="AB77" s="78">
        <f t="shared" si="15"/>
        <v>4.9680926092695614</v>
      </c>
      <c r="AC77" s="78">
        <f t="shared" si="8"/>
        <v>4.8587861824382923</v>
      </c>
      <c r="AD77" s="78">
        <f t="shared" si="9"/>
        <v>5.1459314016715929</v>
      </c>
      <c r="AE77" s="78">
        <f t="shared" si="10"/>
        <v>4.6692017902718748</v>
      </c>
      <c r="AF77" s="78">
        <f t="shared" si="11"/>
        <v>4.4953356390598458</v>
      </c>
      <c r="AG77" s="78">
        <f t="shared" si="12"/>
        <v>4.4248408800606045</v>
      </c>
      <c r="AH77" s="78">
        <f t="shared" si="13"/>
        <v>4.2905197131366313</v>
      </c>
      <c r="AI77" s="78">
        <f t="shared" si="14"/>
        <v>4.1137883664425807</v>
      </c>
      <c r="AJ77" s="78">
        <f t="shared" si="14"/>
        <v>3.9882142131452962</v>
      </c>
    </row>
    <row r="78" spans="1:36" x14ac:dyDescent="0.2">
      <c r="A78" s="71" t="s">
        <v>153</v>
      </c>
      <c r="B78" s="71" t="s">
        <v>445</v>
      </c>
      <c r="C78" s="78">
        <v>60.929756303634498</v>
      </c>
      <c r="D78" s="78">
        <v>59.280483499021798</v>
      </c>
      <c r="E78" s="78">
        <v>60.340068037226999</v>
      </c>
      <c r="F78" s="78">
        <v>56.233863218173902</v>
      </c>
      <c r="G78" s="78">
        <v>52.0440261645495</v>
      </c>
      <c r="H78" s="78">
        <v>51.608974673114801</v>
      </c>
      <c r="I78" s="78">
        <v>50.716927860474399</v>
      </c>
      <c r="J78" s="78">
        <v>49.0830036075929</v>
      </c>
      <c r="K78" s="78">
        <v>48.333219089278103</v>
      </c>
      <c r="L78" s="78"/>
      <c r="M78" s="71" t="s">
        <v>153</v>
      </c>
      <c r="N78" s="71" t="s">
        <v>445</v>
      </c>
      <c r="O78" s="78">
        <v>9347</v>
      </c>
      <c r="P78" s="78">
        <v>9320</v>
      </c>
      <c r="Q78" s="78">
        <v>9244</v>
      </c>
      <c r="R78" s="78">
        <v>9216</v>
      </c>
      <c r="S78" s="78">
        <v>9276</v>
      </c>
      <c r="T78" s="78">
        <v>9288</v>
      </c>
      <c r="U78" s="78">
        <v>9222</v>
      </c>
      <c r="V78" s="78">
        <v>9319</v>
      </c>
      <c r="W78" s="78">
        <v>9508</v>
      </c>
      <c r="X78" s="78">
        <v>9561</v>
      </c>
      <c r="Z78" s="71" t="s">
        <v>153</v>
      </c>
      <c r="AA78" s="71" t="s">
        <v>445</v>
      </c>
      <c r="AB78" s="78">
        <f t="shared" si="15"/>
        <v>6.518643019539371</v>
      </c>
      <c r="AC78" s="78">
        <f t="shared" si="8"/>
        <v>6.3605668990366739</v>
      </c>
      <c r="AD78" s="78">
        <f t="shared" si="9"/>
        <v>6.5274846427117046</v>
      </c>
      <c r="AE78" s="78">
        <f t="shared" si="10"/>
        <v>6.1017646721108836</v>
      </c>
      <c r="AF78" s="78">
        <f t="shared" si="11"/>
        <v>5.6106108413701481</v>
      </c>
      <c r="AG78" s="78">
        <f t="shared" si="12"/>
        <v>5.5565218209641261</v>
      </c>
      <c r="AH78" s="78">
        <f t="shared" si="13"/>
        <v>5.4995584320618516</v>
      </c>
      <c r="AI78" s="78">
        <f t="shared" si="14"/>
        <v>5.2669818228986909</v>
      </c>
      <c r="AJ78" s="78">
        <f t="shared" si="14"/>
        <v>5.0834264923515038</v>
      </c>
    </row>
    <row r="79" spans="1:36" x14ac:dyDescent="0.2">
      <c r="A79" s="71" t="s">
        <v>154</v>
      </c>
      <c r="B79" s="71" t="s">
        <v>446</v>
      </c>
      <c r="C79" s="78">
        <v>44.203649732167001</v>
      </c>
      <c r="D79" s="78">
        <v>40.495802853647298</v>
      </c>
      <c r="E79" s="78">
        <v>39.802369354508599</v>
      </c>
      <c r="F79" s="78">
        <v>37.251181410923103</v>
      </c>
      <c r="G79" s="78">
        <v>35.0131362758028</v>
      </c>
      <c r="H79" s="78">
        <v>33.120216642084301</v>
      </c>
      <c r="I79" s="78">
        <v>31.750792014639799</v>
      </c>
      <c r="J79" s="78">
        <v>30.7488544165234</v>
      </c>
      <c r="K79" s="78">
        <v>29.580412275774201</v>
      </c>
      <c r="L79" s="78"/>
      <c r="M79" s="71" t="s">
        <v>154</v>
      </c>
      <c r="N79" s="71" t="s">
        <v>446</v>
      </c>
      <c r="O79" s="78">
        <v>8085</v>
      </c>
      <c r="P79" s="78">
        <v>8165</v>
      </c>
      <c r="Q79" s="78">
        <v>8139</v>
      </c>
      <c r="R79" s="78">
        <v>8077</v>
      </c>
      <c r="S79" s="78">
        <v>8012</v>
      </c>
      <c r="T79" s="78">
        <v>8059</v>
      </c>
      <c r="U79" s="78">
        <v>8256</v>
      </c>
      <c r="V79" s="78">
        <v>8516</v>
      </c>
      <c r="W79" s="78">
        <v>8760</v>
      </c>
      <c r="X79" s="78">
        <v>8806</v>
      </c>
      <c r="Z79" s="71" t="s">
        <v>154</v>
      </c>
      <c r="AA79" s="71" t="s">
        <v>446</v>
      </c>
      <c r="AB79" s="78">
        <f t="shared" si="15"/>
        <v>5.467365458524057</v>
      </c>
      <c r="AC79" s="78">
        <f t="shared" si="8"/>
        <v>4.9596819171643967</v>
      </c>
      <c r="AD79" s="78">
        <f t="shared" si="9"/>
        <v>4.8903267421683987</v>
      </c>
      <c r="AE79" s="78">
        <f t="shared" si="10"/>
        <v>4.6120071079513565</v>
      </c>
      <c r="AF79" s="78">
        <f t="shared" si="11"/>
        <v>4.3700869041191712</v>
      </c>
      <c r="AG79" s="78">
        <f t="shared" si="12"/>
        <v>4.1097179106693504</v>
      </c>
      <c r="AH79" s="78">
        <f t="shared" si="13"/>
        <v>3.8457839165019139</v>
      </c>
      <c r="AI79" s="78">
        <f t="shared" si="14"/>
        <v>3.6107156430863552</v>
      </c>
      <c r="AJ79" s="78">
        <f t="shared" si="14"/>
        <v>3.3767593922116665</v>
      </c>
    </row>
    <row r="80" spans="1:36" x14ac:dyDescent="0.2">
      <c r="A80" s="71" t="s">
        <v>155</v>
      </c>
      <c r="B80" s="71" t="s">
        <v>447</v>
      </c>
      <c r="C80" s="78">
        <v>89.769808694565697</v>
      </c>
      <c r="D80" s="78">
        <v>87.363461766620603</v>
      </c>
      <c r="E80" s="78">
        <v>88.847487980733504</v>
      </c>
      <c r="F80" s="78">
        <v>86.145717521714502</v>
      </c>
      <c r="G80" s="78">
        <v>78.487439965886495</v>
      </c>
      <c r="H80" s="78">
        <v>76.409503488071195</v>
      </c>
      <c r="I80" s="78">
        <v>71.502357991613096</v>
      </c>
      <c r="J80" s="78">
        <v>71.943912384849199</v>
      </c>
      <c r="K80" s="78">
        <v>70.650379601061402</v>
      </c>
      <c r="L80" s="78"/>
      <c r="M80" s="71" t="s">
        <v>155</v>
      </c>
      <c r="N80" s="71" t="s">
        <v>447</v>
      </c>
      <c r="O80" s="78">
        <v>12502</v>
      </c>
      <c r="P80" s="78">
        <v>12358</v>
      </c>
      <c r="Q80" s="78">
        <v>12231</v>
      </c>
      <c r="R80" s="78">
        <v>12235</v>
      </c>
      <c r="S80" s="78">
        <v>12141</v>
      </c>
      <c r="T80" s="78">
        <v>12156</v>
      </c>
      <c r="U80" s="78">
        <v>12198</v>
      </c>
      <c r="V80" s="78">
        <v>12260</v>
      </c>
      <c r="W80" s="78">
        <v>12393</v>
      </c>
      <c r="X80" s="78">
        <v>12451</v>
      </c>
      <c r="Z80" s="71" t="s">
        <v>155</v>
      </c>
      <c r="AA80" s="71" t="s">
        <v>447</v>
      </c>
      <c r="AB80" s="78">
        <f t="shared" si="15"/>
        <v>7.1804358258331229</v>
      </c>
      <c r="AC80" s="78">
        <f t="shared" si="8"/>
        <v>7.0693851567098722</v>
      </c>
      <c r="AD80" s="78">
        <f t="shared" si="9"/>
        <v>7.2641229646581236</v>
      </c>
      <c r="AE80" s="78">
        <f t="shared" si="10"/>
        <v>7.0409250119913773</v>
      </c>
      <c r="AF80" s="78">
        <f t="shared" si="11"/>
        <v>6.464660239344906</v>
      </c>
      <c r="AG80" s="78">
        <f t="shared" si="12"/>
        <v>6.2857439526218482</v>
      </c>
      <c r="AH80" s="78">
        <f t="shared" si="13"/>
        <v>5.8618099681597879</v>
      </c>
      <c r="AI80" s="78">
        <f t="shared" si="14"/>
        <v>5.8681820868555628</v>
      </c>
      <c r="AJ80" s="78">
        <f t="shared" si="14"/>
        <v>5.7008294683338496</v>
      </c>
    </row>
    <row r="81" spans="1:36" x14ac:dyDescent="0.2">
      <c r="A81" s="71" t="s">
        <v>156</v>
      </c>
      <c r="B81" s="71" t="s">
        <v>448</v>
      </c>
      <c r="C81" s="78">
        <v>132.92899858055699</v>
      </c>
      <c r="D81" s="78">
        <v>127.651593424902</v>
      </c>
      <c r="E81" s="78">
        <v>129.97060765750101</v>
      </c>
      <c r="F81" s="78">
        <v>123.63031428033899</v>
      </c>
      <c r="G81" s="78">
        <v>119.843470076196</v>
      </c>
      <c r="H81" s="78">
        <v>118.562019467038</v>
      </c>
      <c r="I81" s="78">
        <v>119.616525264373</v>
      </c>
      <c r="J81" s="78">
        <v>119.359531569857</v>
      </c>
      <c r="K81" s="78">
        <v>119.149249124059</v>
      </c>
      <c r="L81" s="78"/>
      <c r="M81" s="71" t="s">
        <v>156</v>
      </c>
      <c r="N81" s="71" t="s">
        <v>448</v>
      </c>
      <c r="O81" s="78">
        <v>18775</v>
      </c>
      <c r="P81" s="78">
        <v>18757</v>
      </c>
      <c r="Q81" s="78">
        <v>18802</v>
      </c>
      <c r="R81" s="78">
        <v>18917</v>
      </c>
      <c r="S81" s="78">
        <v>19034</v>
      </c>
      <c r="T81" s="78">
        <v>19280</v>
      </c>
      <c r="U81" s="78">
        <v>19503</v>
      </c>
      <c r="V81" s="78">
        <v>19581</v>
      </c>
      <c r="W81" s="78">
        <v>19850</v>
      </c>
      <c r="X81" s="78">
        <v>20026</v>
      </c>
      <c r="Z81" s="71" t="s">
        <v>156</v>
      </c>
      <c r="AA81" s="71" t="s">
        <v>448</v>
      </c>
      <c r="AB81" s="78">
        <f t="shared" si="15"/>
        <v>7.0801064490309988</v>
      </c>
      <c r="AC81" s="78">
        <f t="shared" si="8"/>
        <v>6.8055442461428806</v>
      </c>
      <c r="AD81" s="78">
        <f t="shared" si="9"/>
        <v>6.9125948121211049</v>
      </c>
      <c r="AE81" s="78">
        <f t="shared" si="10"/>
        <v>6.5354080604926255</v>
      </c>
      <c r="AF81" s="78">
        <f t="shared" si="11"/>
        <v>6.2962840220760743</v>
      </c>
      <c r="AG81" s="78">
        <f t="shared" si="12"/>
        <v>6.1494823375019712</v>
      </c>
      <c r="AH81" s="78">
        <f t="shared" si="13"/>
        <v>6.1332372078333073</v>
      </c>
      <c r="AI81" s="78">
        <f t="shared" si="14"/>
        <v>6.0956810974851647</v>
      </c>
      <c r="AJ81" s="78">
        <f t="shared" si="14"/>
        <v>6.0024810641843329</v>
      </c>
    </row>
    <row r="82" spans="1:36" x14ac:dyDescent="0.2">
      <c r="A82" s="71" t="s">
        <v>157</v>
      </c>
      <c r="B82" s="71" t="s">
        <v>449</v>
      </c>
      <c r="C82" s="78">
        <v>97.201072749967906</v>
      </c>
      <c r="D82" s="78">
        <v>91.456220302651303</v>
      </c>
      <c r="E82" s="78">
        <v>99.249754324258802</v>
      </c>
      <c r="F82" s="78">
        <v>90.797982515077294</v>
      </c>
      <c r="G82" s="78">
        <v>85.5155530313572</v>
      </c>
      <c r="H82" s="78">
        <v>82.998381736072005</v>
      </c>
      <c r="I82" s="78">
        <v>83.025953967701298</v>
      </c>
      <c r="J82" s="78">
        <v>82.022340204232407</v>
      </c>
      <c r="K82" s="78">
        <v>78.953759746250299</v>
      </c>
      <c r="L82" s="78"/>
      <c r="M82" s="71" t="s">
        <v>157</v>
      </c>
      <c r="N82" s="71" t="s">
        <v>449</v>
      </c>
      <c r="O82" s="78">
        <v>15411</v>
      </c>
      <c r="P82" s="78">
        <v>15570</v>
      </c>
      <c r="Q82" s="78">
        <v>15603</v>
      </c>
      <c r="R82" s="78">
        <v>15629</v>
      </c>
      <c r="S82" s="78">
        <v>15724</v>
      </c>
      <c r="T82" s="78">
        <v>15759</v>
      </c>
      <c r="U82" s="78">
        <v>15908</v>
      </c>
      <c r="V82" s="78">
        <v>16168</v>
      </c>
      <c r="W82" s="78">
        <v>16618</v>
      </c>
      <c r="X82" s="78">
        <v>17148</v>
      </c>
      <c r="Z82" s="71" t="s">
        <v>157</v>
      </c>
      <c r="AA82" s="71" t="s">
        <v>449</v>
      </c>
      <c r="AB82" s="78">
        <f t="shared" si="15"/>
        <v>6.3072527902126989</v>
      </c>
      <c r="AC82" s="78">
        <f t="shared" si="8"/>
        <v>5.8738741363295635</v>
      </c>
      <c r="AD82" s="78">
        <f t="shared" si="9"/>
        <v>6.3609404809497407</v>
      </c>
      <c r="AE82" s="78">
        <f t="shared" si="10"/>
        <v>5.8095836275562922</v>
      </c>
      <c r="AF82" s="78">
        <f t="shared" si="11"/>
        <v>5.4385368246856522</v>
      </c>
      <c r="AG82" s="78">
        <f t="shared" si="12"/>
        <v>5.2667289635174823</v>
      </c>
      <c r="AH82" s="78">
        <f t="shared" si="13"/>
        <v>5.2191321327446127</v>
      </c>
      <c r="AI82" s="78">
        <f t="shared" si="14"/>
        <v>5.073128414413187</v>
      </c>
      <c r="AJ82" s="78">
        <f t="shared" si="14"/>
        <v>4.7510987932513125</v>
      </c>
    </row>
    <row r="83" spans="1:36" x14ac:dyDescent="0.2">
      <c r="A83" s="71" t="s">
        <v>158</v>
      </c>
      <c r="B83" s="71" t="s">
        <v>450</v>
      </c>
      <c r="C83" s="78">
        <v>61.615451369530803</v>
      </c>
      <c r="D83" s="78">
        <v>58.191335109056403</v>
      </c>
      <c r="E83" s="78">
        <v>61.105002394690601</v>
      </c>
      <c r="F83" s="78">
        <v>56.715994612817902</v>
      </c>
      <c r="G83" s="78">
        <v>52.237145160744099</v>
      </c>
      <c r="H83" s="78">
        <v>51.550740935253799</v>
      </c>
      <c r="I83" s="78">
        <v>51.236051130514497</v>
      </c>
      <c r="J83" s="78">
        <v>49.2442790374173</v>
      </c>
      <c r="K83" s="78">
        <v>48.323305117011202</v>
      </c>
      <c r="L83" s="78"/>
      <c r="M83" s="71" t="s">
        <v>158</v>
      </c>
      <c r="N83" s="71" t="s">
        <v>450</v>
      </c>
      <c r="O83" s="78">
        <v>9600</v>
      </c>
      <c r="P83" s="78">
        <v>9559</v>
      </c>
      <c r="Q83" s="78">
        <v>9619</v>
      </c>
      <c r="R83" s="78">
        <v>9513</v>
      </c>
      <c r="S83" s="78">
        <v>9477</v>
      </c>
      <c r="T83" s="78">
        <v>9515</v>
      </c>
      <c r="U83" s="78">
        <v>9549</v>
      </c>
      <c r="V83" s="78">
        <v>9779</v>
      </c>
      <c r="W83" s="78">
        <v>9991</v>
      </c>
      <c r="X83" s="78">
        <v>10170</v>
      </c>
      <c r="Z83" s="71" t="s">
        <v>158</v>
      </c>
      <c r="AA83" s="71" t="s">
        <v>450</v>
      </c>
      <c r="AB83" s="78">
        <f t="shared" si="15"/>
        <v>6.4182761843261256</v>
      </c>
      <c r="AC83" s="78">
        <f t="shared" si="8"/>
        <v>6.0875965173194269</v>
      </c>
      <c r="AD83" s="78">
        <f t="shared" si="9"/>
        <v>6.3525316971297014</v>
      </c>
      <c r="AE83" s="78">
        <f t="shared" si="10"/>
        <v>5.9619462433320614</v>
      </c>
      <c r="AF83" s="78">
        <f t="shared" si="11"/>
        <v>5.5119916809901968</v>
      </c>
      <c r="AG83" s="78">
        <f t="shared" si="12"/>
        <v>5.4178392995537363</v>
      </c>
      <c r="AH83" s="78">
        <f t="shared" si="13"/>
        <v>5.3655933742291859</v>
      </c>
      <c r="AI83" s="78">
        <f t="shared" si="14"/>
        <v>5.0357172550789748</v>
      </c>
      <c r="AJ83" s="78">
        <f t="shared" si="14"/>
        <v>4.8366835268753077</v>
      </c>
    </row>
    <row r="84" spans="1:36" x14ac:dyDescent="0.2">
      <c r="A84" s="71" t="s">
        <v>159</v>
      </c>
      <c r="B84" s="71" t="s">
        <v>451</v>
      </c>
      <c r="C84" s="78">
        <v>370.71924270492599</v>
      </c>
      <c r="D84" s="78">
        <v>354.37838057182398</v>
      </c>
      <c r="E84" s="78">
        <v>372.93407712677202</v>
      </c>
      <c r="F84" s="78">
        <v>346.57252546407801</v>
      </c>
      <c r="G84" s="78">
        <v>341.27744036536399</v>
      </c>
      <c r="H84" s="78">
        <v>311.33916508994798</v>
      </c>
      <c r="I84" s="78">
        <v>306.608537421829</v>
      </c>
      <c r="J84" s="78">
        <v>298.26196111403902</v>
      </c>
      <c r="K84" s="78">
        <v>291.10933933272401</v>
      </c>
      <c r="L84" s="78"/>
      <c r="M84" s="71" t="s">
        <v>159</v>
      </c>
      <c r="N84" s="71" t="s">
        <v>451</v>
      </c>
      <c r="O84" s="78">
        <v>81074</v>
      </c>
      <c r="P84" s="78">
        <v>82023</v>
      </c>
      <c r="Q84" s="78">
        <v>83005</v>
      </c>
      <c r="R84" s="78">
        <v>83710</v>
      </c>
      <c r="S84" s="78">
        <v>84800</v>
      </c>
      <c r="T84" s="78">
        <v>85822</v>
      </c>
      <c r="U84" s="78">
        <v>86970</v>
      </c>
      <c r="V84" s="78">
        <v>88108</v>
      </c>
      <c r="W84" s="78">
        <v>89500</v>
      </c>
      <c r="X84" s="78">
        <v>91060</v>
      </c>
      <c r="Z84" s="71" t="s">
        <v>159</v>
      </c>
      <c r="AA84" s="71" t="s">
        <v>451</v>
      </c>
      <c r="AB84" s="78">
        <f t="shared" si="15"/>
        <v>4.5726033340519283</v>
      </c>
      <c r="AC84" s="78">
        <f t="shared" si="8"/>
        <v>4.3204757271963228</v>
      </c>
      <c r="AD84" s="78">
        <f t="shared" si="9"/>
        <v>4.4929109948409378</v>
      </c>
      <c r="AE84" s="78">
        <f t="shared" si="10"/>
        <v>4.1401567968471866</v>
      </c>
      <c r="AF84" s="78">
        <f t="shared" si="11"/>
        <v>4.0244981175160843</v>
      </c>
      <c r="AG84" s="78">
        <f t="shared" si="12"/>
        <v>3.6277314102438534</v>
      </c>
      <c r="AH84" s="78">
        <f t="shared" si="13"/>
        <v>3.5254517353320569</v>
      </c>
      <c r="AI84" s="78">
        <f t="shared" si="14"/>
        <v>3.3851859208475847</v>
      </c>
      <c r="AJ84" s="78">
        <f t="shared" si="14"/>
        <v>3.2526183165667484</v>
      </c>
    </row>
    <row r="85" spans="1:36" x14ac:dyDescent="0.2">
      <c r="A85" s="71" t="s">
        <v>160</v>
      </c>
      <c r="B85" s="71" t="s">
        <v>452</v>
      </c>
      <c r="C85" s="78">
        <v>185.055813696304</v>
      </c>
      <c r="D85" s="78">
        <v>200.895475360354</v>
      </c>
      <c r="E85" s="78">
        <v>200.53620916480099</v>
      </c>
      <c r="F85" s="78">
        <v>187.96823188169401</v>
      </c>
      <c r="G85" s="78">
        <v>180.27730206995199</v>
      </c>
      <c r="H85" s="78">
        <v>173.99849727955799</v>
      </c>
      <c r="I85" s="78">
        <v>167.94938184916199</v>
      </c>
      <c r="J85" s="78">
        <v>170.85333318780201</v>
      </c>
      <c r="K85" s="78">
        <v>168.835174031066</v>
      </c>
      <c r="L85" s="78"/>
      <c r="M85" s="71" t="s">
        <v>160</v>
      </c>
      <c r="N85" s="71" t="s">
        <v>452</v>
      </c>
      <c r="O85" s="78">
        <v>27430</v>
      </c>
      <c r="P85" s="78">
        <v>27410</v>
      </c>
      <c r="Q85" s="78">
        <v>27297</v>
      </c>
      <c r="R85" s="78">
        <v>27357</v>
      </c>
      <c r="S85" s="78">
        <v>27423</v>
      </c>
      <c r="T85" s="78">
        <v>27277</v>
      </c>
      <c r="U85" s="78">
        <v>27522</v>
      </c>
      <c r="V85" s="78">
        <v>27638</v>
      </c>
      <c r="W85" s="78">
        <v>28008</v>
      </c>
      <c r="X85" s="78">
        <v>28297</v>
      </c>
      <c r="Z85" s="71" t="s">
        <v>160</v>
      </c>
      <c r="AA85" s="71" t="s">
        <v>452</v>
      </c>
      <c r="AB85" s="78">
        <f t="shared" si="15"/>
        <v>6.7464751620963908</v>
      </c>
      <c r="AC85" s="78">
        <f t="shared" si="8"/>
        <v>7.3292767369702299</v>
      </c>
      <c r="AD85" s="78">
        <f t="shared" si="9"/>
        <v>7.3464559902114148</v>
      </c>
      <c r="AE85" s="78">
        <f t="shared" si="10"/>
        <v>6.8709373060530758</v>
      </c>
      <c r="AF85" s="78">
        <f t="shared" si="11"/>
        <v>6.5739453039401958</v>
      </c>
      <c r="AG85" s="78">
        <f t="shared" si="12"/>
        <v>6.3789455321170943</v>
      </c>
      <c r="AH85" s="78">
        <f t="shared" si="13"/>
        <v>6.1023683543769343</v>
      </c>
      <c r="AI85" s="78">
        <f t="shared" si="14"/>
        <v>6.1818269479630219</v>
      </c>
      <c r="AJ85" s="78">
        <f t="shared" si="14"/>
        <v>6.0281053281585981</v>
      </c>
    </row>
    <row r="86" spans="1:36" x14ac:dyDescent="0.2">
      <c r="A86" s="71" t="s">
        <v>161</v>
      </c>
      <c r="B86" s="71" t="s">
        <v>453</v>
      </c>
      <c r="C86" s="78">
        <v>48.127071275698299</v>
      </c>
      <c r="D86" s="78">
        <v>47.322193890810702</v>
      </c>
      <c r="E86" s="78">
        <v>47.890950295253496</v>
      </c>
      <c r="F86" s="78">
        <v>46.481385625789898</v>
      </c>
      <c r="G86" s="78">
        <v>43.855232906182302</v>
      </c>
      <c r="H86" s="78">
        <v>43.723347682874703</v>
      </c>
      <c r="I86" s="78">
        <v>43.328422315729902</v>
      </c>
      <c r="J86" s="78">
        <v>43.186484277833202</v>
      </c>
      <c r="K86" s="78">
        <v>42.780403383510603</v>
      </c>
      <c r="L86" s="78"/>
      <c r="M86" s="71" t="s">
        <v>161</v>
      </c>
      <c r="N86" s="71" t="s">
        <v>453</v>
      </c>
      <c r="O86" s="78">
        <v>5930</v>
      </c>
      <c r="P86" s="78">
        <v>5873</v>
      </c>
      <c r="Q86" s="78">
        <v>5777</v>
      </c>
      <c r="R86" s="78">
        <v>5768</v>
      </c>
      <c r="S86" s="78">
        <v>5730</v>
      </c>
      <c r="T86" s="78">
        <v>5718</v>
      </c>
      <c r="U86" s="78">
        <v>5782</v>
      </c>
      <c r="V86" s="78">
        <v>5857</v>
      </c>
      <c r="W86" s="78">
        <v>6080</v>
      </c>
      <c r="X86" s="78">
        <v>6087</v>
      </c>
      <c r="Z86" s="71" t="s">
        <v>161</v>
      </c>
      <c r="AA86" s="71" t="s">
        <v>453</v>
      </c>
      <c r="AB86" s="78">
        <f t="shared" si="15"/>
        <v>8.1158636215342828</v>
      </c>
      <c r="AC86" s="78">
        <f t="shared" si="8"/>
        <v>8.0575845208259338</v>
      </c>
      <c r="AD86" s="78">
        <f t="shared" si="9"/>
        <v>8.2899342730229346</v>
      </c>
      <c r="AE86" s="78">
        <f t="shared" si="10"/>
        <v>8.0584926535696759</v>
      </c>
      <c r="AF86" s="78">
        <f t="shared" si="11"/>
        <v>7.6536183082342593</v>
      </c>
      <c r="AG86" s="78">
        <f t="shared" si="12"/>
        <v>7.6466155443992134</v>
      </c>
      <c r="AH86" s="78">
        <f t="shared" si="13"/>
        <v>7.4936738698944838</v>
      </c>
      <c r="AI86" s="78">
        <f t="shared" si="14"/>
        <v>7.3734820348016399</v>
      </c>
      <c r="AJ86" s="78">
        <f t="shared" si="14"/>
        <v>7.0362505564984543</v>
      </c>
    </row>
    <row r="87" spans="1:36" x14ac:dyDescent="0.2">
      <c r="A87" s="71" t="s">
        <v>162</v>
      </c>
      <c r="B87" s="71" t="s">
        <v>454</v>
      </c>
      <c r="C87" s="78">
        <v>59.5684967424788</v>
      </c>
      <c r="D87" s="78">
        <v>56.716630698804998</v>
      </c>
      <c r="E87" s="78">
        <v>57.579611829634501</v>
      </c>
      <c r="F87" s="78">
        <v>57.66916150043</v>
      </c>
      <c r="G87" s="78">
        <v>54.503836272740699</v>
      </c>
      <c r="H87" s="78">
        <v>54.762683477252601</v>
      </c>
      <c r="I87" s="78">
        <v>54.0865511821751</v>
      </c>
      <c r="J87" s="78">
        <v>55.3192022659861</v>
      </c>
      <c r="K87" s="78">
        <v>54.560805042553902</v>
      </c>
      <c r="L87" s="78"/>
      <c r="M87" s="71" t="s">
        <v>162</v>
      </c>
      <c r="N87" s="71" t="s">
        <v>454</v>
      </c>
      <c r="O87" s="78">
        <v>7076</v>
      </c>
      <c r="P87" s="78">
        <v>7044</v>
      </c>
      <c r="Q87" s="78">
        <v>6962</v>
      </c>
      <c r="R87" s="78">
        <v>6886</v>
      </c>
      <c r="S87" s="78">
        <v>6858</v>
      </c>
      <c r="T87" s="78">
        <v>6879</v>
      </c>
      <c r="U87" s="78">
        <v>6925</v>
      </c>
      <c r="V87" s="78">
        <v>6943</v>
      </c>
      <c r="W87" s="78">
        <v>7063</v>
      </c>
      <c r="X87" s="78">
        <v>7083</v>
      </c>
      <c r="Z87" s="71" t="s">
        <v>162</v>
      </c>
      <c r="AA87" s="71" t="s">
        <v>454</v>
      </c>
      <c r="AB87" s="78">
        <f t="shared" si="15"/>
        <v>8.4183856334763707</v>
      </c>
      <c r="AC87" s="78">
        <f t="shared" si="8"/>
        <v>8.0517647215793584</v>
      </c>
      <c r="AD87" s="78">
        <f t="shared" si="9"/>
        <v>8.2705561375516368</v>
      </c>
      <c r="AE87" s="78">
        <f t="shared" si="10"/>
        <v>8.3748419257086848</v>
      </c>
      <c r="AF87" s="78">
        <f t="shared" si="11"/>
        <v>7.9474826877720472</v>
      </c>
      <c r="AG87" s="78">
        <f t="shared" si="12"/>
        <v>7.9608494660928333</v>
      </c>
      <c r="AH87" s="78">
        <f t="shared" si="13"/>
        <v>7.8103323006751042</v>
      </c>
      <c r="AI87" s="78">
        <f t="shared" si="14"/>
        <v>7.9676223917594848</v>
      </c>
      <c r="AJ87" s="78">
        <f t="shared" si="14"/>
        <v>7.7248768289047014</v>
      </c>
    </row>
    <row r="88" spans="1:36" x14ac:dyDescent="0.2">
      <c r="A88" s="71" t="s">
        <v>163</v>
      </c>
      <c r="B88" s="71" t="s">
        <v>455</v>
      </c>
      <c r="C88" s="78">
        <v>467.42650499499803</v>
      </c>
      <c r="D88" s="78">
        <v>412.37881896289599</v>
      </c>
      <c r="E88" s="78">
        <v>440.16748990010302</v>
      </c>
      <c r="F88" s="78">
        <v>455.50300522489903</v>
      </c>
      <c r="G88" s="78">
        <v>440.25752171357198</v>
      </c>
      <c r="H88" s="78">
        <v>410.389683628564</v>
      </c>
      <c r="I88" s="78">
        <v>443.777634465289</v>
      </c>
      <c r="J88" s="78">
        <v>432.15890407103598</v>
      </c>
      <c r="K88" s="78">
        <v>411.92783932366302</v>
      </c>
      <c r="L88" s="78"/>
      <c r="M88" s="71" t="s">
        <v>163</v>
      </c>
      <c r="N88" s="71" t="s">
        <v>455</v>
      </c>
      <c r="O88" s="78">
        <v>13737</v>
      </c>
      <c r="P88" s="78">
        <v>13834</v>
      </c>
      <c r="Q88" s="78">
        <v>14021</v>
      </c>
      <c r="R88" s="78">
        <v>14138</v>
      </c>
      <c r="S88" s="78">
        <v>14256</v>
      </c>
      <c r="T88" s="78">
        <v>14368</v>
      </c>
      <c r="U88" s="78">
        <v>14498</v>
      </c>
      <c r="V88" s="78">
        <v>14669</v>
      </c>
      <c r="W88" s="78">
        <v>14916</v>
      </c>
      <c r="X88" s="78">
        <v>15000</v>
      </c>
      <c r="Z88" s="71" t="s">
        <v>163</v>
      </c>
      <c r="AA88" s="71" t="s">
        <v>455</v>
      </c>
      <c r="AB88" s="78">
        <f t="shared" si="15"/>
        <v>34.026825725776959</v>
      </c>
      <c r="AC88" s="78">
        <f t="shared" si="8"/>
        <v>29.809080451271939</v>
      </c>
      <c r="AD88" s="78">
        <f t="shared" si="9"/>
        <v>31.393444825626062</v>
      </c>
      <c r="AE88" s="78">
        <f t="shared" si="10"/>
        <v>32.218348084941226</v>
      </c>
      <c r="AF88" s="78">
        <f t="shared" si="11"/>
        <v>30.882261624128226</v>
      </c>
      <c r="AG88" s="78">
        <f t="shared" si="12"/>
        <v>28.562756377266425</v>
      </c>
      <c r="AH88" s="78">
        <f t="shared" si="13"/>
        <v>30.60957611155256</v>
      </c>
      <c r="AI88" s="78">
        <f t="shared" si="14"/>
        <v>29.46069289461013</v>
      </c>
      <c r="AJ88" s="78">
        <f t="shared" si="14"/>
        <v>27.616508401961855</v>
      </c>
    </row>
    <row r="89" spans="1:36" x14ac:dyDescent="0.2">
      <c r="A89" s="71" t="s">
        <v>164</v>
      </c>
      <c r="B89" s="71" t="s">
        <v>456</v>
      </c>
      <c r="C89" s="78">
        <v>128.950590146298</v>
      </c>
      <c r="D89" s="78">
        <v>120.926343925224</v>
      </c>
      <c r="E89" s="78">
        <v>127.269769184292</v>
      </c>
      <c r="F89" s="78">
        <v>117.07755209914799</v>
      </c>
      <c r="G89" s="78">
        <v>115.991949039324</v>
      </c>
      <c r="H89" s="78">
        <v>90.005118204163907</v>
      </c>
      <c r="I89" s="78">
        <v>89.602054567869203</v>
      </c>
      <c r="J89" s="78">
        <v>85.1261383426896</v>
      </c>
      <c r="K89" s="78">
        <v>88.886146149506203</v>
      </c>
      <c r="L89" s="78"/>
      <c r="M89" s="71" t="s">
        <v>164</v>
      </c>
      <c r="N89" s="71" t="s">
        <v>456</v>
      </c>
      <c r="O89" s="78">
        <v>14046</v>
      </c>
      <c r="P89" s="78">
        <v>13855</v>
      </c>
      <c r="Q89" s="78">
        <v>13696</v>
      </c>
      <c r="R89" s="78">
        <v>13515</v>
      </c>
      <c r="S89" s="78">
        <v>13550</v>
      </c>
      <c r="T89" s="78">
        <v>13635</v>
      </c>
      <c r="U89" s="78">
        <v>13738</v>
      </c>
      <c r="V89" s="78">
        <v>13919</v>
      </c>
      <c r="W89" s="78">
        <v>14607</v>
      </c>
      <c r="X89" s="78">
        <v>14579</v>
      </c>
      <c r="Z89" s="71" t="s">
        <v>164</v>
      </c>
      <c r="AA89" s="71" t="s">
        <v>456</v>
      </c>
      <c r="AB89" s="78">
        <f t="shared" si="15"/>
        <v>9.1805916379252448</v>
      </c>
      <c r="AC89" s="78">
        <f t="shared" si="8"/>
        <v>8.7279930656964275</v>
      </c>
      <c r="AD89" s="78">
        <f t="shared" si="9"/>
        <v>9.292477306096087</v>
      </c>
      <c r="AE89" s="78">
        <f t="shared" si="10"/>
        <v>8.6627859488825756</v>
      </c>
      <c r="AF89" s="78">
        <f t="shared" si="11"/>
        <v>8.5602914420165312</v>
      </c>
      <c r="AG89" s="78">
        <f t="shared" si="12"/>
        <v>6.601035438515872</v>
      </c>
      <c r="AH89" s="78">
        <f t="shared" si="13"/>
        <v>6.5222051658079199</v>
      </c>
      <c r="AI89" s="78">
        <f t="shared" si="14"/>
        <v>6.1158228567202819</v>
      </c>
      <c r="AJ89" s="78">
        <f t="shared" si="14"/>
        <v>6.0851746525300339</v>
      </c>
    </row>
    <row r="90" spans="1:36" x14ac:dyDescent="0.2">
      <c r="A90" s="71" t="s">
        <v>165</v>
      </c>
      <c r="B90" s="71" t="s">
        <v>457</v>
      </c>
      <c r="C90" s="78">
        <v>151.808638417092</v>
      </c>
      <c r="D90" s="78">
        <v>131.909504971818</v>
      </c>
      <c r="E90" s="78">
        <v>156.53838721574601</v>
      </c>
      <c r="F90" s="78">
        <v>159.088607444784</v>
      </c>
      <c r="G90" s="78">
        <v>156.11462911828099</v>
      </c>
      <c r="H90" s="78">
        <v>133.82190326688001</v>
      </c>
      <c r="I90" s="78">
        <v>129.470868522057</v>
      </c>
      <c r="J90" s="78">
        <v>105.44538307238901</v>
      </c>
      <c r="K90" s="78">
        <v>106.195201526894</v>
      </c>
      <c r="L90" s="78"/>
      <c r="M90" s="71" t="s">
        <v>165</v>
      </c>
      <c r="N90" s="71" t="s">
        <v>457</v>
      </c>
      <c r="O90" s="78">
        <v>12956</v>
      </c>
      <c r="P90" s="78">
        <v>12980</v>
      </c>
      <c r="Q90" s="78">
        <v>12909</v>
      </c>
      <c r="R90" s="78">
        <v>12853</v>
      </c>
      <c r="S90" s="78">
        <v>12799</v>
      </c>
      <c r="T90" s="78">
        <v>12949</v>
      </c>
      <c r="U90" s="78">
        <v>13057</v>
      </c>
      <c r="V90" s="78">
        <v>13144</v>
      </c>
      <c r="W90" s="78">
        <v>13395</v>
      </c>
      <c r="X90" s="78">
        <v>13498</v>
      </c>
      <c r="Z90" s="71" t="s">
        <v>165</v>
      </c>
      <c r="AA90" s="71" t="s">
        <v>457</v>
      </c>
      <c r="AB90" s="78">
        <f t="shared" si="15"/>
        <v>11.717245941424206</v>
      </c>
      <c r="AC90" s="78">
        <f t="shared" si="8"/>
        <v>10.162519643437443</v>
      </c>
      <c r="AD90" s="78">
        <f t="shared" si="9"/>
        <v>12.126298490645752</v>
      </c>
      <c r="AE90" s="78">
        <f t="shared" si="10"/>
        <v>12.377546677412587</v>
      </c>
      <c r="AF90" s="78">
        <f t="shared" si="11"/>
        <v>12.197408322390888</v>
      </c>
      <c r="AG90" s="78">
        <f t="shared" si="12"/>
        <v>10.334535737653875</v>
      </c>
      <c r="AH90" s="78">
        <f t="shared" si="13"/>
        <v>9.9158205194192384</v>
      </c>
      <c r="AI90" s="78">
        <f t="shared" si="14"/>
        <v>8.0223206841440202</v>
      </c>
      <c r="AJ90" s="78">
        <f t="shared" si="14"/>
        <v>7.927973238289959</v>
      </c>
    </row>
    <row r="91" spans="1:36" x14ac:dyDescent="0.2">
      <c r="A91" s="71" t="s">
        <v>166</v>
      </c>
      <c r="B91" s="71" t="s">
        <v>458</v>
      </c>
      <c r="C91" s="78">
        <v>53.152919074159698</v>
      </c>
      <c r="D91" s="78">
        <v>51.361402436160297</v>
      </c>
      <c r="E91" s="78">
        <v>50.208159511407402</v>
      </c>
      <c r="F91" s="78">
        <v>48.871495276539598</v>
      </c>
      <c r="G91" s="78">
        <v>47.099851988425399</v>
      </c>
      <c r="H91" s="78">
        <v>45.346261223907298</v>
      </c>
      <c r="I91" s="78">
        <v>43.196004887467502</v>
      </c>
      <c r="J91" s="78">
        <v>38.2929381796096</v>
      </c>
      <c r="K91" s="78">
        <v>39.616514056805102</v>
      </c>
      <c r="L91" s="78"/>
      <c r="M91" s="71" t="s">
        <v>166</v>
      </c>
      <c r="N91" s="71" t="s">
        <v>458</v>
      </c>
      <c r="O91" s="78">
        <v>9331</v>
      </c>
      <c r="P91" s="78">
        <v>9223</v>
      </c>
      <c r="Q91" s="78">
        <v>9187</v>
      </c>
      <c r="R91" s="78">
        <v>9039</v>
      </c>
      <c r="S91" s="78">
        <v>8991</v>
      </c>
      <c r="T91" s="78">
        <v>8964</v>
      </c>
      <c r="U91" s="78">
        <v>9009</v>
      </c>
      <c r="V91" s="78">
        <v>9090</v>
      </c>
      <c r="W91" s="78">
        <v>9348</v>
      </c>
      <c r="X91" s="78">
        <v>9368</v>
      </c>
      <c r="Z91" s="71" t="s">
        <v>166</v>
      </c>
      <c r="AA91" s="71" t="s">
        <v>458</v>
      </c>
      <c r="AB91" s="78">
        <f t="shared" si="15"/>
        <v>5.6963797100160427</v>
      </c>
      <c r="AC91" s="78">
        <f t="shared" si="8"/>
        <v>5.5688390367733165</v>
      </c>
      <c r="AD91" s="78">
        <f t="shared" si="9"/>
        <v>5.4651311104176994</v>
      </c>
      <c r="AE91" s="78">
        <f t="shared" si="10"/>
        <v>5.4067369483946894</v>
      </c>
      <c r="AF91" s="78">
        <f t="shared" si="11"/>
        <v>5.2385554430458683</v>
      </c>
      <c r="AG91" s="78">
        <f t="shared" si="12"/>
        <v>5.0587083025331658</v>
      </c>
      <c r="AH91" s="78">
        <f t="shared" si="13"/>
        <v>4.7947613372702307</v>
      </c>
      <c r="AI91" s="78">
        <f t="shared" si="14"/>
        <v>4.2126444642034766</v>
      </c>
      <c r="AJ91" s="78">
        <f t="shared" si="14"/>
        <v>4.2379668439029849</v>
      </c>
    </row>
    <row r="92" spans="1:36" x14ac:dyDescent="0.2">
      <c r="A92" s="71" t="s">
        <v>167</v>
      </c>
      <c r="B92" s="71" t="s">
        <v>459</v>
      </c>
      <c r="C92" s="78">
        <v>326.23201379583003</v>
      </c>
      <c r="D92" s="78">
        <v>318.43569536291898</v>
      </c>
      <c r="E92" s="78">
        <v>334.08105076562703</v>
      </c>
      <c r="F92" s="78">
        <v>326.14277137388001</v>
      </c>
      <c r="G92" s="78">
        <v>304.081249850853</v>
      </c>
      <c r="H92" s="78">
        <v>297.807803219037</v>
      </c>
      <c r="I92" s="78">
        <v>299.71633363876902</v>
      </c>
      <c r="J92" s="78">
        <v>293.31526824083301</v>
      </c>
      <c r="K92" s="78">
        <v>289.746940740262</v>
      </c>
      <c r="L92" s="78"/>
      <c r="M92" s="71" t="s">
        <v>167</v>
      </c>
      <c r="N92" s="71" t="s">
        <v>459</v>
      </c>
      <c r="O92" s="78">
        <v>61693</v>
      </c>
      <c r="P92" s="78">
        <v>62388</v>
      </c>
      <c r="Q92" s="78">
        <v>62815</v>
      </c>
      <c r="R92" s="78">
        <v>63055</v>
      </c>
      <c r="S92" s="78">
        <v>63671</v>
      </c>
      <c r="T92" s="78">
        <v>63887</v>
      </c>
      <c r="U92" s="78">
        <v>64676</v>
      </c>
      <c r="V92" s="78">
        <v>65704</v>
      </c>
      <c r="W92" s="78">
        <v>66571</v>
      </c>
      <c r="X92" s="78">
        <v>67451</v>
      </c>
      <c r="Z92" s="71" t="s">
        <v>167</v>
      </c>
      <c r="AA92" s="71" t="s">
        <v>459</v>
      </c>
      <c r="AB92" s="78">
        <f t="shared" si="15"/>
        <v>5.2879907573927349</v>
      </c>
      <c r="AC92" s="78">
        <f t="shared" si="8"/>
        <v>5.1041177047335857</v>
      </c>
      <c r="AD92" s="78">
        <f t="shared" si="9"/>
        <v>5.3184916145128875</v>
      </c>
      <c r="AE92" s="78">
        <f t="shared" si="10"/>
        <v>5.1723538398839111</v>
      </c>
      <c r="AF92" s="78">
        <f t="shared" si="11"/>
        <v>4.7758202297883336</v>
      </c>
      <c r="AG92" s="78">
        <f t="shared" si="12"/>
        <v>4.6614773462369028</v>
      </c>
      <c r="AH92" s="78">
        <f t="shared" si="13"/>
        <v>4.6341198224808116</v>
      </c>
      <c r="AI92" s="78">
        <f t="shared" si="14"/>
        <v>4.4641919554491816</v>
      </c>
      <c r="AJ92" s="78">
        <f t="shared" si="14"/>
        <v>4.3524498766769613</v>
      </c>
    </row>
    <row r="93" spans="1:36" x14ac:dyDescent="0.2">
      <c r="A93" s="71" t="s">
        <v>168</v>
      </c>
      <c r="B93" s="71" t="s">
        <v>460</v>
      </c>
      <c r="C93" s="78">
        <v>106.64847400102001</v>
      </c>
      <c r="D93" s="78">
        <v>97.797949998903107</v>
      </c>
      <c r="E93" s="78">
        <v>102.349172872605</v>
      </c>
      <c r="F93" s="78">
        <v>103.417781741973</v>
      </c>
      <c r="G93" s="78">
        <v>97.523054559607601</v>
      </c>
      <c r="H93" s="78">
        <v>92.390586992818598</v>
      </c>
      <c r="I93" s="78">
        <v>92.806138099842698</v>
      </c>
      <c r="J93" s="78">
        <v>92.494308992452602</v>
      </c>
      <c r="K93" s="78">
        <v>91.272130104754794</v>
      </c>
      <c r="L93" s="78"/>
      <c r="M93" s="71" t="s">
        <v>168</v>
      </c>
      <c r="N93" s="71" t="s">
        <v>460</v>
      </c>
      <c r="O93" s="78">
        <v>19557</v>
      </c>
      <c r="P93" s="78">
        <v>19576</v>
      </c>
      <c r="Q93" s="78">
        <v>19651</v>
      </c>
      <c r="R93" s="78">
        <v>19636</v>
      </c>
      <c r="S93" s="78">
        <v>19486</v>
      </c>
      <c r="T93" s="78">
        <v>19489</v>
      </c>
      <c r="U93" s="78">
        <v>19714</v>
      </c>
      <c r="V93" s="78">
        <v>19754</v>
      </c>
      <c r="W93" s="78">
        <v>20311</v>
      </c>
      <c r="X93" s="78">
        <v>20406</v>
      </c>
      <c r="Z93" s="71" t="s">
        <v>168</v>
      </c>
      <c r="AA93" s="71" t="s">
        <v>460</v>
      </c>
      <c r="AB93" s="78">
        <f t="shared" si="15"/>
        <v>5.4532123536851254</v>
      </c>
      <c r="AC93" s="78">
        <f t="shared" si="8"/>
        <v>4.9958086431805837</v>
      </c>
      <c r="AD93" s="78">
        <f t="shared" si="9"/>
        <v>5.2083442508068289</v>
      </c>
      <c r="AE93" s="78">
        <f t="shared" si="10"/>
        <v>5.2667438247083416</v>
      </c>
      <c r="AF93" s="78">
        <f t="shared" si="11"/>
        <v>5.0047754572312222</v>
      </c>
      <c r="AG93" s="78">
        <f t="shared" si="12"/>
        <v>4.7406530346769253</v>
      </c>
      <c r="AH93" s="78">
        <f t="shared" si="13"/>
        <v>4.7076259561652991</v>
      </c>
      <c r="AI93" s="78">
        <f t="shared" si="14"/>
        <v>4.6823078360054975</v>
      </c>
      <c r="AJ93" s="78">
        <f t="shared" si="14"/>
        <v>4.4937290189924077</v>
      </c>
    </row>
    <row r="94" spans="1:36" x14ac:dyDescent="0.2">
      <c r="A94" s="71" t="s">
        <v>169</v>
      </c>
      <c r="B94" s="71" t="s">
        <v>461</v>
      </c>
      <c r="C94" s="78">
        <v>146.569371750469</v>
      </c>
      <c r="D94" s="78">
        <v>146.530199763143</v>
      </c>
      <c r="E94" s="78">
        <v>156.664990840755</v>
      </c>
      <c r="F94" s="78">
        <v>144.508817969029</v>
      </c>
      <c r="G94" s="78">
        <v>129.51714702276999</v>
      </c>
      <c r="H94" s="78">
        <v>120.65082282988899</v>
      </c>
      <c r="I94" s="78">
        <v>118.584555811697</v>
      </c>
      <c r="J94" s="78">
        <v>111.595057172013</v>
      </c>
      <c r="K94" s="78">
        <v>106.513366587387</v>
      </c>
      <c r="L94" s="78"/>
      <c r="M94" s="71" t="s">
        <v>169</v>
      </c>
      <c r="N94" s="71" t="s">
        <v>461</v>
      </c>
      <c r="O94" s="78">
        <v>26309</v>
      </c>
      <c r="P94" s="78">
        <v>26232</v>
      </c>
      <c r="Q94" s="78">
        <v>26163</v>
      </c>
      <c r="R94" s="78">
        <v>26166</v>
      </c>
      <c r="S94" s="78">
        <v>26144</v>
      </c>
      <c r="T94" s="78">
        <v>26212</v>
      </c>
      <c r="U94" s="78">
        <v>26301</v>
      </c>
      <c r="V94" s="78">
        <v>26450</v>
      </c>
      <c r="W94" s="78">
        <v>27006</v>
      </c>
      <c r="X94" s="78">
        <v>26928</v>
      </c>
      <c r="Z94" s="71" t="s">
        <v>169</v>
      </c>
      <c r="AA94" s="71" t="s">
        <v>461</v>
      </c>
      <c r="AB94" s="78">
        <f t="shared" si="15"/>
        <v>5.5710734634713974</v>
      </c>
      <c r="AC94" s="78">
        <f t="shared" si="8"/>
        <v>5.5859332023156067</v>
      </c>
      <c r="AD94" s="78">
        <f t="shared" si="9"/>
        <v>5.9880361900682262</v>
      </c>
      <c r="AE94" s="78">
        <f t="shared" si="10"/>
        <v>5.522770693611136</v>
      </c>
      <c r="AF94" s="78">
        <f t="shared" si="11"/>
        <v>4.9539912416910186</v>
      </c>
      <c r="AG94" s="78">
        <f t="shared" si="12"/>
        <v>4.6028850461578283</v>
      </c>
      <c r="AH94" s="78">
        <f t="shared" si="13"/>
        <v>4.5087470366791003</v>
      </c>
      <c r="AI94" s="78">
        <f t="shared" si="14"/>
        <v>4.219094789112023</v>
      </c>
      <c r="AJ94" s="78">
        <f t="shared" si="14"/>
        <v>3.9440630447821592</v>
      </c>
    </row>
    <row r="95" spans="1:36" x14ac:dyDescent="0.2">
      <c r="A95" s="71" t="s">
        <v>170</v>
      </c>
      <c r="B95" s="71" t="s">
        <v>462</v>
      </c>
      <c r="C95" s="78">
        <v>222.94866912446</v>
      </c>
      <c r="D95" s="78">
        <v>222.25289065334701</v>
      </c>
      <c r="E95" s="78">
        <v>234.99775012363699</v>
      </c>
      <c r="F95" s="78">
        <v>227.446459248065</v>
      </c>
      <c r="G95" s="78">
        <v>217.77092295718299</v>
      </c>
      <c r="H95" s="78">
        <v>211.513834279637</v>
      </c>
      <c r="I95" s="78">
        <v>222.885815028509</v>
      </c>
      <c r="J95" s="78">
        <v>208.65288255836199</v>
      </c>
      <c r="K95" s="78">
        <v>208.454322506343</v>
      </c>
      <c r="L95" s="78"/>
      <c r="M95" s="71" t="s">
        <v>170</v>
      </c>
      <c r="N95" s="71" t="s">
        <v>462</v>
      </c>
      <c r="O95" s="78">
        <v>36356</v>
      </c>
      <c r="P95" s="78">
        <v>36290</v>
      </c>
      <c r="Q95" s="78">
        <v>36206</v>
      </c>
      <c r="R95" s="78">
        <v>36015</v>
      </c>
      <c r="S95" s="78">
        <v>35892</v>
      </c>
      <c r="T95" s="78">
        <v>35867</v>
      </c>
      <c r="U95" s="78">
        <v>35920</v>
      </c>
      <c r="V95" s="78">
        <v>36049</v>
      </c>
      <c r="W95" s="78">
        <v>36438</v>
      </c>
      <c r="X95" s="78">
        <v>36551</v>
      </c>
      <c r="Z95" s="71" t="s">
        <v>170</v>
      </c>
      <c r="AA95" s="71" t="s">
        <v>462</v>
      </c>
      <c r="AB95" s="78">
        <f t="shared" si="15"/>
        <v>6.132376199924634</v>
      </c>
      <c r="AC95" s="78">
        <f t="shared" si="8"/>
        <v>6.1243563145039133</v>
      </c>
      <c r="AD95" s="78">
        <f t="shared" si="9"/>
        <v>6.4905747700280889</v>
      </c>
      <c r="AE95" s="78">
        <f t="shared" si="10"/>
        <v>6.3153258155786478</v>
      </c>
      <c r="AF95" s="78">
        <f t="shared" si="11"/>
        <v>6.0673944878296826</v>
      </c>
      <c r="AG95" s="78">
        <f t="shared" si="12"/>
        <v>5.8971710563927005</v>
      </c>
      <c r="AH95" s="78">
        <f t="shared" si="13"/>
        <v>6.2050616656043713</v>
      </c>
      <c r="AI95" s="78">
        <f t="shared" si="14"/>
        <v>5.7880352453150437</v>
      </c>
      <c r="AJ95" s="78">
        <f t="shared" si="14"/>
        <v>5.7207948434695375</v>
      </c>
    </row>
    <row r="96" spans="1:36" x14ac:dyDescent="0.2">
      <c r="A96" s="71" t="s">
        <v>171</v>
      </c>
      <c r="B96" s="71" t="s">
        <v>463</v>
      </c>
      <c r="C96" s="78">
        <v>130.58565063235599</v>
      </c>
      <c r="D96" s="78">
        <v>124.80645853943599</v>
      </c>
      <c r="E96" s="78">
        <v>130.07563003100199</v>
      </c>
      <c r="F96" s="78">
        <v>124.21090353775899</v>
      </c>
      <c r="G96" s="78">
        <v>117.271209141466</v>
      </c>
      <c r="H96" s="78">
        <v>116.76128664888699</v>
      </c>
      <c r="I96" s="78">
        <v>121.799116214298</v>
      </c>
      <c r="J96" s="78">
        <v>122.19808928656801</v>
      </c>
      <c r="K96" s="78">
        <v>117.143946909099</v>
      </c>
      <c r="L96" s="78"/>
      <c r="M96" s="71" t="s">
        <v>171</v>
      </c>
      <c r="N96" s="71" t="s">
        <v>463</v>
      </c>
      <c r="O96" s="78">
        <v>15551</v>
      </c>
      <c r="P96" s="78">
        <v>15538</v>
      </c>
      <c r="Q96" s="78">
        <v>15473</v>
      </c>
      <c r="R96" s="78">
        <v>15397</v>
      </c>
      <c r="S96" s="78">
        <v>15403</v>
      </c>
      <c r="T96" s="78">
        <v>15287</v>
      </c>
      <c r="U96" s="78">
        <v>15297</v>
      </c>
      <c r="V96" s="78">
        <v>15419</v>
      </c>
      <c r="W96" s="78">
        <v>15636</v>
      </c>
      <c r="X96" s="78">
        <v>15728</v>
      </c>
      <c r="Z96" s="71" t="s">
        <v>171</v>
      </c>
      <c r="AA96" s="71" t="s">
        <v>463</v>
      </c>
      <c r="AB96" s="78">
        <f t="shared" si="15"/>
        <v>8.3972510213076959</v>
      </c>
      <c r="AC96" s="78">
        <f t="shared" si="8"/>
        <v>8.0323374011736384</v>
      </c>
      <c r="AD96" s="78">
        <f t="shared" si="9"/>
        <v>8.4066199205714458</v>
      </c>
      <c r="AE96" s="78">
        <f t="shared" si="10"/>
        <v>8.0672146221834762</v>
      </c>
      <c r="AF96" s="78">
        <f t="shared" si="11"/>
        <v>7.6135304253370117</v>
      </c>
      <c r="AG96" s="78">
        <f t="shared" si="12"/>
        <v>7.6379464020989722</v>
      </c>
      <c r="AH96" s="78">
        <f t="shared" si="13"/>
        <v>7.9622877828527168</v>
      </c>
      <c r="AI96" s="78">
        <f t="shared" si="14"/>
        <v>7.9251630641784816</v>
      </c>
      <c r="AJ96" s="78">
        <f t="shared" si="14"/>
        <v>7.4919382776348815</v>
      </c>
    </row>
    <row r="97" spans="1:36" x14ac:dyDescent="0.2">
      <c r="A97" s="71" t="s">
        <v>172</v>
      </c>
      <c r="B97" s="71" t="s">
        <v>464</v>
      </c>
      <c r="C97" s="78">
        <v>164.988471730675</v>
      </c>
      <c r="D97" s="78">
        <v>158.97743015906201</v>
      </c>
      <c r="E97" s="78">
        <v>162.182876730711</v>
      </c>
      <c r="F97" s="78">
        <v>164.373612899422</v>
      </c>
      <c r="G97" s="78">
        <v>156.25426459243101</v>
      </c>
      <c r="H97" s="78">
        <v>158.34510787332101</v>
      </c>
      <c r="I97" s="78">
        <v>159.15218007214099</v>
      </c>
      <c r="J97" s="78">
        <v>162.949717645704</v>
      </c>
      <c r="K97" s="78">
        <v>160.67757324486701</v>
      </c>
      <c r="L97" s="78"/>
      <c r="M97" s="71" t="s">
        <v>172</v>
      </c>
      <c r="N97" s="71" t="s">
        <v>464</v>
      </c>
      <c r="O97" s="78">
        <v>10855</v>
      </c>
      <c r="P97" s="78">
        <v>10806</v>
      </c>
      <c r="Q97" s="78">
        <v>10676</v>
      </c>
      <c r="R97" s="78">
        <v>10622</v>
      </c>
      <c r="S97" s="78">
        <v>10768</v>
      </c>
      <c r="T97" s="78">
        <v>10619</v>
      </c>
      <c r="U97" s="78">
        <v>10681</v>
      </c>
      <c r="V97" s="78">
        <v>10681</v>
      </c>
      <c r="W97" s="78">
        <v>10930</v>
      </c>
      <c r="X97" s="78">
        <v>10857</v>
      </c>
      <c r="Z97" s="71" t="s">
        <v>172</v>
      </c>
      <c r="AA97" s="71" t="s">
        <v>464</v>
      </c>
      <c r="AB97" s="78">
        <f t="shared" si="15"/>
        <v>15.199306469891754</v>
      </c>
      <c r="AC97" s="78">
        <f t="shared" si="8"/>
        <v>14.71195911151786</v>
      </c>
      <c r="AD97" s="78">
        <f t="shared" si="9"/>
        <v>15.191352260276414</v>
      </c>
      <c r="AE97" s="78">
        <f t="shared" si="10"/>
        <v>15.474827047582565</v>
      </c>
      <c r="AF97" s="78">
        <f t="shared" si="11"/>
        <v>14.510982967350577</v>
      </c>
      <c r="AG97" s="78">
        <f t="shared" si="12"/>
        <v>14.911489582194276</v>
      </c>
      <c r="AH97" s="78">
        <f t="shared" si="13"/>
        <v>14.900494342490497</v>
      </c>
      <c r="AI97" s="78">
        <f t="shared" si="14"/>
        <v>15.256035731270854</v>
      </c>
      <c r="AJ97" s="78">
        <f t="shared" si="14"/>
        <v>14.700601394772827</v>
      </c>
    </row>
    <row r="98" spans="1:36" x14ac:dyDescent="0.2">
      <c r="A98" s="71" t="s">
        <v>173</v>
      </c>
      <c r="B98" s="71" t="s">
        <v>465</v>
      </c>
      <c r="C98" s="78">
        <v>2879.6886782656302</v>
      </c>
      <c r="D98" s="78">
        <v>2593.2845826753601</v>
      </c>
      <c r="E98" s="78">
        <v>2721.2272415880698</v>
      </c>
      <c r="F98" s="78">
        <v>2823.6748615930401</v>
      </c>
      <c r="G98" s="78">
        <v>2953.5833051210998</v>
      </c>
      <c r="H98" s="78">
        <v>2761.9975679187801</v>
      </c>
      <c r="I98" s="78">
        <v>2745.6372272910098</v>
      </c>
      <c r="J98" s="78">
        <v>2957.2384680722998</v>
      </c>
      <c r="K98" s="78">
        <v>2786.0301608039999</v>
      </c>
      <c r="L98" s="78"/>
      <c r="M98" s="71" t="s">
        <v>173</v>
      </c>
      <c r="N98" s="71" t="s">
        <v>465</v>
      </c>
      <c r="O98" s="78">
        <v>57004</v>
      </c>
      <c r="P98" s="78">
        <v>57221</v>
      </c>
      <c r="Q98" s="78">
        <v>57269</v>
      </c>
      <c r="R98" s="78">
        <v>57308</v>
      </c>
      <c r="S98" s="78">
        <v>57241</v>
      </c>
      <c r="T98" s="78">
        <v>57161</v>
      </c>
      <c r="U98" s="78">
        <v>57255</v>
      </c>
      <c r="V98" s="78">
        <v>57391</v>
      </c>
      <c r="W98" s="78">
        <v>58003</v>
      </c>
      <c r="X98" s="78">
        <v>58595</v>
      </c>
      <c r="Z98" s="71" t="s">
        <v>173</v>
      </c>
      <c r="AA98" s="71" t="s">
        <v>465</v>
      </c>
      <c r="AB98" s="78">
        <f t="shared" si="15"/>
        <v>50.51730893034928</v>
      </c>
      <c r="AC98" s="78">
        <f t="shared" si="8"/>
        <v>45.320504407042172</v>
      </c>
      <c r="AD98" s="78">
        <f t="shared" si="9"/>
        <v>47.516583868900618</v>
      </c>
      <c r="AE98" s="78">
        <f t="shared" si="10"/>
        <v>49.271914245708103</v>
      </c>
      <c r="AF98" s="78">
        <f t="shared" si="11"/>
        <v>51.599086408712282</v>
      </c>
      <c r="AG98" s="78">
        <f t="shared" si="12"/>
        <v>48.319615960511193</v>
      </c>
      <c r="AH98" s="78">
        <f t="shared" si="13"/>
        <v>47.954540691485633</v>
      </c>
      <c r="AI98" s="78">
        <f t="shared" si="14"/>
        <v>51.527913228072343</v>
      </c>
      <c r="AJ98" s="78">
        <f t="shared" si="14"/>
        <v>48.03251833187938</v>
      </c>
    </row>
    <row r="99" spans="1:36" x14ac:dyDescent="0.2">
      <c r="A99" s="71" t="s">
        <v>174</v>
      </c>
      <c r="B99" s="71" t="s">
        <v>466</v>
      </c>
      <c r="C99" s="78">
        <v>56.400106197554301</v>
      </c>
      <c r="D99" s="78">
        <v>62.0113149332918</v>
      </c>
      <c r="E99" s="78">
        <v>65.304453510664601</v>
      </c>
      <c r="F99" s="78">
        <v>58.975487301924602</v>
      </c>
      <c r="G99" s="78">
        <v>54.812551335865898</v>
      </c>
      <c r="H99" s="78">
        <v>53.160416936706902</v>
      </c>
      <c r="I99" s="78">
        <v>49.542325995713803</v>
      </c>
      <c r="J99" s="78">
        <v>50.0503262912991</v>
      </c>
      <c r="K99" s="78">
        <v>47.837443454617301</v>
      </c>
      <c r="L99" s="78"/>
      <c r="M99" s="71" t="s">
        <v>174</v>
      </c>
      <c r="N99" s="71" t="s">
        <v>466</v>
      </c>
      <c r="O99" s="78">
        <v>13167</v>
      </c>
      <c r="P99" s="78">
        <v>13102</v>
      </c>
      <c r="Q99" s="78">
        <v>12988</v>
      </c>
      <c r="R99" s="78">
        <v>12876</v>
      </c>
      <c r="S99" s="78">
        <v>12896</v>
      </c>
      <c r="T99" s="78">
        <v>12902</v>
      </c>
      <c r="U99" s="78">
        <v>13031</v>
      </c>
      <c r="V99" s="78">
        <v>13170</v>
      </c>
      <c r="W99" s="78">
        <v>13417</v>
      </c>
      <c r="X99" s="78">
        <v>13482</v>
      </c>
      <c r="Z99" s="71" t="s">
        <v>174</v>
      </c>
      <c r="AA99" s="71" t="s">
        <v>466</v>
      </c>
      <c r="AB99" s="78">
        <f t="shared" si="15"/>
        <v>4.2834439278160783</v>
      </c>
      <c r="AC99" s="78">
        <f t="shared" si="8"/>
        <v>4.7329655726829341</v>
      </c>
      <c r="AD99" s="78">
        <f t="shared" si="9"/>
        <v>5.0280607877013086</v>
      </c>
      <c r="AE99" s="78">
        <f t="shared" si="10"/>
        <v>4.5802646242563378</v>
      </c>
      <c r="AF99" s="78">
        <f t="shared" si="11"/>
        <v>4.2503529261682615</v>
      </c>
      <c r="AG99" s="78">
        <f t="shared" si="12"/>
        <v>4.1203237433504034</v>
      </c>
      <c r="AH99" s="78">
        <f t="shared" si="13"/>
        <v>3.8018821269061314</v>
      </c>
      <c r="AI99" s="78">
        <f t="shared" si="14"/>
        <v>3.8003284959224826</v>
      </c>
      <c r="AJ99" s="78">
        <f t="shared" si="14"/>
        <v>3.5654351535080346</v>
      </c>
    </row>
    <row r="100" spans="1:36" x14ac:dyDescent="0.2">
      <c r="A100" s="71" t="s">
        <v>175</v>
      </c>
      <c r="B100" s="71" t="s">
        <v>467</v>
      </c>
      <c r="C100" s="78">
        <v>260.14374115326501</v>
      </c>
      <c r="D100" s="78">
        <v>254.064668755604</v>
      </c>
      <c r="E100" s="78">
        <v>253.46262448162199</v>
      </c>
      <c r="F100" s="78">
        <v>238.30304250925701</v>
      </c>
      <c r="G100" s="78">
        <v>229.95692195349901</v>
      </c>
      <c r="H100" s="78">
        <v>222.558720969039</v>
      </c>
      <c r="I100" s="78">
        <v>219.833930829016</v>
      </c>
      <c r="J100" s="78">
        <v>213.26240182731499</v>
      </c>
      <c r="K100" s="78">
        <v>208.406034784599</v>
      </c>
      <c r="L100" s="78"/>
      <c r="M100" s="71" t="s">
        <v>175</v>
      </c>
      <c r="N100" s="71" t="s">
        <v>467</v>
      </c>
      <c r="O100" s="78">
        <v>62804</v>
      </c>
      <c r="P100" s="78">
        <v>63342</v>
      </c>
      <c r="Q100" s="78">
        <v>64032</v>
      </c>
      <c r="R100" s="78">
        <v>64215</v>
      </c>
      <c r="S100" s="78">
        <v>63691</v>
      </c>
      <c r="T100" s="78">
        <v>63912</v>
      </c>
      <c r="U100" s="78">
        <v>64348</v>
      </c>
      <c r="V100" s="78">
        <v>65380</v>
      </c>
      <c r="W100" s="78">
        <v>66262</v>
      </c>
      <c r="X100" s="78">
        <v>66666</v>
      </c>
      <c r="Z100" s="71" t="s">
        <v>175</v>
      </c>
      <c r="AA100" s="71" t="s">
        <v>467</v>
      </c>
      <c r="AB100" s="78">
        <f t="shared" si="15"/>
        <v>4.1421524290374023</v>
      </c>
      <c r="AC100" s="78">
        <f t="shared" si="8"/>
        <v>4.0109985279215055</v>
      </c>
      <c r="AD100" s="78">
        <f t="shared" si="9"/>
        <v>3.9583743203651611</v>
      </c>
      <c r="AE100" s="78">
        <f t="shared" si="10"/>
        <v>3.7110183369813439</v>
      </c>
      <c r="AF100" s="78">
        <f t="shared" si="11"/>
        <v>3.6105088937761849</v>
      </c>
      <c r="AG100" s="78">
        <f t="shared" si="12"/>
        <v>3.4822681338252441</v>
      </c>
      <c r="AH100" s="78">
        <f t="shared" si="13"/>
        <v>3.4163288809134085</v>
      </c>
      <c r="AI100" s="78">
        <f t="shared" si="14"/>
        <v>3.2618905143364176</v>
      </c>
      <c r="AJ100" s="78">
        <f t="shared" si="14"/>
        <v>3.1451817751441098</v>
      </c>
    </row>
    <row r="101" spans="1:36" x14ac:dyDescent="0.2">
      <c r="A101" s="71" t="s">
        <v>176</v>
      </c>
      <c r="B101" s="71" t="s">
        <v>468</v>
      </c>
      <c r="C101" s="78">
        <v>176.083506764926</v>
      </c>
      <c r="D101" s="78">
        <v>187.99750297141799</v>
      </c>
      <c r="E101" s="78">
        <v>178.92250229418599</v>
      </c>
      <c r="F101" s="78">
        <v>161.62696379188799</v>
      </c>
      <c r="G101" s="78">
        <v>149.45815497464699</v>
      </c>
      <c r="H101" s="78">
        <v>144.009389737264</v>
      </c>
      <c r="I101" s="78">
        <v>139.36582534247199</v>
      </c>
      <c r="J101" s="78">
        <v>145.15906215940299</v>
      </c>
      <c r="K101" s="78">
        <v>142.716566864285</v>
      </c>
      <c r="L101" s="78"/>
      <c r="M101" s="71" t="s">
        <v>176</v>
      </c>
      <c r="N101" s="71" t="s">
        <v>468</v>
      </c>
      <c r="O101" s="78">
        <v>28489</v>
      </c>
      <c r="P101" s="78">
        <v>28416</v>
      </c>
      <c r="Q101" s="78">
        <v>28254</v>
      </c>
      <c r="R101" s="78">
        <v>27910</v>
      </c>
      <c r="S101" s="78">
        <v>27788</v>
      </c>
      <c r="T101" s="78">
        <v>27871</v>
      </c>
      <c r="U101" s="78">
        <v>28221</v>
      </c>
      <c r="V101" s="78">
        <v>28697</v>
      </c>
      <c r="W101" s="78">
        <v>29207</v>
      </c>
      <c r="X101" s="78">
        <v>29568</v>
      </c>
      <c r="Z101" s="71" t="s">
        <v>176</v>
      </c>
      <c r="AA101" s="71" t="s">
        <v>468</v>
      </c>
      <c r="AB101" s="78">
        <f t="shared" si="15"/>
        <v>6.1807542126759794</v>
      </c>
      <c r="AC101" s="78">
        <f t="shared" si="8"/>
        <v>6.6159031169558702</v>
      </c>
      <c r="AD101" s="78">
        <f t="shared" si="9"/>
        <v>6.3326432467681029</v>
      </c>
      <c r="AE101" s="78">
        <f t="shared" si="10"/>
        <v>5.7910055102790388</v>
      </c>
      <c r="AF101" s="78">
        <f t="shared" si="11"/>
        <v>5.3785142858301063</v>
      </c>
      <c r="AG101" s="78">
        <f t="shared" si="12"/>
        <v>5.1669975866407372</v>
      </c>
      <c r="AH101" s="78">
        <f t="shared" si="13"/>
        <v>4.9383730322267816</v>
      </c>
      <c r="AI101" s="78">
        <f t="shared" si="14"/>
        <v>5.0583357897830084</v>
      </c>
      <c r="AJ101" s="78">
        <f t="shared" si="14"/>
        <v>4.886382266726641</v>
      </c>
    </row>
    <row r="102" spans="1:36" x14ac:dyDescent="0.2">
      <c r="A102" s="71" t="s">
        <v>177</v>
      </c>
      <c r="B102" s="71" t="s">
        <v>469</v>
      </c>
      <c r="C102" s="78">
        <v>270.88496173457702</v>
      </c>
      <c r="D102" s="78">
        <v>275.321636799158</v>
      </c>
      <c r="E102" s="78">
        <v>338.92941922670002</v>
      </c>
      <c r="F102" s="78">
        <v>205.678918408215</v>
      </c>
      <c r="G102" s="78">
        <v>209.67517462799501</v>
      </c>
      <c r="H102" s="78">
        <v>175.008377903113</v>
      </c>
      <c r="I102" s="78">
        <v>143.49177315089901</v>
      </c>
      <c r="J102" s="78">
        <v>142.05266228346599</v>
      </c>
      <c r="K102" s="78">
        <v>139.970340221957</v>
      </c>
      <c r="L102" s="78"/>
      <c r="M102" s="71" t="s">
        <v>177</v>
      </c>
      <c r="N102" s="71" t="s">
        <v>469</v>
      </c>
      <c r="O102" s="78">
        <v>30959</v>
      </c>
      <c r="P102" s="78">
        <v>30918</v>
      </c>
      <c r="Q102" s="78">
        <v>31143</v>
      </c>
      <c r="R102" s="78">
        <v>31185</v>
      </c>
      <c r="S102" s="78">
        <v>31132</v>
      </c>
      <c r="T102" s="78">
        <v>31272</v>
      </c>
      <c r="U102" s="78">
        <v>31598</v>
      </c>
      <c r="V102" s="78">
        <v>31846</v>
      </c>
      <c r="W102" s="78">
        <v>32130</v>
      </c>
      <c r="X102" s="78">
        <v>32200</v>
      </c>
      <c r="Z102" s="71" t="s">
        <v>177</v>
      </c>
      <c r="AA102" s="71" t="s">
        <v>469</v>
      </c>
      <c r="AB102" s="78">
        <f t="shared" si="15"/>
        <v>8.749796884091122</v>
      </c>
      <c r="AC102" s="78">
        <f t="shared" si="8"/>
        <v>8.9048980140745844</v>
      </c>
      <c r="AD102" s="78">
        <f t="shared" si="9"/>
        <v>10.883004823770992</v>
      </c>
      <c r="AE102" s="78">
        <f t="shared" si="10"/>
        <v>6.5954439124006727</v>
      </c>
      <c r="AF102" s="78">
        <f t="shared" si="11"/>
        <v>6.7350370881406594</v>
      </c>
      <c r="AG102" s="78">
        <f t="shared" si="12"/>
        <v>5.5963282777920504</v>
      </c>
      <c r="AH102" s="78">
        <f t="shared" si="13"/>
        <v>4.5411663127697643</v>
      </c>
      <c r="AI102" s="78">
        <f t="shared" si="14"/>
        <v>4.460612393502041</v>
      </c>
      <c r="AJ102" s="78">
        <f t="shared" si="14"/>
        <v>4.3563753570481483</v>
      </c>
    </row>
    <row r="103" spans="1:36" x14ac:dyDescent="0.2">
      <c r="A103" s="71" t="s">
        <v>178</v>
      </c>
      <c r="B103" s="71" t="s">
        <v>470</v>
      </c>
      <c r="C103" s="78">
        <v>108.788281028585</v>
      </c>
      <c r="D103" s="78">
        <v>106.366514560295</v>
      </c>
      <c r="E103" s="78">
        <v>101.11706884159101</v>
      </c>
      <c r="F103" s="78">
        <v>98.724235862569202</v>
      </c>
      <c r="G103" s="78">
        <v>99.088155874827606</v>
      </c>
      <c r="H103" s="78">
        <v>101.377835284122</v>
      </c>
      <c r="I103" s="78">
        <v>106.27710794724899</v>
      </c>
      <c r="J103" s="78">
        <v>99.768089174542794</v>
      </c>
      <c r="K103" s="78">
        <v>97.178595560715806</v>
      </c>
      <c r="L103" s="78"/>
      <c r="M103" s="71" t="s">
        <v>178</v>
      </c>
      <c r="N103" s="71" t="s">
        <v>470</v>
      </c>
      <c r="O103" s="78">
        <v>16840</v>
      </c>
      <c r="P103" s="78">
        <v>16813</v>
      </c>
      <c r="Q103" s="78">
        <v>16810</v>
      </c>
      <c r="R103" s="78">
        <v>16793</v>
      </c>
      <c r="S103" s="78">
        <v>16808</v>
      </c>
      <c r="T103" s="78">
        <v>16800</v>
      </c>
      <c r="U103" s="78">
        <v>16959</v>
      </c>
      <c r="V103" s="78">
        <v>17160</v>
      </c>
      <c r="W103" s="78">
        <v>17437</v>
      </c>
      <c r="X103" s="78">
        <v>17455</v>
      </c>
      <c r="Z103" s="71" t="s">
        <v>178</v>
      </c>
      <c r="AA103" s="71" t="s">
        <v>470</v>
      </c>
      <c r="AB103" s="78">
        <f t="shared" si="15"/>
        <v>6.460111700034739</v>
      </c>
      <c r="AC103" s="78">
        <f t="shared" si="8"/>
        <v>6.3264446892461192</v>
      </c>
      <c r="AD103" s="78">
        <f t="shared" si="9"/>
        <v>6.0152926140149319</v>
      </c>
      <c r="AE103" s="78">
        <f t="shared" si="10"/>
        <v>5.8788921492627404</v>
      </c>
      <c r="AF103" s="78">
        <f t="shared" si="11"/>
        <v>5.8952972319626129</v>
      </c>
      <c r="AG103" s="78">
        <f t="shared" si="12"/>
        <v>6.0343949573882147</v>
      </c>
      <c r="AH103" s="78">
        <f t="shared" si="13"/>
        <v>6.2667084113007245</v>
      </c>
      <c r="AI103" s="78">
        <f t="shared" si="14"/>
        <v>5.8139912106376919</v>
      </c>
      <c r="AJ103" s="78">
        <f t="shared" si="14"/>
        <v>5.5731258565530659</v>
      </c>
    </row>
    <row r="104" spans="1:36" x14ac:dyDescent="0.2">
      <c r="A104" s="71" t="s">
        <v>179</v>
      </c>
      <c r="B104" s="71" t="s">
        <v>471</v>
      </c>
      <c r="C104" s="78">
        <v>101.76027171407399</v>
      </c>
      <c r="D104" s="78">
        <v>98.984092430356696</v>
      </c>
      <c r="E104" s="78">
        <v>102.203329619001</v>
      </c>
      <c r="F104" s="78">
        <v>102.708591759931</v>
      </c>
      <c r="G104" s="78">
        <v>90.281480436610806</v>
      </c>
      <c r="H104" s="78">
        <v>90.512365120629497</v>
      </c>
      <c r="I104" s="78">
        <v>89.179521544509996</v>
      </c>
      <c r="J104" s="78">
        <v>88.183053646207199</v>
      </c>
      <c r="K104" s="78">
        <v>88.091404285966206</v>
      </c>
      <c r="L104" s="78"/>
      <c r="M104" s="71" t="s">
        <v>179</v>
      </c>
      <c r="N104" s="71" t="s">
        <v>471</v>
      </c>
      <c r="O104" s="78">
        <v>13184</v>
      </c>
      <c r="P104" s="78">
        <v>13290</v>
      </c>
      <c r="Q104" s="78">
        <v>13242</v>
      </c>
      <c r="R104" s="78">
        <v>13250</v>
      </c>
      <c r="S104" s="78">
        <v>13275</v>
      </c>
      <c r="T104" s="78">
        <v>13332</v>
      </c>
      <c r="U104" s="78">
        <v>13460</v>
      </c>
      <c r="V104" s="78">
        <v>13655</v>
      </c>
      <c r="W104" s="78">
        <v>13919</v>
      </c>
      <c r="X104" s="78">
        <v>14025</v>
      </c>
      <c r="Z104" s="71" t="s">
        <v>179</v>
      </c>
      <c r="AA104" s="71" t="s">
        <v>471</v>
      </c>
      <c r="AB104" s="78">
        <f t="shared" si="15"/>
        <v>7.71846721132236</v>
      </c>
      <c r="AC104" s="78">
        <f t="shared" si="8"/>
        <v>7.4480129744436949</v>
      </c>
      <c r="AD104" s="78">
        <f t="shared" si="9"/>
        <v>7.7181188354478927</v>
      </c>
      <c r="AE104" s="78">
        <f t="shared" si="10"/>
        <v>7.7515918309381879</v>
      </c>
      <c r="AF104" s="78">
        <f t="shared" si="11"/>
        <v>6.8008648163171976</v>
      </c>
      <c r="AG104" s="78">
        <f t="shared" si="12"/>
        <v>6.7891062946766807</v>
      </c>
      <c r="AH104" s="78">
        <f t="shared" si="13"/>
        <v>6.6255216600676068</v>
      </c>
      <c r="AI104" s="78">
        <f t="shared" si="14"/>
        <v>6.4579314277705748</v>
      </c>
      <c r="AJ104" s="78">
        <f t="shared" si="14"/>
        <v>6.3288601398064657</v>
      </c>
    </row>
    <row r="105" spans="1:36" x14ac:dyDescent="0.2">
      <c r="A105" s="71" t="s">
        <v>180</v>
      </c>
      <c r="B105" s="71" t="s">
        <v>472</v>
      </c>
      <c r="C105" s="78">
        <v>78.193199691860798</v>
      </c>
      <c r="D105" s="78">
        <v>74.451391121857498</v>
      </c>
      <c r="E105" s="78">
        <v>76.263134162955595</v>
      </c>
      <c r="F105" s="78">
        <v>74.805953479697493</v>
      </c>
      <c r="G105" s="78">
        <v>70.688418026500898</v>
      </c>
      <c r="H105" s="78">
        <v>70.464578567553104</v>
      </c>
      <c r="I105" s="78">
        <v>69.618564614049703</v>
      </c>
      <c r="J105" s="78">
        <v>66.470218068761895</v>
      </c>
      <c r="K105" s="78">
        <v>65.163848594088293</v>
      </c>
      <c r="L105" s="78"/>
      <c r="M105" s="71" t="s">
        <v>180</v>
      </c>
      <c r="N105" s="71" t="s">
        <v>472</v>
      </c>
      <c r="O105" s="78">
        <v>21667</v>
      </c>
      <c r="P105" s="78">
        <v>21949</v>
      </c>
      <c r="Q105" s="78">
        <v>22259</v>
      </c>
      <c r="R105" s="78">
        <v>22296</v>
      </c>
      <c r="S105" s="78">
        <v>22534</v>
      </c>
      <c r="T105" s="78">
        <v>22672</v>
      </c>
      <c r="U105" s="78">
        <v>22994</v>
      </c>
      <c r="V105" s="78">
        <v>23119</v>
      </c>
      <c r="W105" s="78">
        <v>23600</v>
      </c>
      <c r="X105" s="78">
        <v>24167</v>
      </c>
      <c r="Z105" s="71" t="s">
        <v>180</v>
      </c>
      <c r="AA105" s="71" t="s">
        <v>472</v>
      </c>
      <c r="AB105" s="78">
        <f t="shared" si="15"/>
        <v>3.6088613879106841</v>
      </c>
      <c r="AC105" s="78">
        <f t="shared" si="8"/>
        <v>3.3920174550939675</v>
      </c>
      <c r="AD105" s="78">
        <f t="shared" si="9"/>
        <v>3.4261707247834852</v>
      </c>
      <c r="AE105" s="78">
        <f t="shared" si="10"/>
        <v>3.3551288787090732</v>
      </c>
      <c r="AF105" s="78">
        <f t="shared" si="11"/>
        <v>3.1369671619109298</v>
      </c>
      <c r="AG105" s="78">
        <f t="shared" si="12"/>
        <v>3.1080001132477553</v>
      </c>
      <c r="AH105" s="78">
        <f t="shared" si="13"/>
        <v>3.0276839442484866</v>
      </c>
      <c r="AI105" s="78">
        <f t="shared" si="14"/>
        <v>2.8751337890376703</v>
      </c>
      <c r="AJ105" s="78">
        <f t="shared" si="14"/>
        <v>2.7611800251732328</v>
      </c>
    </row>
    <row r="106" spans="1:36" x14ac:dyDescent="0.2">
      <c r="A106" s="71" t="s">
        <v>181</v>
      </c>
      <c r="B106" s="71" t="s">
        <v>473</v>
      </c>
      <c r="C106" s="78">
        <v>81.722810637701599</v>
      </c>
      <c r="D106" s="78">
        <v>78.528790594734701</v>
      </c>
      <c r="E106" s="78">
        <v>83.537902434978605</v>
      </c>
      <c r="F106" s="78">
        <v>84.935096071203404</v>
      </c>
      <c r="G106" s="78">
        <v>71.469229773792406</v>
      </c>
      <c r="H106" s="78">
        <v>67.649655513322401</v>
      </c>
      <c r="I106" s="78">
        <v>87.045527140955002</v>
      </c>
      <c r="J106" s="78">
        <v>73.023934726265495</v>
      </c>
      <c r="K106" s="78">
        <v>63.030853036663402</v>
      </c>
      <c r="L106" s="78"/>
      <c r="M106" s="71" t="s">
        <v>181</v>
      </c>
      <c r="N106" s="71" t="s">
        <v>473</v>
      </c>
      <c r="O106" s="78">
        <v>16230</v>
      </c>
      <c r="P106" s="78">
        <v>16509</v>
      </c>
      <c r="Q106" s="78">
        <v>16701</v>
      </c>
      <c r="R106" s="78">
        <v>16843</v>
      </c>
      <c r="S106" s="78">
        <v>17011</v>
      </c>
      <c r="T106" s="78">
        <v>17114</v>
      </c>
      <c r="U106" s="78">
        <v>17211</v>
      </c>
      <c r="V106" s="78">
        <v>17430</v>
      </c>
      <c r="W106" s="78">
        <v>17646</v>
      </c>
      <c r="X106" s="78">
        <v>18073</v>
      </c>
      <c r="Z106" s="71" t="s">
        <v>181</v>
      </c>
      <c r="AA106" s="71" t="s">
        <v>473</v>
      </c>
      <c r="AB106" s="78">
        <f t="shared" si="15"/>
        <v>5.0352933233334314</v>
      </c>
      <c r="AC106" s="78">
        <f t="shared" si="8"/>
        <v>4.7567260642519056</v>
      </c>
      <c r="AD106" s="78">
        <f t="shared" si="9"/>
        <v>5.0019700877180169</v>
      </c>
      <c r="AE106" s="78">
        <f t="shared" si="10"/>
        <v>5.0427534329515762</v>
      </c>
      <c r="AF106" s="78">
        <f t="shared" si="11"/>
        <v>4.2013538165770621</v>
      </c>
      <c r="AG106" s="78">
        <f t="shared" si="12"/>
        <v>3.9528839262196098</v>
      </c>
      <c r="AH106" s="78">
        <f t="shared" si="13"/>
        <v>5.0575519807654992</v>
      </c>
      <c r="AI106" s="78">
        <f t="shared" si="14"/>
        <v>4.1895544880244113</v>
      </c>
      <c r="AJ106" s="78">
        <f t="shared" si="14"/>
        <v>3.5719626565036497</v>
      </c>
    </row>
    <row r="107" spans="1:36" x14ac:dyDescent="0.2">
      <c r="A107" s="71" t="s">
        <v>182</v>
      </c>
      <c r="B107" s="71" t="s">
        <v>474</v>
      </c>
      <c r="C107" s="78">
        <v>100.06090825687799</v>
      </c>
      <c r="D107" s="78">
        <v>98.988263387362295</v>
      </c>
      <c r="E107" s="78">
        <v>98.844126003158905</v>
      </c>
      <c r="F107" s="78">
        <v>95.589425623423196</v>
      </c>
      <c r="G107" s="78">
        <v>87.699118498866397</v>
      </c>
      <c r="H107" s="78">
        <v>87.034958049879293</v>
      </c>
      <c r="I107" s="78">
        <v>84.089553135985796</v>
      </c>
      <c r="J107" s="78">
        <v>82.184616641527199</v>
      </c>
      <c r="K107" s="78">
        <v>80.500681453531001</v>
      </c>
      <c r="L107" s="78"/>
      <c r="M107" s="71" t="s">
        <v>182</v>
      </c>
      <c r="N107" s="71" t="s">
        <v>474</v>
      </c>
      <c r="O107" s="78">
        <v>32843</v>
      </c>
      <c r="P107" s="78">
        <v>33162</v>
      </c>
      <c r="Q107" s="78">
        <v>33303</v>
      </c>
      <c r="R107" s="78">
        <v>33510</v>
      </c>
      <c r="S107" s="78">
        <v>33615</v>
      </c>
      <c r="T107" s="78">
        <v>33807</v>
      </c>
      <c r="U107" s="78">
        <v>34110</v>
      </c>
      <c r="V107" s="78">
        <v>34667</v>
      </c>
      <c r="W107" s="78">
        <v>35257</v>
      </c>
      <c r="X107" s="78">
        <v>35790</v>
      </c>
      <c r="Z107" s="71" t="s">
        <v>182</v>
      </c>
      <c r="AA107" s="71" t="s">
        <v>474</v>
      </c>
      <c r="AB107" s="78">
        <f t="shared" si="15"/>
        <v>3.0466433717041075</v>
      </c>
      <c r="AC107" s="78">
        <f t="shared" si="8"/>
        <v>2.9849907540969269</v>
      </c>
      <c r="AD107" s="78">
        <f t="shared" si="9"/>
        <v>2.9680246825558929</v>
      </c>
      <c r="AE107" s="78">
        <f t="shared" si="10"/>
        <v>2.8525641785563476</v>
      </c>
      <c r="AF107" s="78">
        <f t="shared" si="11"/>
        <v>2.6089281124160761</v>
      </c>
      <c r="AG107" s="78">
        <f t="shared" si="12"/>
        <v>2.5744655855260534</v>
      </c>
      <c r="AH107" s="78">
        <f t="shared" si="13"/>
        <v>2.4652463540306595</v>
      </c>
      <c r="AI107" s="78">
        <f t="shared" si="14"/>
        <v>2.3706873003584734</v>
      </c>
      <c r="AJ107" s="78">
        <f t="shared" si="14"/>
        <v>2.2832538631628045</v>
      </c>
    </row>
    <row r="108" spans="1:36" x14ac:dyDescent="0.2">
      <c r="A108" s="71" t="s">
        <v>183</v>
      </c>
      <c r="B108" s="71" t="s">
        <v>475</v>
      </c>
      <c r="C108" s="78">
        <v>91.440406163234798</v>
      </c>
      <c r="D108" s="78">
        <v>86.462491319728898</v>
      </c>
      <c r="E108" s="78">
        <v>89.577217460938797</v>
      </c>
      <c r="F108" s="78">
        <v>88.612355848872099</v>
      </c>
      <c r="G108" s="78">
        <v>79.336873116325094</v>
      </c>
      <c r="H108" s="78">
        <v>75.992854692655499</v>
      </c>
      <c r="I108" s="78">
        <v>72.253813618096302</v>
      </c>
      <c r="J108" s="78">
        <v>71.439372500653803</v>
      </c>
      <c r="K108" s="78">
        <v>74.696469665035806</v>
      </c>
      <c r="L108" s="78"/>
      <c r="M108" s="71" t="s">
        <v>183</v>
      </c>
      <c r="N108" s="71" t="s">
        <v>475</v>
      </c>
      <c r="O108" s="78">
        <v>13662</v>
      </c>
      <c r="P108" s="78">
        <v>13526</v>
      </c>
      <c r="Q108" s="78">
        <v>13590</v>
      </c>
      <c r="R108" s="78">
        <v>13603</v>
      </c>
      <c r="S108" s="78">
        <v>13620</v>
      </c>
      <c r="T108" s="78">
        <v>13687</v>
      </c>
      <c r="U108" s="78">
        <v>13864</v>
      </c>
      <c r="V108" s="78">
        <v>14102</v>
      </c>
      <c r="W108" s="78">
        <v>14406</v>
      </c>
      <c r="X108" s="78">
        <v>14715</v>
      </c>
      <c r="Z108" s="71" t="s">
        <v>183</v>
      </c>
      <c r="AA108" s="71" t="s">
        <v>475</v>
      </c>
      <c r="AB108" s="78">
        <f t="shared" si="15"/>
        <v>6.6930468572123267</v>
      </c>
      <c r="AC108" s="78">
        <f t="shared" si="8"/>
        <v>6.3923178559610303</v>
      </c>
      <c r="AD108" s="78">
        <f t="shared" si="9"/>
        <v>6.5914067300175718</v>
      </c>
      <c r="AE108" s="78">
        <f t="shared" si="10"/>
        <v>6.514177449744329</v>
      </c>
      <c r="AF108" s="78">
        <f t="shared" si="11"/>
        <v>5.8250273947375248</v>
      </c>
      <c r="AG108" s="78">
        <f t="shared" si="12"/>
        <v>5.5521922037448306</v>
      </c>
      <c r="AH108" s="78">
        <f t="shared" si="13"/>
        <v>5.211613792418949</v>
      </c>
      <c r="AI108" s="78">
        <f t="shared" si="14"/>
        <v>5.0659035952810809</v>
      </c>
      <c r="AJ108" s="78">
        <f t="shared" si="14"/>
        <v>5.1850943818572688</v>
      </c>
    </row>
    <row r="109" spans="1:36" x14ac:dyDescent="0.2">
      <c r="A109" s="71" t="s">
        <v>184</v>
      </c>
      <c r="B109" s="71" t="s">
        <v>476</v>
      </c>
      <c r="C109" s="78">
        <v>59.1327090404872</v>
      </c>
      <c r="D109" s="78">
        <v>55.827093290489103</v>
      </c>
      <c r="E109" s="78">
        <v>58.075041957575102</v>
      </c>
      <c r="F109" s="78">
        <v>55.487593047877702</v>
      </c>
      <c r="G109" s="78">
        <v>50.389148485019</v>
      </c>
      <c r="H109" s="78">
        <v>47.823452912717599</v>
      </c>
      <c r="I109" s="78">
        <v>46.486255932269202</v>
      </c>
      <c r="J109" s="78">
        <v>45.4584497189039</v>
      </c>
      <c r="K109" s="78">
        <v>43.746048628180702</v>
      </c>
      <c r="L109" s="78"/>
      <c r="M109" s="71" t="s">
        <v>184</v>
      </c>
      <c r="N109" s="71" t="s">
        <v>476</v>
      </c>
      <c r="O109" s="78">
        <v>9592</v>
      </c>
      <c r="P109" s="78">
        <v>9639</v>
      </c>
      <c r="Q109" s="78">
        <v>9631</v>
      </c>
      <c r="R109" s="78">
        <v>9663</v>
      </c>
      <c r="S109" s="78">
        <v>9655</v>
      </c>
      <c r="T109" s="78">
        <v>9653</v>
      </c>
      <c r="U109" s="78">
        <v>9733</v>
      </c>
      <c r="V109" s="78">
        <v>9831</v>
      </c>
      <c r="W109" s="78">
        <v>9958</v>
      </c>
      <c r="X109" s="78">
        <v>10047</v>
      </c>
      <c r="Z109" s="71" t="s">
        <v>184</v>
      </c>
      <c r="AA109" s="71" t="s">
        <v>476</v>
      </c>
      <c r="AB109" s="78">
        <f t="shared" si="15"/>
        <v>6.1647945204844872</v>
      </c>
      <c r="AC109" s="78">
        <f t="shared" si="8"/>
        <v>5.7917930584592909</v>
      </c>
      <c r="AD109" s="78">
        <f t="shared" si="9"/>
        <v>6.0300116247092825</v>
      </c>
      <c r="AE109" s="78">
        <f t="shared" si="10"/>
        <v>5.7422739364460007</v>
      </c>
      <c r="AF109" s="78">
        <f t="shared" si="11"/>
        <v>5.2189692889714143</v>
      </c>
      <c r="AG109" s="78">
        <f t="shared" si="12"/>
        <v>4.9542580454488343</v>
      </c>
      <c r="AH109" s="78">
        <f t="shared" si="13"/>
        <v>4.7761487652593448</v>
      </c>
      <c r="AI109" s="78">
        <f t="shared" si="14"/>
        <v>4.6239904098162858</v>
      </c>
      <c r="AJ109" s="78">
        <f t="shared" si="14"/>
        <v>4.3930556967443968</v>
      </c>
    </row>
    <row r="110" spans="1:36" x14ac:dyDescent="0.2">
      <c r="A110" s="71" t="s">
        <v>185</v>
      </c>
      <c r="B110" s="71" t="s">
        <v>477</v>
      </c>
      <c r="C110" s="78">
        <v>102.774273414232</v>
      </c>
      <c r="D110" s="78">
        <v>113.289350589596</v>
      </c>
      <c r="E110" s="78">
        <v>132.81291882873899</v>
      </c>
      <c r="F110" s="78">
        <v>125.265245360702</v>
      </c>
      <c r="G110" s="78">
        <v>124.597392171759</v>
      </c>
      <c r="H110" s="78">
        <v>109.036544726435</v>
      </c>
      <c r="I110" s="78">
        <v>100.935060356495</v>
      </c>
      <c r="J110" s="78">
        <v>93.727858552217597</v>
      </c>
      <c r="K110" s="78">
        <v>98.300858612526596</v>
      </c>
      <c r="L110" s="78"/>
      <c r="M110" s="71" t="s">
        <v>185</v>
      </c>
      <c r="N110" s="71" t="s">
        <v>477</v>
      </c>
      <c r="O110" s="78">
        <v>14613</v>
      </c>
      <c r="P110" s="78">
        <v>14813</v>
      </c>
      <c r="Q110" s="78">
        <v>14841</v>
      </c>
      <c r="R110" s="78">
        <v>14851</v>
      </c>
      <c r="S110" s="78">
        <v>14866</v>
      </c>
      <c r="T110" s="78">
        <v>14801</v>
      </c>
      <c r="U110" s="78">
        <v>14894</v>
      </c>
      <c r="V110" s="78">
        <v>14962</v>
      </c>
      <c r="W110" s="78">
        <v>15202</v>
      </c>
      <c r="X110" s="78">
        <v>15429</v>
      </c>
      <c r="Z110" s="71" t="s">
        <v>185</v>
      </c>
      <c r="AA110" s="71" t="s">
        <v>477</v>
      </c>
      <c r="AB110" s="78">
        <f t="shared" si="15"/>
        <v>7.0330714715822893</v>
      </c>
      <c r="AC110" s="78">
        <f t="shared" si="8"/>
        <v>7.6479680408827377</v>
      </c>
      <c r="AD110" s="78">
        <f t="shared" si="9"/>
        <v>8.9490545669927233</v>
      </c>
      <c r="AE110" s="78">
        <f t="shared" si="10"/>
        <v>8.4348020578211571</v>
      </c>
      <c r="AF110" s="78">
        <f t="shared" si="11"/>
        <v>8.3813663508515397</v>
      </c>
      <c r="AG110" s="78">
        <f t="shared" si="12"/>
        <v>7.3668363439250726</v>
      </c>
      <c r="AH110" s="78">
        <f t="shared" si="13"/>
        <v>6.7768940752313016</v>
      </c>
      <c r="AI110" s="78">
        <f t="shared" si="14"/>
        <v>6.2643937008566768</v>
      </c>
      <c r="AJ110" s="78">
        <f t="shared" si="14"/>
        <v>6.4663109204398497</v>
      </c>
    </row>
    <row r="111" spans="1:36" x14ac:dyDescent="0.2">
      <c r="A111" s="71" t="s">
        <v>186</v>
      </c>
      <c r="B111" s="71" t="s">
        <v>478</v>
      </c>
      <c r="C111" s="78">
        <v>95.681549591851805</v>
      </c>
      <c r="D111" s="78">
        <v>92.501196174498403</v>
      </c>
      <c r="E111" s="78">
        <v>94.569710777901705</v>
      </c>
      <c r="F111" s="78">
        <v>91.534093596256398</v>
      </c>
      <c r="G111" s="78">
        <v>83.737701097144196</v>
      </c>
      <c r="H111" s="78">
        <v>82.498888308805206</v>
      </c>
      <c r="I111" s="78">
        <v>80.877659530700797</v>
      </c>
      <c r="J111" s="78">
        <v>80.851510476593305</v>
      </c>
      <c r="K111" s="78">
        <v>76.612283256305005</v>
      </c>
      <c r="L111" s="78"/>
      <c r="M111" s="71" t="s">
        <v>186</v>
      </c>
      <c r="N111" s="71" t="s">
        <v>478</v>
      </c>
      <c r="O111" s="78">
        <v>28255</v>
      </c>
      <c r="P111" s="78">
        <v>28638</v>
      </c>
      <c r="Q111" s="78">
        <v>29013</v>
      </c>
      <c r="R111" s="78">
        <v>29261</v>
      </c>
      <c r="S111" s="78">
        <v>29427</v>
      </c>
      <c r="T111" s="78">
        <v>29600</v>
      </c>
      <c r="U111" s="78">
        <v>29808</v>
      </c>
      <c r="V111" s="78">
        <v>30104</v>
      </c>
      <c r="W111" s="78">
        <v>30532</v>
      </c>
      <c r="X111" s="78">
        <v>30959</v>
      </c>
      <c r="Z111" s="71" t="s">
        <v>186</v>
      </c>
      <c r="AA111" s="71" t="s">
        <v>478</v>
      </c>
      <c r="AB111" s="78">
        <f t="shared" si="15"/>
        <v>3.3863581522509927</v>
      </c>
      <c r="AC111" s="78">
        <f t="shared" si="8"/>
        <v>3.2300159289928905</v>
      </c>
      <c r="AD111" s="78">
        <f t="shared" si="9"/>
        <v>3.2595633260228762</v>
      </c>
      <c r="AE111" s="78">
        <f t="shared" si="10"/>
        <v>3.1281943062867432</v>
      </c>
      <c r="AF111" s="78">
        <f t="shared" si="11"/>
        <v>2.8456078124560502</v>
      </c>
      <c r="AG111" s="78">
        <f t="shared" si="12"/>
        <v>2.7871246050272029</v>
      </c>
      <c r="AH111" s="78">
        <f t="shared" si="13"/>
        <v>2.7132870212929681</v>
      </c>
      <c r="AI111" s="78">
        <f t="shared" si="14"/>
        <v>2.6857397846330491</v>
      </c>
      <c r="AJ111" s="78">
        <f t="shared" si="14"/>
        <v>2.5092454885466071</v>
      </c>
    </row>
    <row r="112" spans="1:36" x14ac:dyDescent="0.2">
      <c r="A112" s="71" t="s">
        <v>187</v>
      </c>
      <c r="B112" s="71" t="s">
        <v>479</v>
      </c>
      <c r="C112" s="78">
        <v>61.461861411676701</v>
      </c>
      <c r="D112" s="78">
        <v>61.42964904902</v>
      </c>
      <c r="E112" s="78">
        <v>62.585321567493303</v>
      </c>
      <c r="F112" s="78">
        <v>60.7319411364358</v>
      </c>
      <c r="G112" s="78">
        <v>56.4044774747913</v>
      </c>
      <c r="H112" s="78">
        <v>54.636137811838999</v>
      </c>
      <c r="I112" s="78">
        <v>53.652343053143198</v>
      </c>
      <c r="J112" s="78">
        <v>56.554970227882698</v>
      </c>
      <c r="K112" s="78">
        <v>54.252219078280497</v>
      </c>
      <c r="L112" s="78"/>
      <c r="M112" s="71" t="s">
        <v>187</v>
      </c>
      <c r="N112" s="71" t="s">
        <v>479</v>
      </c>
      <c r="O112" s="78">
        <v>20449</v>
      </c>
      <c r="P112" s="78">
        <v>21065</v>
      </c>
      <c r="Q112" s="78">
        <v>21559</v>
      </c>
      <c r="R112" s="78">
        <v>22017</v>
      </c>
      <c r="S112" s="78">
        <v>22298</v>
      </c>
      <c r="T112" s="78">
        <v>22496</v>
      </c>
      <c r="U112" s="78">
        <v>22946</v>
      </c>
      <c r="V112" s="78">
        <v>23324</v>
      </c>
      <c r="W112" s="78">
        <v>23887</v>
      </c>
      <c r="X112" s="78">
        <v>24264</v>
      </c>
      <c r="Z112" s="71" t="s">
        <v>187</v>
      </c>
      <c r="AA112" s="71" t="s">
        <v>479</v>
      </c>
      <c r="AB112" s="78">
        <f t="shared" si="15"/>
        <v>3.0056169696159567</v>
      </c>
      <c r="AC112" s="78">
        <f t="shared" si="8"/>
        <v>2.9161950652276287</v>
      </c>
      <c r="AD112" s="78">
        <f t="shared" si="9"/>
        <v>2.902978875063468</v>
      </c>
      <c r="AE112" s="78">
        <f t="shared" si="10"/>
        <v>2.7584112793039832</v>
      </c>
      <c r="AF112" s="78">
        <f t="shared" si="11"/>
        <v>2.5295756334555248</v>
      </c>
      <c r="AG112" s="78">
        <f t="shared" si="12"/>
        <v>2.4287045613370819</v>
      </c>
      <c r="AH112" s="78">
        <f t="shared" si="13"/>
        <v>2.338200255083378</v>
      </c>
      <c r="AI112" s="78">
        <f t="shared" si="14"/>
        <v>2.4247543400738594</v>
      </c>
      <c r="AJ112" s="78">
        <f t="shared" si="14"/>
        <v>2.2712027076769998</v>
      </c>
    </row>
    <row r="113" spans="1:36" x14ac:dyDescent="0.2">
      <c r="A113" s="71" t="s">
        <v>188</v>
      </c>
      <c r="B113" s="71" t="s">
        <v>480</v>
      </c>
      <c r="C113" s="78">
        <v>93.156220828086205</v>
      </c>
      <c r="D113" s="78">
        <v>89.915529184452296</v>
      </c>
      <c r="E113" s="78">
        <v>90.2089395788296</v>
      </c>
      <c r="F113" s="78">
        <v>88.286999130128194</v>
      </c>
      <c r="G113" s="78">
        <v>81.370782847600495</v>
      </c>
      <c r="H113" s="78">
        <v>122.264547550267</v>
      </c>
      <c r="I113" s="78">
        <v>114.91710137359701</v>
      </c>
      <c r="J113" s="78">
        <v>117.792279898156</v>
      </c>
      <c r="K113" s="78">
        <v>117.882206654444</v>
      </c>
      <c r="L113" s="78"/>
      <c r="M113" s="71" t="s">
        <v>188</v>
      </c>
      <c r="N113" s="71" t="s">
        <v>480</v>
      </c>
      <c r="O113" s="78">
        <v>19390</v>
      </c>
      <c r="P113" s="78">
        <v>19625</v>
      </c>
      <c r="Q113" s="78">
        <v>19822</v>
      </c>
      <c r="R113" s="78">
        <v>19805</v>
      </c>
      <c r="S113" s="78">
        <v>19971</v>
      </c>
      <c r="T113" s="78">
        <v>20067</v>
      </c>
      <c r="U113" s="78">
        <v>20248</v>
      </c>
      <c r="V113" s="78">
        <v>20462</v>
      </c>
      <c r="W113" s="78">
        <v>20771</v>
      </c>
      <c r="X113" s="78">
        <v>21074</v>
      </c>
      <c r="Z113" s="71" t="s">
        <v>188</v>
      </c>
      <c r="AA113" s="71" t="s">
        <v>480</v>
      </c>
      <c r="AB113" s="78">
        <f t="shared" si="15"/>
        <v>4.8043435187254362</v>
      </c>
      <c r="AC113" s="78">
        <f t="shared" si="8"/>
        <v>4.5816830157682702</v>
      </c>
      <c r="AD113" s="78">
        <f t="shared" si="9"/>
        <v>4.5509504378382397</v>
      </c>
      <c r="AE113" s="78">
        <f t="shared" si="10"/>
        <v>4.4578136394914516</v>
      </c>
      <c r="AF113" s="78">
        <f t="shared" si="11"/>
        <v>4.0744470906614838</v>
      </c>
      <c r="AG113" s="78">
        <f t="shared" si="12"/>
        <v>6.0928164424312055</v>
      </c>
      <c r="AH113" s="78">
        <f t="shared" si="13"/>
        <v>5.6754791274988641</v>
      </c>
      <c r="AI113" s="78">
        <f t="shared" si="14"/>
        <v>5.7566357100066456</v>
      </c>
      <c r="AJ113" s="78">
        <f t="shared" si="14"/>
        <v>5.6753264962902126</v>
      </c>
    </row>
    <row r="114" spans="1:36" x14ac:dyDescent="0.2">
      <c r="A114" s="71" t="s">
        <v>189</v>
      </c>
      <c r="B114" s="71" t="s">
        <v>481</v>
      </c>
      <c r="C114" s="78">
        <v>95.626864268183098</v>
      </c>
      <c r="D114" s="78">
        <v>92.512667844678802</v>
      </c>
      <c r="E114" s="78">
        <v>109.002497625709</v>
      </c>
      <c r="F114" s="78">
        <v>113.580446150233</v>
      </c>
      <c r="G114" s="78">
        <v>95.580842278760599</v>
      </c>
      <c r="H114" s="78">
        <v>95.051395075271898</v>
      </c>
      <c r="I114" s="78">
        <v>93.249651692218393</v>
      </c>
      <c r="J114" s="78">
        <v>77.571139458406606</v>
      </c>
      <c r="K114" s="78">
        <v>75.072789688488101</v>
      </c>
      <c r="L114" s="78"/>
      <c r="M114" s="71" t="s">
        <v>189</v>
      </c>
      <c r="N114" s="71" t="s">
        <v>481</v>
      </c>
      <c r="O114" s="78">
        <v>14784</v>
      </c>
      <c r="P114" s="78">
        <v>14867</v>
      </c>
      <c r="Q114" s="78">
        <v>14981</v>
      </c>
      <c r="R114" s="78">
        <v>14946</v>
      </c>
      <c r="S114" s="78">
        <v>14955</v>
      </c>
      <c r="T114" s="78">
        <v>15025</v>
      </c>
      <c r="U114" s="78">
        <v>15167</v>
      </c>
      <c r="V114" s="78">
        <v>15149</v>
      </c>
      <c r="W114" s="78">
        <v>15408</v>
      </c>
      <c r="X114" s="78">
        <v>15642</v>
      </c>
      <c r="Z114" s="71" t="s">
        <v>189</v>
      </c>
      <c r="AA114" s="71" t="s">
        <v>481</v>
      </c>
      <c r="AB114" s="78">
        <f t="shared" si="15"/>
        <v>6.4682673341574066</v>
      </c>
      <c r="AC114" s="78">
        <f t="shared" si="8"/>
        <v>6.2226856692458998</v>
      </c>
      <c r="AD114" s="78">
        <f t="shared" si="9"/>
        <v>7.2760495044195315</v>
      </c>
      <c r="AE114" s="78">
        <f t="shared" si="10"/>
        <v>7.5993875384874219</v>
      </c>
      <c r="AF114" s="78">
        <f t="shared" si="11"/>
        <v>6.3912298414416986</v>
      </c>
      <c r="AG114" s="78">
        <f t="shared" si="12"/>
        <v>6.3262159783874807</v>
      </c>
      <c r="AH114" s="78">
        <f t="shared" si="13"/>
        <v>6.1481935578702709</v>
      </c>
      <c r="AI114" s="78">
        <f t="shared" si="14"/>
        <v>5.1205452147604857</v>
      </c>
      <c r="AJ114" s="78">
        <f t="shared" si="14"/>
        <v>4.8723253951510967</v>
      </c>
    </row>
    <row r="115" spans="1:36" x14ac:dyDescent="0.2">
      <c r="A115" s="71" t="s">
        <v>190</v>
      </c>
      <c r="B115" s="71" t="s">
        <v>482</v>
      </c>
      <c r="C115" s="78">
        <v>162.80835865970701</v>
      </c>
      <c r="D115" s="78">
        <v>156.90870113026401</v>
      </c>
      <c r="E115" s="78">
        <v>158.32192935132699</v>
      </c>
      <c r="F115" s="78">
        <v>159.55167339466101</v>
      </c>
      <c r="G115" s="78">
        <v>150.78751614414301</v>
      </c>
      <c r="H115" s="78">
        <v>152.97444933141199</v>
      </c>
      <c r="I115" s="78">
        <v>149.39517700108499</v>
      </c>
      <c r="J115" s="78">
        <v>152.87660909489099</v>
      </c>
      <c r="K115" s="78">
        <v>153.33751666446699</v>
      </c>
      <c r="L115" s="78"/>
      <c r="M115" s="71" t="s">
        <v>190</v>
      </c>
      <c r="N115" s="71" t="s">
        <v>482</v>
      </c>
      <c r="O115" s="78">
        <v>18093</v>
      </c>
      <c r="P115" s="78">
        <v>18153</v>
      </c>
      <c r="Q115" s="78">
        <v>18112</v>
      </c>
      <c r="R115" s="78">
        <v>18143</v>
      </c>
      <c r="S115" s="78">
        <v>18290</v>
      </c>
      <c r="T115" s="78">
        <v>18401</v>
      </c>
      <c r="U115" s="78">
        <v>18415</v>
      </c>
      <c r="V115" s="78">
        <v>18514</v>
      </c>
      <c r="W115" s="78">
        <v>18742</v>
      </c>
      <c r="X115" s="78">
        <v>19071</v>
      </c>
      <c r="Z115" s="71" t="s">
        <v>190</v>
      </c>
      <c r="AA115" s="71" t="s">
        <v>482</v>
      </c>
      <c r="AB115" s="78">
        <f t="shared" si="15"/>
        <v>8.9984169932961375</v>
      </c>
      <c r="AC115" s="78">
        <f t="shared" si="8"/>
        <v>8.6436787930515067</v>
      </c>
      <c r="AD115" s="78">
        <f t="shared" si="9"/>
        <v>8.7412726011112518</v>
      </c>
      <c r="AE115" s="78">
        <f t="shared" si="10"/>
        <v>8.7941174775208637</v>
      </c>
      <c r="AF115" s="78">
        <f t="shared" si="11"/>
        <v>8.244260040685786</v>
      </c>
      <c r="AG115" s="78">
        <f t="shared" si="12"/>
        <v>8.3133769540466265</v>
      </c>
      <c r="AH115" s="78">
        <f t="shared" si="13"/>
        <v>8.1126894923206621</v>
      </c>
      <c r="AI115" s="78">
        <f t="shared" si="14"/>
        <v>8.2573516849352373</v>
      </c>
      <c r="AJ115" s="78">
        <f t="shared" si="14"/>
        <v>8.1814916585458857</v>
      </c>
    </row>
    <row r="116" spans="1:36" x14ac:dyDescent="0.2">
      <c r="A116" s="71" t="s">
        <v>191</v>
      </c>
      <c r="B116" s="71" t="s">
        <v>483</v>
      </c>
      <c r="C116" s="78">
        <v>129.791073631074</v>
      </c>
      <c r="D116" s="78">
        <v>126.29515197246501</v>
      </c>
      <c r="E116" s="78">
        <v>129.651413586134</v>
      </c>
      <c r="F116" s="78">
        <v>126.798574404921</v>
      </c>
      <c r="G116" s="78">
        <v>117.408739465192</v>
      </c>
      <c r="H116" s="78">
        <v>116.79942726324199</v>
      </c>
      <c r="I116" s="78">
        <v>114.718192527347</v>
      </c>
      <c r="J116" s="78">
        <v>111.19437287541901</v>
      </c>
      <c r="K116" s="78">
        <v>110.475972418175</v>
      </c>
      <c r="L116" s="78"/>
      <c r="M116" s="71" t="s">
        <v>191</v>
      </c>
      <c r="N116" s="71" t="s">
        <v>483</v>
      </c>
      <c r="O116" s="78">
        <v>14757</v>
      </c>
      <c r="P116" s="78">
        <v>14762</v>
      </c>
      <c r="Q116" s="78">
        <v>14840</v>
      </c>
      <c r="R116" s="78">
        <v>14901</v>
      </c>
      <c r="S116" s="78">
        <v>14958</v>
      </c>
      <c r="T116" s="78">
        <v>14917</v>
      </c>
      <c r="U116" s="78">
        <v>14927</v>
      </c>
      <c r="V116" s="78">
        <v>15020</v>
      </c>
      <c r="W116" s="78">
        <v>15283</v>
      </c>
      <c r="X116" s="78">
        <v>15552</v>
      </c>
      <c r="Z116" s="71" t="s">
        <v>191</v>
      </c>
      <c r="AA116" s="71" t="s">
        <v>483</v>
      </c>
      <c r="AB116" s="78">
        <f t="shared" si="15"/>
        <v>8.7952208193449888</v>
      </c>
      <c r="AC116" s="78">
        <f t="shared" si="8"/>
        <v>8.5554228405680135</v>
      </c>
      <c r="AD116" s="78">
        <f t="shared" si="9"/>
        <v>8.7366181661815361</v>
      </c>
      <c r="AE116" s="78">
        <f t="shared" si="10"/>
        <v>8.5094003358781958</v>
      </c>
      <c r="AF116" s="78">
        <f t="shared" si="11"/>
        <v>7.849227133653697</v>
      </c>
      <c r="AG116" s="78">
        <f t="shared" si="12"/>
        <v>7.8299542309607819</v>
      </c>
      <c r="AH116" s="78">
        <f t="shared" si="13"/>
        <v>7.6852812036810478</v>
      </c>
      <c r="AI116" s="78">
        <f t="shared" si="14"/>
        <v>7.4030874084832892</v>
      </c>
      <c r="AJ116" s="78">
        <f t="shared" si="14"/>
        <v>7.2286836627739977</v>
      </c>
    </row>
    <row r="117" spans="1:36" x14ac:dyDescent="0.2">
      <c r="A117" s="71" t="s">
        <v>192</v>
      </c>
      <c r="B117" s="71" t="s">
        <v>484</v>
      </c>
      <c r="C117" s="78">
        <v>75.954106224344201</v>
      </c>
      <c r="D117" s="78">
        <v>77.263368363843796</v>
      </c>
      <c r="E117" s="78">
        <v>79.784631304918193</v>
      </c>
      <c r="F117" s="78">
        <v>77.492019523924697</v>
      </c>
      <c r="G117" s="78">
        <v>69.118533492718399</v>
      </c>
      <c r="H117" s="78">
        <v>66.679051320890494</v>
      </c>
      <c r="I117" s="78">
        <v>66.247937643464994</v>
      </c>
      <c r="J117" s="78">
        <v>66.529520936976695</v>
      </c>
      <c r="K117" s="78">
        <v>64.8767711758193</v>
      </c>
      <c r="L117" s="78"/>
      <c r="M117" s="71" t="s">
        <v>192</v>
      </c>
      <c r="N117" s="71" t="s">
        <v>484</v>
      </c>
      <c r="O117" s="78">
        <v>15039</v>
      </c>
      <c r="P117" s="78">
        <v>15261</v>
      </c>
      <c r="Q117" s="78">
        <v>15460</v>
      </c>
      <c r="R117" s="78">
        <v>15492</v>
      </c>
      <c r="S117" s="78">
        <v>15526</v>
      </c>
      <c r="T117" s="78">
        <v>15637</v>
      </c>
      <c r="U117" s="78">
        <v>15770</v>
      </c>
      <c r="V117" s="78">
        <v>15970</v>
      </c>
      <c r="W117" s="78">
        <v>16192</v>
      </c>
      <c r="X117" s="78">
        <v>16478</v>
      </c>
      <c r="Z117" s="71" t="s">
        <v>192</v>
      </c>
      <c r="AA117" s="71" t="s">
        <v>484</v>
      </c>
      <c r="AB117" s="78">
        <f t="shared" si="15"/>
        <v>5.0504758444274351</v>
      </c>
      <c r="AC117" s="78">
        <f t="shared" si="8"/>
        <v>5.0627985298370879</v>
      </c>
      <c r="AD117" s="78">
        <f t="shared" si="9"/>
        <v>5.1607135384811249</v>
      </c>
      <c r="AE117" s="78">
        <f t="shared" si="10"/>
        <v>5.0020668424944938</v>
      </c>
      <c r="AF117" s="78">
        <f t="shared" si="11"/>
        <v>4.4517927020944477</v>
      </c>
      <c r="AG117" s="78">
        <f t="shared" si="12"/>
        <v>4.2641843909247612</v>
      </c>
      <c r="AH117" s="78">
        <f t="shared" si="13"/>
        <v>4.2008838074486361</v>
      </c>
      <c r="AI117" s="78">
        <f t="shared" si="14"/>
        <v>4.1659061325595932</v>
      </c>
      <c r="AJ117" s="78">
        <f t="shared" si="14"/>
        <v>4.0067175874394332</v>
      </c>
    </row>
    <row r="118" spans="1:36" x14ac:dyDescent="0.2">
      <c r="A118" s="71" t="s">
        <v>193</v>
      </c>
      <c r="B118" s="71" t="s">
        <v>485</v>
      </c>
      <c r="C118" s="78">
        <v>126.680685358738</v>
      </c>
      <c r="D118" s="78">
        <v>128.52496158727701</v>
      </c>
      <c r="E118" s="78">
        <v>125.743327765782</v>
      </c>
      <c r="F118" s="78">
        <v>127.149440686886</v>
      </c>
      <c r="G118" s="78">
        <v>125.629896027623</v>
      </c>
      <c r="H118" s="78">
        <v>126.483252391799</v>
      </c>
      <c r="I118" s="78">
        <v>129.99712062482399</v>
      </c>
      <c r="J118" s="78">
        <v>129.302774994885</v>
      </c>
      <c r="K118" s="78">
        <v>127.417708448374</v>
      </c>
      <c r="L118" s="78"/>
      <c r="M118" s="71" t="s">
        <v>193</v>
      </c>
      <c r="N118" s="71" t="s">
        <v>485</v>
      </c>
      <c r="O118" s="78">
        <v>12816</v>
      </c>
      <c r="P118" s="78">
        <v>12936</v>
      </c>
      <c r="Q118" s="78">
        <v>12914</v>
      </c>
      <c r="R118" s="78">
        <v>12930</v>
      </c>
      <c r="S118" s="78">
        <v>12917</v>
      </c>
      <c r="T118" s="78">
        <v>12891</v>
      </c>
      <c r="U118" s="78">
        <v>13007</v>
      </c>
      <c r="V118" s="78">
        <v>13132</v>
      </c>
      <c r="W118" s="78">
        <v>13330</v>
      </c>
      <c r="X118" s="78">
        <v>13416</v>
      </c>
      <c r="Z118" s="71" t="s">
        <v>193</v>
      </c>
      <c r="AA118" s="71" t="s">
        <v>485</v>
      </c>
      <c r="AB118" s="78">
        <f t="shared" si="15"/>
        <v>9.8845728276168856</v>
      </c>
      <c r="AC118" s="78">
        <f t="shared" si="8"/>
        <v>9.9354484838649508</v>
      </c>
      <c r="AD118" s="78">
        <f t="shared" si="9"/>
        <v>9.7369775256142166</v>
      </c>
      <c r="AE118" s="78">
        <f t="shared" si="10"/>
        <v>9.8336767739277651</v>
      </c>
      <c r="AF118" s="78">
        <f t="shared" si="11"/>
        <v>9.725934507054502</v>
      </c>
      <c r="AG118" s="78">
        <f t="shared" si="12"/>
        <v>9.8117486922503296</v>
      </c>
      <c r="AH118" s="78">
        <f t="shared" si="13"/>
        <v>9.9943969112650102</v>
      </c>
      <c r="AI118" s="78">
        <f t="shared" si="14"/>
        <v>9.846388592361027</v>
      </c>
      <c r="AJ118" s="78">
        <f t="shared" si="14"/>
        <v>9.5587178130813211</v>
      </c>
    </row>
    <row r="119" spans="1:36" x14ac:dyDescent="0.2">
      <c r="A119" s="71" t="s">
        <v>194</v>
      </c>
      <c r="B119" s="71" t="s">
        <v>486</v>
      </c>
      <c r="C119" s="78">
        <v>118.127348964155</v>
      </c>
      <c r="D119" s="78">
        <v>107.77238686249299</v>
      </c>
      <c r="E119" s="78">
        <v>115.381798507044</v>
      </c>
      <c r="F119" s="78">
        <v>111.116868304332</v>
      </c>
      <c r="G119" s="78">
        <v>95.580957120837994</v>
      </c>
      <c r="H119" s="78">
        <v>99.701526226732796</v>
      </c>
      <c r="I119" s="78">
        <v>86.548363390769296</v>
      </c>
      <c r="J119" s="78">
        <v>97.448638598721899</v>
      </c>
      <c r="K119" s="78">
        <v>110.41925355651701</v>
      </c>
      <c r="L119" s="78"/>
      <c r="M119" s="71" t="s">
        <v>194</v>
      </c>
      <c r="N119" s="71" t="s">
        <v>486</v>
      </c>
      <c r="O119" s="78">
        <v>12200</v>
      </c>
      <c r="P119" s="78">
        <v>12285</v>
      </c>
      <c r="Q119" s="78">
        <v>12272</v>
      </c>
      <c r="R119" s="78">
        <v>12366</v>
      </c>
      <c r="S119" s="78">
        <v>12250</v>
      </c>
      <c r="T119" s="78">
        <v>12336</v>
      </c>
      <c r="U119" s="78">
        <v>12400</v>
      </c>
      <c r="V119" s="78">
        <v>12513</v>
      </c>
      <c r="W119" s="78">
        <v>12625</v>
      </c>
      <c r="X119" s="78">
        <v>12699</v>
      </c>
      <c r="Z119" s="71" t="s">
        <v>194</v>
      </c>
      <c r="AA119" s="71" t="s">
        <v>486</v>
      </c>
      <c r="AB119" s="78">
        <f t="shared" si="15"/>
        <v>9.6825695872258208</v>
      </c>
      <c r="AC119" s="78">
        <f t="shared" si="8"/>
        <v>8.7726810632879921</v>
      </c>
      <c r="AD119" s="78">
        <f t="shared" si="9"/>
        <v>9.4020370361020209</v>
      </c>
      <c r="AE119" s="78">
        <f t="shared" si="10"/>
        <v>8.9856759101028629</v>
      </c>
      <c r="AF119" s="78">
        <f t="shared" si="11"/>
        <v>7.8025271119051425</v>
      </c>
      <c r="AG119" s="78">
        <f t="shared" si="12"/>
        <v>8.0821600378350187</v>
      </c>
      <c r="AH119" s="78">
        <f t="shared" si="13"/>
        <v>6.9797067250620399</v>
      </c>
      <c r="AI119" s="78">
        <f t="shared" si="14"/>
        <v>7.7877917844419322</v>
      </c>
      <c r="AJ119" s="78">
        <f t="shared" si="14"/>
        <v>8.7460794896251102</v>
      </c>
    </row>
    <row r="120" spans="1:36" x14ac:dyDescent="0.2">
      <c r="A120" s="71" t="s">
        <v>195</v>
      </c>
      <c r="B120" s="71" t="s">
        <v>487</v>
      </c>
      <c r="C120" s="78">
        <v>59.048073443237101</v>
      </c>
      <c r="D120" s="78">
        <v>55.874774491444001</v>
      </c>
      <c r="E120" s="78">
        <v>57.064094441467198</v>
      </c>
      <c r="F120" s="78">
        <v>54.133469591867502</v>
      </c>
      <c r="G120" s="78">
        <v>50.260860447730899</v>
      </c>
      <c r="H120" s="78">
        <v>48.197023296681301</v>
      </c>
      <c r="I120" s="78">
        <v>46.990488526439798</v>
      </c>
      <c r="J120" s="78">
        <v>47.545968580209802</v>
      </c>
      <c r="K120" s="78">
        <v>46.478094108727902</v>
      </c>
      <c r="L120" s="78"/>
      <c r="M120" s="71" t="s">
        <v>195</v>
      </c>
      <c r="N120" s="71" t="s">
        <v>487</v>
      </c>
      <c r="O120" s="78">
        <v>12648</v>
      </c>
      <c r="P120" s="78">
        <v>12656</v>
      </c>
      <c r="Q120" s="78">
        <v>12724</v>
      </c>
      <c r="R120" s="78">
        <v>12699</v>
      </c>
      <c r="S120" s="78">
        <v>12637</v>
      </c>
      <c r="T120" s="78">
        <v>12713</v>
      </c>
      <c r="U120" s="78">
        <v>12828</v>
      </c>
      <c r="V120" s="78">
        <v>12954</v>
      </c>
      <c r="W120" s="78">
        <v>13149</v>
      </c>
      <c r="X120" s="78">
        <v>13182</v>
      </c>
      <c r="Z120" s="71" t="s">
        <v>195</v>
      </c>
      <c r="AA120" s="71" t="s">
        <v>487</v>
      </c>
      <c r="AB120" s="78">
        <f t="shared" si="15"/>
        <v>4.6685700065810485</v>
      </c>
      <c r="AC120" s="78">
        <f t="shared" si="8"/>
        <v>4.4148842044440579</v>
      </c>
      <c r="AD120" s="78">
        <f t="shared" si="9"/>
        <v>4.4847606445667401</v>
      </c>
      <c r="AE120" s="78">
        <f t="shared" si="10"/>
        <v>4.2628135752317107</v>
      </c>
      <c r="AF120" s="78">
        <f t="shared" si="11"/>
        <v>3.9772778703593334</v>
      </c>
      <c r="AG120" s="78">
        <f t="shared" si="12"/>
        <v>3.7911604890019115</v>
      </c>
      <c r="AH120" s="78">
        <f t="shared" si="13"/>
        <v>3.6631188436576081</v>
      </c>
      <c r="AI120" s="78">
        <f t="shared" si="14"/>
        <v>3.6703696603527716</v>
      </c>
      <c r="AJ120" s="78">
        <f t="shared" si="14"/>
        <v>3.5347246261105711</v>
      </c>
    </row>
    <row r="121" spans="1:36" x14ac:dyDescent="0.2">
      <c r="A121" s="71" t="s">
        <v>196</v>
      </c>
      <c r="B121" s="71" t="s">
        <v>488</v>
      </c>
      <c r="C121" s="78">
        <v>90.842353421243402</v>
      </c>
      <c r="D121" s="78">
        <v>86.346127993951299</v>
      </c>
      <c r="E121" s="78">
        <v>100.51968894526701</v>
      </c>
      <c r="F121" s="78">
        <v>91.777473407436304</v>
      </c>
      <c r="G121" s="78">
        <v>87.084082398699707</v>
      </c>
      <c r="H121" s="78">
        <v>74.163138003134193</v>
      </c>
      <c r="I121" s="78">
        <v>67.871964708285503</v>
      </c>
      <c r="J121" s="78">
        <v>65.392558249205095</v>
      </c>
      <c r="K121" s="78">
        <v>62.184080268360702</v>
      </c>
      <c r="L121" s="78"/>
      <c r="M121" s="71" t="s">
        <v>196</v>
      </c>
      <c r="N121" s="71" t="s">
        <v>488</v>
      </c>
      <c r="O121" s="78">
        <v>6972</v>
      </c>
      <c r="P121" s="78">
        <v>6983</v>
      </c>
      <c r="Q121" s="78">
        <v>7061</v>
      </c>
      <c r="R121" s="78">
        <v>7159</v>
      </c>
      <c r="S121" s="78">
        <v>7096</v>
      </c>
      <c r="T121" s="78">
        <v>7139</v>
      </c>
      <c r="U121" s="78">
        <v>7174</v>
      </c>
      <c r="V121" s="78">
        <v>7211</v>
      </c>
      <c r="W121" s="78">
        <v>7338</v>
      </c>
      <c r="X121" s="78">
        <v>7335</v>
      </c>
      <c r="Z121" s="71" t="s">
        <v>196</v>
      </c>
      <c r="AA121" s="71" t="s">
        <v>488</v>
      </c>
      <c r="AB121" s="78">
        <f t="shared" si="15"/>
        <v>13.029597449977539</v>
      </c>
      <c r="AC121" s="78">
        <f t="shared" si="8"/>
        <v>12.365190891300488</v>
      </c>
      <c r="AD121" s="78">
        <f t="shared" si="9"/>
        <v>14.235899864787848</v>
      </c>
      <c r="AE121" s="78">
        <f t="shared" si="10"/>
        <v>12.819873363240161</v>
      </c>
      <c r="AF121" s="78">
        <f t="shared" si="11"/>
        <v>12.272277677381583</v>
      </c>
      <c r="AG121" s="78">
        <f t="shared" si="12"/>
        <v>10.388449082943577</v>
      </c>
      <c r="AH121" s="78">
        <f t="shared" si="13"/>
        <v>9.4608258584172713</v>
      </c>
      <c r="AI121" s="78">
        <f t="shared" si="14"/>
        <v>9.0684451877971295</v>
      </c>
      <c r="AJ121" s="78">
        <f t="shared" si="14"/>
        <v>8.4742546018480116</v>
      </c>
    </row>
    <row r="122" spans="1:36" x14ac:dyDescent="0.2">
      <c r="A122" s="71" t="s">
        <v>197</v>
      </c>
      <c r="B122" s="71" t="s">
        <v>489</v>
      </c>
      <c r="C122" s="78">
        <v>175.54260551727799</v>
      </c>
      <c r="D122" s="78">
        <v>167.57443929213201</v>
      </c>
      <c r="E122" s="78">
        <v>170.94416651031301</v>
      </c>
      <c r="F122" s="78">
        <v>153.06860992283899</v>
      </c>
      <c r="G122" s="78">
        <v>136.76259884770101</v>
      </c>
      <c r="H122" s="78">
        <v>132.087157803205</v>
      </c>
      <c r="I122" s="78">
        <v>132.114078678254</v>
      </c>
      <c r="J122" s="78">
        <v>131.743868602297</v>
      </c>
      <c r="K122" s="78">
        <v>130.57329560296299</v>
      </c>
      <c r="L122" s="78"/>
      <c r="M122" s="71" t="s">
        <v>197</v>
      </c>
      <c r="N122" s="71" t="s">
        <v>489</v>
      </c>
      <c r="O122" s="78">
        <v>16336</v>
      </c>
      <c r="P122" s="78">
        <v>16382</v>
      </c>
      <c r="Q122" s="78">
        <v>16515</v>
      </c>
      <c r="R122" s="78">
        <v>16601</v>
      </c>
      <c r="S122" s="78">
        <v>16660</v>
      </c>
      <c r="T122" s="78">
        <v>16715</v>
      </c>
      <c r="U122" s="78">
        <v>16733</v>
      </c>
      <c r="V122" s="78">
        <v>16917</v>
      </c>
      <c r="W122" s="78">
        <v>17219</v>
      </c>
      <c r="X122" s="78">
        <v>17462</v>
      </c>
      <c r="Z122" s="71" t="s">
        <v>197</v>
      </c>
      <c r="AA122" s="71" t="s">
        <v>489</v>
      </c>
      <c r="AB122" s="78">
        <f t="shared" si="15"/>
        <v>10.745752051743265</v>
      </c>
      <c r="AC122" s="78">
        <f t="shared" si="8"/>
        <v>10.229180764994018</v>
      </c>
      <c r="AD122" s="78">
        <f t="shared" si="9"/>
        <v>10.350842658813988</v>
      </c>
      <c r="AE122" s="78">
        <f t="shared" si="10"/>
        <v>9.220445149258417</v>
      </c>
      <c r="AF122" s="78">
        <f t="shared" si="11"/>
        <v>8.2090395466807333</v>
      </c>
      <c r="AG122" s="78">
        <f t="shared" si="12"/>
        <v>7.9023127611848647</v>
      </c>
      <c r="AH122" s="78">
        <f t="shared" si="13"/>
        <v>7.8954209453328161</v>
      </c>
      <c r="AI122" s="78">
        <f t="shared" si="14"/>
        <v>7.7876614412896501</v>
      </c>
      <c r="AJ122" s="78">
        <f t="shared" si="14"/>
        <v>7.583094000985132</v>
      </c>
    </row>
    <row r="123" spans="1:36" x14ac:dyDescent="0.2">
      <c r="A123" s="71" t="s">
        <v>198</v>
      </c>
      <c r="B123" s="71" t="s">
        <v>490</v>
      </c>
      <c r="C123" s="78">
        <v>69.986299184516199</v>
      </c>
      <c r="D123" s="78">
        <v>69.617701070760305</v>
      </c>
      <c r="E123" s="78">
        <v>73.620022632812805</v>
      </c>
      <c r="F123" s="78">
        <v>82.331725908444</v>
      </c>
      <c r="G123" s="78">
        <v>59.9271553883328</v>
      </c>
      <c r="H123" s="78">
        <v>59.994021622808297</v>
      </c>
      <c r="I123" s="78">
        <v>57.070284927182499</v>
      </c>
      <c r="J123" s="78">
        <v>57.955673856066497</v>
      </c>
      <c r="K123" s="78">
        <v>57.492837788211801</v>
      </c>
      <c r="L123" s="78"/>
      <c r="M123" s="71" t="s">
        <v>198</v>
      </c>
      <c r="N123" s="71" t="s">
        <v>490</v>
      </c>
      <c r="O123" s="78">
        <v>14533</v>
      </c>
      <c r="P123" s="78">
        <v>14667</v>
      </c>
      <c r="Q123" s="78">
        <v>14737</v>
      </c>
      <c r="R123" s="78">
        <v>14789</v>
      </c>
      <c r="S123" s="78">
        <v>14806</v>
      </c>
      <c r="T123" s="78">
        <v>14927</v>
      </c>
      <c r="U123" s="78">
        <v>15061</v>
      </c>
      <c r="V123" s="78">
        <v>15193</v>
      </c>
      <c r="W123" s="78">
        <v>15528</v>
      </c>
      <c r="X123" s="78">
        <v>15828</v>
      </c>
      <c r="Z123" s="71" t="s">
        <v>198</v>
      </c>
      <c r="AA123" s="71" t="s">
        <v>490</v>
      </c>
      <c r="AB123" s="78">
        <f t="shared" si="15"/>
        <v>4.8156814962166248</v>
      </c>
      <c r="AC123" s="78">
        <f t="shared" si="8"/>
        <v>4.7465535604254656</v>
      </c>
      <c r="AD123" s="78">
        <f t="shared" si="9"/>
        <v>4.9955908687529895</v>
      </c>
      <c r="AE123" s="78">
        <f t="shared" si="10"/>
        <v>5.5670921569033744</v>
      </c>
      <c r="AF123" s="78">
        <f t="shared" si="11"/>
        <v>4.0474912460038368</v>
      </c>
      <c r="AG123" s="78">
        <f t="shared" si="12"/>
        <v>4.0191613601399006</v>
      </c>
      <c r="AH123" s="78">
        <f t="shared" si="13"/>
        <v>3.7892759396575588</v>
      </c>
      <c r="AI123" s="78">
        <f t="shared" si="14"/>
        <v>3.8146300175124397</v>
      </c>
      <c r="AJ123" s="78">
        <f t="shared" si="14"/>
        <v>3.7025269054747425</v>
      </c>
    </row>
    <row r="124" spans="1:36" x14ac:dyDescent="0.2">
      <c r="A124" s="71" t="s">
        <v>199</v>
      </c>
      <c r="B124" s="71" t="s">
        <v>491</v>
      </c>
      <c r="C124" s="78">
        <v>98.627752413957396</v>
      </c>
      <c r="D124" s="78">
        <v>95.503534921419401</v>
      </c>
      <c r="E124" s="78">
        <v>99.5100275548604</v>
      </c>
      <c r="F124" s="78">
        <v>94.854175149909906</v>
      </c>
      <c r="G124" s="78">
        <v>87.593099272693806</v>
      </c>
      <c r="H124" s="78">
        <v>85.640872974036995</v>
      </c>
      <c r="I124" s="78">
        <v>83.820951621616501</v>
      </c>
      <c r="J124" s="78">
        <v>84.543946733631302</v>
      </c>
      <c r="K124" s="78">
        <v>82.630636275632895</v>
      </c>
      <c r="L124" s="78"/>
      <c r="M124" s="71" t="s">
        <v>199</v>
      </c>
      <c r="N124" s="71" t="s">
        <v>491</v>
      </c>
      <c r="O124" s="78">
        <v>14203</v>
      </c>
      <c r="P124" s="78">
        <v>14269</v>
      </c>
      <c r="Q124" s="78">
        <v>14278</v>
      </c>
      <c r="R124" s="78">
        <v>14230</v>
      </c>
      <c r="S124" s="78">
        <v>14263</v>
      </c>
      <c r="T124" s="78">
        <v>14275</v>
      </c>
      <c r="U124" s="78">
        <v>14419</v>
      </c>
      <c r="V124" s="78">
        <v>14373</v>
      </c>
      <c r="W124" s="78">
        <v>14614</v>
      </c>
      <c r="X124" s="78">
        <v>14796</v>
      </c>
      <c r="Z124" s="71" t="s">
        <v>199</v>
      </c>
      <c r="AA124" s="71" t="s">
        <v>491</v>
      </c>
      <c r="AB124" s="78">
        <f t="shared" si="15"/>
        <v>6.9441492933857205</v>
      </c>
      <c r="AC124" s="78">
        <f t="shared" si="8"/>
        <v>6.6930783461643699</v>
      </c>
      <c r="AD124" s="78">
        <f t="shared" si="9"/>
        <v>6.9694654401779239</v>
      </c>
      <c r="AE124" s="78">
        <f t="shared" si="10"/>
        <v>6.6657888369578284</v>
      </c>
      <c r="AF124" s="78">
        <f t="shared" si="11"/>
        <v>6.1412815868115977</v>
      </c>
      <c r="AG124" s="78">
        <f t="shared" si="12"/>
        <v>5.9993606286540802</v>
      </c>
      <c r="AH124" s="78">
        <f t="shared" si="13"/>
        <v>5.813229185215099</v>
      </c>
      <c r="AI124" s="78">
        <f t="shared" si="14"/>
        <v>5.8821364178411812</v>
      </c>
      <c r="AJ124" s="78">
        <f t="shared" si="14"/>
        <v>5.6542107756694193</v>
      </c>
    </row>
    <row r="125" spans="1:36" x14ac:dyDescent="0.2">
      <c r="A125" s="71" t="s">
        <v>200</v>
      </c>
      <c r="B125" s="71" t="s">
        <v>492</v>
      </c>
      <c r="C125" s="78">
        <v>1366.6036992771801</v>
      </c>
      <c r="D125" s="78">
        <v>1679.7678443532</v>
      </c>
      <c r="E125" s="78">
        <v>2531.7472365185599</v>
      </c>
      <c r="F125" s="78">
        <v>2002.75872123618</v>
      </c>
      <c r="G125" s="78">
        <v>1792.23257790927</v>
      </c>
      <c r="H125" s="78">
        <v>1724.04877516288</v>
      </c>
      <c r="I125" s="78">
        <v>1464.0338599107699</v>
      </c>
      <c r="J125" s="78">
        <v>1617.2808302987901</v>
      </c>
      <c r="K125" s="78">
        <v>1335.99508819176</v>
      </c>
      <c r="L125" s="78"/>
      <c r="M125" s="71" t="s">
        <v>200</v>
      </c>
      <c r="N125" s="71" t="s">
        <v>492</v>
      </c>
      <c r="O125" s="78">
        <v>286535</v>
      </c>
      <c r="P125" s="78">
        <v>293909</v>
      </c>
      <c r="Q125" s="78">
        <v>298963</v>
      </c>
      <c r="R125" s="78">
        <v>302835</v>
      </c>
      <c r="S125" s="78">
        <v>307758</v>
      </c>
      <c r="T125" s="78">
        <v>312994</v>
      </c>
      <c r="U125" s="78">
        <v>318107</v>
      </c>
      <c r="V125" s="78">
        <v>322574</v>
      </c>
      <c r="W125" s="78">
        <v>328494</v>
      </c>
      <c r="X125" s="78">
        <v>333633</v>
      </c>
      <c r="Z125" s="71" t="s">
        <v>200</v>
      </c>
      <c r="AA125" s="71" t="s">
        <v>492</v>
      </c>
      <c r="AB125" s="78">
        <f t="shared" si="15"/>
        <v>4.7694128091757726</v>
      </c>
      <c r="AC125" s="78">
        <f t="shared" si="8"/>
        <v>5.7152650798485247</v>
      </c>
      <c r="AD125" s="78">
        <f t="shared" si="9"/>
        <v>8.4684299947436976</v>
      </c>
      <c r="AE125" s="78">
        <f t="shared" si="10"/>
        <v>6.6133660945273167</v>
      </c>
      <c r="AF125" s="78">
        <f t="shared" si="11"/>
        <v>5.8235125582739364</v>
      </c>
      <c r="AG125" s="78">
        <f t="shared" si="12"/>
        <v>5.5082486410694136</v>
      </c>
      <c r="AH125" s="78">
        <f t="shared" si="13"/>
        <v>4.6023314793788561</v>
      </c>
      <c r="AI125" s="78">
        <f t="shared" si="14"/>
        <v>5.0136738556076743</v>
      </c>
      <c r="AJ125" s="78">
        <f t="shared" si="14"/>
        <v>4.0670304120981209</v>
      </c>
    </row>
    <row r="126" spans="1:36" x14ac:dyDescent="0.2">
      <c r="A126" s="71" t="s">
        <v>201</v>
      </c>
      <c r="B126" s="71" t="s">
        <v>493</v>
      </c>
      <c r="C126" s="78">
        <v>330.17181285966802</v>
      </c>
      <c r="D126" s="78">
        <v>485.66800432307201</v>
      </c>
      <c r="E126" s="78">
        <v>341.36713479559501</v>
      </c>
      <c r="F126" s="78">
        <v>381.23152486268702</v>
      </c>
      <c r="G126" s="78">
        <v>369.78197895949501</v>
      </c>
      <c r="H126" s="78">
        <v>352.12379198816097</v>
      </c>
      <c r="I126" s="78">
        <v>324.66489842656301</v>
      </c>
      <c r="J126" s="78">
        <v>329.51876429915899</v>
      </c>
      <c r="K126" s="78">
        <v>317.979258517186</v>
      </c>
      <c r="L126" s="78"/>
      <c r="M126" s="71" t="s">
        <v>201</v>
      </c>
      <c r="N126" s="71" t="s">
        <v>493</v>
      </c>
      <c r="O126" s="78">
        <v>107351</v>
      </c>
      <c r="P126" s="78">
        <v>109147</v>
      </c>
      <c r="Q126" s="78">
        <v>110488</v>
      </c>
      <c r="R126" s="78">
        <v>111666</v>
      </c>
      <c r="S126" s="78">
        <v>112950</v>
      </c>
      <c r="T126" s="78">
        <v>114291</v>
      </c>
      <c r="U126" s="78">
        <v>115968</v>
      </c>
      <c r="V126" s="78">
        <v>116834</v>
      </c>
      <c r="W126" s="78">
        <v>118542</v>
      </c>
      <c r="X126" s="78">
        <v>121274</v>
      </c>
      <c r="Z126" s="71" t="s">
        <v>201</v>
      </c>
      <c r="AA126" s="71" t="s">
        <v>493</v>
      </c>
      <c r="AB126" s="78">
        <f t="shared" si="15"/>
        <v>3.0756286654029124</v>
      </c>
      <c r="AC126" s="78">
        <f t="shared" si="8"/>
        <v>4.4496688349022149</v>
      </c>
      <c r="AD126" s="78">
        <f t="shared" si="9"/>
        <v>3.0896308630402851</v>
      </c>
      <c r="AE126" s="78">
        <f t="shared" si="10"/>
        <v>3.4140340377795124</v>
      </c>
      <c r="AF126" s="78">
        <f t="shared" si="11"/>
        <v>3.273855502076096</v>
      </c>
      <c r="AG126" s="78">
        <f t="shared" si="12"/>
        <v>3.0809406863896629</v>
      </c>
      <c r="AH126" s="78">
        <f t="shared" si="13"/>
        <v>2.7996076368184588</v>
      </c>
      <c r="AI126" s="78">
        <f t="shared" si="14"/>
        <v>2.8204012898570534</v>
      </c>
      <c r="AJ126" s="78">
        <f t="shared" si="14"/>
        <v>2.6824185395656053</v>
      </c>
    </row>
    <row r="127" spans="1:36" x14ac:dyDescent="0.2">
      <c r="A127" s="71" t="s">
        <v>202</v>
      </c>
      <c r="B127" s="71" t="s">
        <v>494</v>
      </c>
      <c r="C127" s="78">
        <v>227.18178456877399</v>
      </c>
      <c r="D127" s="78">
        <v>210.858179071423</v>
      </c>
      <c r="E127" s="78">
        <v>239.39012435814999</v>
      </c>
      <c r="F127" s="78">
        <v>217.23159347252499</v>
      </c>
      <c r="G127" s="78">
        <v>225.40527172651699</v>
      </c>
      <c r="H127" s="78">
        <v>232.81489435872001</v>
      </c>
      <c r="I127" s="78">
        <v>243.50083216723999</v>
      </c>
      <c r="J127" s="78">
        <v>239.78924341123999</v>
      </c>
      <c r="K127" s="78">
        <v>237.90274923693099</v>
      </c>
      <c r="L127" s="78"/>
      <c r="M127" s="71" t="s">
        <v>202</v>
      </c>
      <c r="N127" s="71" t="s">
        <v>494</v>
      </c>
      <c r="O127" s="78">
        <v>40860</v>
      </c>
      <c r="P127" s="78">
        <v>41226</v>
      </c>
      <c r="Q127" s="78">
        <v>41724</v>
      </c>
      <c r="R127" s="78">
        <v>42189</v>
      </c>
      <c r="S127" s="78">
        <v>42560</v>
      </c>
      <c r="T127" s="78">
        <v>43073</v>
      </c>
      <c r="U127" s="78">
        <v>43574</v>
      </c>
      <c r="V127" s="78">
        <v>43961</v>
      </c>
      <c r="W127" s="78">
        <v>44611</v>
      </c>
      <c r="X127" s="78">
        <v>45286</v>
      </c>
      <c r="Z127" s="71" t="s">
        <v>202</v>
      </c>
      <c r="AA127" s="71" t="s">
        <v>494</v>
      </c>
      <c r="AB127" s="78">
        <f t="shared" si="15"/>
        <v>5.5600045171016639</v>
      </c>
      <c r="AC127" s="78">
        <f t="shared" si="8"/>
        <v>5.1146892512352151</v>
      </c>
      <c r="AD127" s="78">
        <f t="shared" si="9"/>
        <v>5.7374682283134408</v>
      </c>
      <c r="AE127" s="78">
        <f t="shared" si="10"/>
        <v>5.1490102508361177</v>
      </c>
      <c r="AF127" s="78">
        <f t="shared" si="11"/>
        <v>5.2961764973335752</v>
      </c>
      <c r="AG127" s="78">
        <f t="shared" si="12"/>
        <v>5.405123728524134</v>
      </c>
      <c r="AH127" s="78">
        <f t="shared" si="13"/>
        <v>5.5882138928544549</v>
      </c>
      <c r="AI127" s="78">
        <f t="shared" si="14"/>
        <v>5.4545902825513526</v>
      </c>
      <c r="AJ127" s="78">
        <f t="shared" si="14"/>
        <v>5.3328270883174769</v>
      </c>
    </row>
    <row r="128" spans="1:36" x14ac:dyDescent="0.2">
      <c r="A128" s="71" t="s">
        <v>203</v>
      </c>
      <c r="B128" s="71" t="s">
        <v>495</v>
      </c>
      <c r="C128" s="78">
        <v>1167.0498263893701</v>
      </c>
      <c r="D128" s="78">
        <v>1071.1109765296201</v>
      </c>
      <c r="E128" s="78">
        <v>1099.24348980952</v>
      </c>
      <c r="F128" s="78">
        <v>1021.5503293105101</v>
      </c>
      <c r="G128" s="78">
        <v>903.73962799075196</v>
      </c>
      <c r="H128" s="78">
        <v>887.157261729021</v>
      </c>
      <c r="I128" s="78">
        <v>738.74107096822399</v>
      </c>
      <c r="J128" s="78">
        <v>837.076138839073</v>
      </c>
      <c r="K128" s="78">
        <v>836.35919112076795</v>
      </c>
      <c r="L128" s="78"/>
      <c r="M128" s="71" t="s">
        <v>203</v>
      </c>
      <c r="N128" s="71" t="s">
        <v>495</v>
      </c>
      <c r="O128" s="78">
        <v>126754</v>
      </c>
      <c r="P128" s="78">
        <v>128359</v>
      </c>
      <c r="Q128" s="78">
        <v>129177</v>
      </c>
      <c r="R128" s="78">
        <v>130626</v>
      </c>
      <c r="S128" s="78">
        <v>132011</v>
      </c>
      <c r="T128" s="78">
        <v>132989</v>
      </c>
      <c r="U128" s="78">
        <v>135344</v>
      </c>
      <c r="V128" s="78">
        <v>137909</v>
      </c>
      <c r="W128" s="78">
        <v>140547</v>
      </c>
      <c r="X128" s="78">
        <v>143304</v>
      </c>
      <c r="Z128" s="71" t="s">
        <v>203</v>
      </c>
      <c r="AA128" s="71" t="s">
        <v>495</v>
      </c>
      <c r="AB128" s="78">
        <f t="shared" si="15"/>
        <v>9.2072031367007749</v>
      </c>
      <c r="AC128" s="78">
        <f t="shared" si="8"/>
        <v>8.3446503675598915</v>
      </c>
      <c r="AD128" s="78">
        <f t="shared" si="9"/>
        <v>8.5095914118575298</v>
      </c>
      <c r="AE128" s="78">
        <f t="shared" si="10"/>
        <v>7.8204211206843208</v>
      </c>
      <c r="AF128" s="78">
        <f t="shared" si="11"/>
        <v>6.8459418381100967</v>
      </c>
      <c r="AG128" s="78">
        <f t="shared" si="12"/>
        <v>6.6709070805030564</v>
      </c>
      <c r="AH128" s="78">
        <f t="shared" si="13"/>
        <v>5.4582476575852938</v>
      </c>
      <c r="AI128" s="78">
        <f t="shared" si="14"/>
        <v>6.0697716526047829</v>
      </c>
      <c r="AJ128" s="78">
        <f t="shared" si="14"/>
        <v>5.9507438160954553</v>
      </c>
    </row>
    <row r="129" spans="1:36" x14ac:dyDescent="0.2">
      <c r="A129" s="71" t="s">
        <v>204</v>
      </c>
      <c r="B129" s="71" t="s">
        <v>496</v>
      </c>
      <c r="C129" s="78">
        <v>382.44076369422601</v>
      </c>
      <c r="D129" s="78">
        <v>320.44022523485302</v>
      </c>
      <c r="E129" s="78">
        <v>360.51086103828197</v>
      </c>
      <c r="F129" s="78">
        <v>349.78632586770698</v>
      </c>
      <c r="G129" s="78">
        <v>321.76119931382101</v>
      </c>
      <c r="H129" s="78">
        <v>333.47823985450202</v>
      </c>
      <c r="I129" s="78">
        <v>327.69852827980401</v>
      </c>
      <c r="J129" s="78">
        <v>317.19620439537999</v>
      </c>
      <c r="K129" s="78">
        <v>296.36522403584598</v>
      </c>
      <c r="L129" s="78"/>
      <c r="M129" s="71" t="s">
        <v>204</v>
      </c>
      <c r="N129" s="71" t="s">
        <v>496</v>
      </c>
      <c r="O129" s="78">
        <v>24248</v>
      </c>
      <c r="P129" s="78">
        <v>24480</v>
      </c>
      <c r="Q129" s="78">
        <v>24637</v>
      </c>
      <c r="R129" s="78">
        <v>24698</v>
      </c>
      <c r="S129" s="78">
        <v>24863</v>
      </c>
      <c r="T129" s="78">
        <v>25084</v>
      </c>
      <c r="U129" s="78">
        <v>25298</v>
      </c>
      <c r="V129" s="78">
        <v>25610</v>
      </c>
      <c r="W129" s="78">
        <v>25847</v>
      </c>
      <c r="X129" s="78">
        <v>26193</v>
      </c>
      <c r="Z129" s="71" t="s">
        <v>204</v>
      </c>
      <c r="AA129" s="71" t="s">
        <v>496</v>
      </c>
      <c r="AB129" s="78">
        <f t="shared" si="15"/>
        <v>15.772053929982926</v>
      </c>
      <c r="AC129" s="78">
        <f t="shared" si="8"/>
        <v>13.089878481815893</v>
      </c>
      <c r="AD129" s="78">
        <f t="shared" si="9"/>
        <v>14.632904210670212</v>
      </c>
      <c r="AE129" s="78">
        <f t="shared" si="10"/>
        <v>14.162536475330269</v>
      </c>
      <c r="AF129" s="78">
        <f t="shared" si="11"/>
        <v>12.941366661859833</v>
      </c>
      <c r="AG129" s="78">
        <f t="shared" si="12"/>
        <v>13.294460207881599</v>
      </c>
      <c r="AH129" s="78">
        <f t="shared" si="13"/>
        <v>12.953534994062929</v>
      </c>
      <c r="AI129" s="78">
        <f t="shared" si="14"/>
        <v>12.385638594118703</v>
      </c>
      <c r="AJ129" s="78">
        <f t="shared" si="14"/>
        <v>11.466136264782993</v>
      </c>
    </row>
    <row r="130" spans="1:36" x14ac:dyDescent="0.2">
      <c r="A130" s="71" t="s">
        <v>205</v>
      </c>
      <c r="B130" s="71" t="s">
        <v>497</v>
      </c>
      <c r="C130" s="78">
        <v>292.68489991040298</v>
      </c>
      <c r="D130" s="78">
        <v>305.24181955493498</v>
      </c>
      <c r="E130" s="78">
        <v>289.890328285245</v>
      </c>
      <c r="F130" s="78">
        <v>311.03844975792703</v>
      </c>
      <c r="G130" s="78">
        <v>294.12160547389698</v>
      </c>
      <c r="H130" s="78">
        <v>289.785406985105</v>
      </c>
      <c r="I130" s="78">
        <v>276.64420234471697</v>
      </c>
      <c r="J130" s="78">
        <v>226.056485013832</v>
      </c>
      <c r="K130" s="78">
        <v>253.111894238611</v>
      </c>
      <c r="L130" s="78"/>
      <c r="M130" s="71" t="s">
        <v>205</v>
      </c>
      <c r="N130" s="71" t="s">
        <v>497</v>
      </c>
      <c r="O130" s="78">
        <v>31123</v>
      </c>
      <c r="P130" s="78">
        <v>31269</v>
      </c>
      <c r="Q130" s="78">
        <v>31587</v>
      </c>
      <c r="R130" s="78">
        <v>31728</v>
      </c>
      <c r="S130" s="78">
        <v>31744</v>
      </c>
      <c r="T130" s="78">
        <v>31920</v>
      </c>
      <c r="U130" s="78">
        <v>32179</v>
      </c>
      <c r="V130" s="78">
        <v>32438</v>
      </c>
      <c r="W130" s="78">
        <v>32878</v>
      </c>
      <c r="X130" s="78">
        <v>33236</v>
      </c>
      <c r="Z130" s="71" t="s">
        <v>205</v>
      </c>
      <c r="AA130" s="71" t="s">
        <v>497</v>
      </c>
      <c r="AB130" s="78">
        <f t="shared" si="15"/>
        <v>9.4041352025962457</v>
      </c>
      <c r="AC130" s="78">
        <f t="shared" si="8"/>
        <v>9.7618030495038202</v>
      </c>
      <c r="AD130" s="78">
        <f t="shared" si="9"/>
        <v>9.1775201280667673</v>
      </c>
      <c r="AE130" s="78">
        <f t="shared" si="10"/>
        <v>9.8032794300909938</v>
      </c>
      <c r="AF130" s="78">
        <f t="shared" si="11"/>
        <v>9.2654235595355647</v>
      </c>
      <c r="AG130" s="78">
        <f t="shared" si="12"/>
        <v>9.0784901937689533</v>
      </c>
      <c r="AH130" s="78">
        <f t="shared" si="13"/>
        <v>8.5970416217010168</v>
      </c>
      <c r="AI130" s="78">
        <f t="shared" si="14"/>
        <v>6.9688786304282626</v>
      </c>
      <c r="AJ130" s="78">
        <f t="shared" si="14"/>
        <v>7.6985185911129328</v>
      </c>
    </row>
    <row r="131" spans="1:36" x14ac:dyDescent="0.2">
      <c r="A131" s="71" t="s">
        <v>206</v>
      </c>
      <c r="B131" s="71" t="s">
        <v>498</v>
      </c>
      <c r="C131" s="78">
        <v>173.491313704189</v>
      </c>
      <c r="D131" s="78">
        <v>165.01256298561</v>
      </c>
      <c r="E131" s="78">
        <v>167.40096122928199</v>
      </c>
      <c r="F131" s="78">
        <v>165.28704925526901</v>
      </c>
      <c r="G131" s="78">
        <v>147.83827668351901</v>
      </c>
      <c r="H131" s="78">
        <v>145.42201705999301</v>
      </c>
      <c r="I131" s="78">
        <v>137.53709674151699</v>
      </c>
      <c r="J131" s="78">
        <v>135.99410612634699</v>
      </c>
      <c r="K131" s="78">
        <v>134.02231826539199</v>
      </c>
      <c r="L131" s="78"/>
      <c r="M131" s="71" t="s">
        <v>206</v>
      </c>
      <c r="N131" s="71" t="s">
        <v>498</v>
      </c>
      <c r="O131" s="78">
        <v>27870</v>
      </c>
      <c r="P131" s="78">
        <v>28109</v>
      </c>
      <c r="Q131" s="78">
        <v>28338</v>
      </c>
      <c r="R131" s="78">
        <v>28427</v>
      </c>
      <c r="S131" s="78">
        <v>28558</v>
      </c>
      <c r="T131" s="78">
        <v>28623</v>
      </c>
      <c r="U131" s="78">
        <v>28771</v>
      </c>
      <c r="V131" s="78">
        <v>28985</v>
      </c>
      <c r="W131" s="78">
        <v>29448</v>
      </c>
      <c r="X131" s="78">
        <v>29848</v>
      </c>
      <c r="Z131" s="71" t="s">
        <v>206</v>
      </c>
      <c r="AA131" s="71" t="s">
        <v>498</v>
      </c>
      <c r="AB131" s="78">
        <f t="shared" si="15"/>
        <v>6.2250202261998204</v>
      </c>
      <c r="AC131" s="78">
        <f t="shared" si="8"/>
        <v>5.87045298607599</v>
      </c>
      <c r="AD131" s="78">
        <f t="shared" si="9"/>
        <v>5.9072962534152724</v>
      </c>
      <c r="AE131" s="78">
        <f t="shared" si="10"/>
        <v>5.814438711621662</v>
      </c>
      <c r="AF131" s="78">
        <f t="shared" si="11"/>
        <v>5.1767727671237136</v>
      </c>
      <c r="AG131" s="78">
        <f t="shared" si="12"/>
        <v>5.0806001138941763</v>
      </c>
      <c r="AH131" s="78">
        <f t="shared" si="13"/>
        <v>4.7804072413721101</v>
      </c>
      <c r="AI131" s="78">
        <f t="shared" si="14"/>
        <v>4.6918787692374329</v>
      </c>
      <c r="AJ131" s="78">
        <f t="shared" si="14"/>
        <v>4.5511518020032593</v>
      </c>
    </row>
    <row r="132" spans="1:36" x14ac:dyDescent="0.2">
      <c r="A132" s="71" t="s">
        <v>207</v>
      </c>
      <c r="B132" s="71" t="s">
        <v>499</v>
      </c>
      <c r="C132" s="78">
        <v>318.58877704949703</v>
      </c>
      <c r="D132" s="78">
        <v>316.99756844113398</v>
      </c>
      <c r="E132" s="78">
        <v>323.786225298989</v>
      </c>
      <c r="F132" s="78">
        <v>355.64130001635903</v>
      </c>
      <c r="G132" s="78">
        <v>356.88074203861902</v>
      </c>
      <c r="H132" s="78">
        <v>300.310167564994</v>
      </c>
      <c r="I132" s="78">
        <v>306.83764863442798</v>
      </c>
      <c r="J132" s="78">
        <v>295.794781585919</v>
      </c>
      <c r="K132" s="78">
        <v>274.06308303897401</v>
      </c>
      <c r="L132" s="78"/>
      <c r="M132" s="71" t="s">
        <v>207</v>
      </c>
      <c r="N132" s="71" t="s">
        <v>499</v>
      </c>
      <c r="O132" s="78">
        <v>41558</v>
      </c>
      <c r="P132" s="78">
        <v>41891</v>
      </c>
      <c r="Q132" s="78">
        <v>42219</v>
      </c>
      <c r="R132" s="78">
        <v>42542</v>
      </c>
      <c r="S132" s="78">
        <v>42605</v>
      </c>
      <c r="T132" s="78">
        <v>42837</v>
      </c>
      <c r="U132" s="78">
        <v>42973</v>
      </c>
      <c r="V132" s="78">
        <v>43359</v>
      </c>
      <c r="W132" s="78">
        <v>43913</v>
      </c>
      <c r="X132" s="78">
        <v>44595</v>
      </c>
      <c r="Z132" s="71" t="s">
        <v>207</v>
      </c>
      <c r="AA132" s="71" t="s">
        <v>499</v>
      </c>
      <c r="AB132" s="78">
        <f t="shared" si="15"/>
        <v>7.6661239003199624</v>
      </c>
      <c r="AC132" s="78">
        <f t="shared" si="8"/>
        <v>7.5671998386558927</v>
      </c>
      <c r="AD132" s="78">
        <f t="shared" si="9"/>
        <v>7.6692064070439612</v>
      </c>
      <c r="AE132" s="78">
        <f t="shared" si="10"/>
        <v>8.3597691696760617</v>
      </c>
      <c r="AF132" s="78">
        <f t="shared" si="11"/>
        <v>8.3764990503137895</v>
      </c>
      <c r="AG132" s="78">
        <f t="shared" si="12"/>
        <v>7.0105321933140514</v>
      </c>
      <c r="AH132" s="78">
        <f t="shared" si="13"/>
        <v>7.1402426787617337</v>
      </c>
      <c r="AI132" s="78">
        <f t="shared" si="14"/>
        <v>6.8219927024589815</v>
      </c>
      <c r="AJ132" s="78">
        <f t="shared" si="14"/>
        <v>6.2410466841020664</v>
      </c>
    </row>
    <row r="133" spans="1:36" x14ac:dyDescent="0.2">
      <c r="A133" s="71" t="s">
        <v>208</v>
      </c>
      <c r="B133" s="71" t="s">
        <v>500</v>
      </c>
      <c r="C133" s="78">
        <v>499.509818027942</v>
      </c>
      <c r="D133" s="78">
        <v>475.078366131189</v>
      </c>
      <c r="E133" s="78">
        <v>478.43442988330298</v>
      </c>
      <c r="F133" s="78">
        <v>463.55670840780601</v>
      </c>
      <c r="G133" s="78">
        <v>424.31603018708898</v>
      </c>
      <c r="H133" s="78">
        <v>424.54568280626802</v>
      </c>
      <c r="I133" s="78">
        <v>417.16336285383602</v>
      </c>
      <c r="J133" s="78">
        <v>412.297357725952</v>
      </c>
      <c r="K133" s="78">
        <v>405.79709678188999</v>
      </c>
      <c r="L133" s="78"/>
      <c r="M133" s="71" t="s">
        <v>208</v>
      </c>
      <c r="N133" s="71" t="s">
        <v>500</v>
      </c>
      <c r="O133" s="78">
        <v>77977</v>
      </c>
      <c r="P133" s="78">
        <v>78788</v>
      </c>
      <c r="Q133" s="78">
        <v>79543</v>
      </c>
      <c r="R133" s="78">
        <v>79930</v>
      </c>
      <c r="S133" s="78">
        <v>80507</v>
      </c>
      <c r="T133" s="78">
        <v>81009</v>
      </c>
      <c r="U133" s="78">
        <v>81826</v>
      </c>
      <c r="V133" s="78">
        <v>82510</v>
      </c>
      <c r="W133" s="78">
        <v>83191</v>
      </c>
      <c r="X133" s="78">
        <v>84151</v>
      </c>
      <c r="Z133" s="71" t="s">
        <v>208</v>
      </c>
      <c r="AA133" s="71" t="s">
        <v>500</v>
      </c>
      <c r="AB133" s="78">
        <f t="shared" si="15"/>
        <v>6.4058609337104784</v>
      </c>
      <c r="AC133" s="78">
        <f t="shared" si="8"/>
        <v>6.0298315242319767</v>
      </c>
      <c r="AD133" s="78">
        <f t="shared" si="9"/>
        <v>6.0147898606200796</v>
      </c>
      <c r="AE133" s="78">
        <f t="shared" si="10"/>
        <v>5.7995334468635802</v>
      </c>
      <c r="AF133" s="78">
        <f t="shared" si="11"/>
        <v>5.2705482776291381</v>
      </c>
      <c r="AG133" s="78">
        <f t="shared" si="12"/>
        <v>5.2407224235118077</v>
      </c>
      <c r="AH133" s="78">
        <f t="shared" si="13"/>
        <v>5.0981761647133679</v>
      </c>
      <c r="AI133" s="78">
        <f t="shared" si="14"/>
        <v>4.9969380405520782</v>
      </c>
      <c r="AJ133" s="78">
        <f t="shared" si="14"/>
        <v>4.8778966087904934</v>
      </c>
    </row>
    <row r="134" spans="1:36" x14ac:dyDescent="0.2">
      <c r="A134" s="71" t="s">
        <v>209</v>
      </c>
      <c r="B134" s="71" t="s">
        <v>501</v>
      </c>
      <c r="C134" s="78">
        <v>150.50020492559699</v>
      </c>
      <c r="D134" s="78">
        <v>143.42068799376599</v>
      </c>
      <c r="E134" s="78">
        <v>148.09969120110799</v>
      </c>
      <c r="F134" s="78">
        <v>145.62653151236</v>
      </c>
      <c r="G134" s="78">
        <v>130.627352799596</v>
      </c>
      <c r="H134" s="78">
        <v>130.83116100407301</v>
      </c>
      <c r="I134" s="78">
        <v>132.57898702946301</v>
      </c>
      <c r="J134" s="78">
        <v>131.95921251070101</v>
      </c>
      <c r="K134" s="78">
        <v>126.697624604556</v>
      </c>
      <c r="L134" s="78"/>
      <c r="M134" s="71" t="s">
        <v>209</v>
      </c>
      <c r="N134" s="71" t="s">
        <v>501</v>
      </c>
      <c r="O134" s="78">
        <v>19356</v>
      </c>
      <c r="P134" s="78">
        <v>19328</v>
      </c>
      <c r="Q134" s="78">
        <v>19297</v>
      </c>
      <c r="R134" s="78">
        <v>19147</v>
      </c>
      <c r="S134" s="78">
        <v>18997</v>
      </c>
      <c r="T134" s="78">
        <v>18951</v>
      </c>
      <c r="U134" s="78">
        <v>18905</v>
      </c>
      <c r="V134" s="78">
        <v>19065</v>
      </c>
      <c r="W134" s="78">
        <v>19485</v>
      </c>
      <c r="X134" s="78">
        <v>19376</v>
      </c>
      <c r="Z134" s="71" t="s">
        <v>209</v>
      </c>
      <c r="AA134" s="71" t="s">
        <v>501</v>
      </c>
      <c r="AB134" s="78">
        <f t="shared" si="15"/>
        <v>7.7753773985119334</v>
      </c>
      <c r="AC134" s="78">
        <f t="shared" si="8"/>
        <v>7.4203584433860712</v>
      </c>
      <c r="AD134" s="78">
        <f t="shared" si="9"/>
        <v>7.674752096238171</v>
      </c>
      <c r="AE134" s="78">
        <f t="shared" si="10"/>
        <v>7.6057101118901134</v>
      </c>
      <c r="AF134" s="78">
        <f t="shared" si="11"/>
        <v>6.876209548854872</v>
      </c>
      <c r="AG134" s="78">
        <f t="shared" si="12"/>
        <v>6.9036547413895315</v>
      </c>
      <c r="AH134" s="78">
        <f t="shared" si="13"/>
        <v>7.0129059523651414</v>
      </c>
      <c r="AI134" s="78">
        <f t="shared" si="14"/>
        <v>6.9215427490532919</v>
      </c>
      <c r="AJ134" s="78">
        <f t="shared" si="14"/>
        <v>6.502315863718553</v>
      </c>
    </row>
    <row r="135" spans="1:36" x14ac:dyDescent="0.2">
      <c r="A135" s="71" t="s">
        <v>210</v>
      </c>
      <c r="B135" s="71" t="s">
        <v>502</v>
      </c>
      <c r="C135" s="78">
        <v>202.67360482063299</v>
      </c>
      <c r="D135" s="78">
        <v>197.79148541115401</v>
      </c>
      <c r="E135" s="78">
        <v>212.92981081117401</v>
      </c>
      <c r="F135" s="78">
        <v>216.04693088505101</v>
      </c>
      <c r="G135" s="78">
        <v>201.14623545426099</v>
      </c>
      <c r="H135" s="78">
        <v>200.690897333972</v>
      </c>
      <c r="I135" s="78">
        <v>203.445163401039</v>
      </c>
      <c r="J135" s="78">
        <v>178.04740878567699</v>
      </c>
      <c r="K135" s="78">
        <v>173.04349430551801</v>
      </c>
      <c r="L135" s="78"/>
      <c r="M135" s="71" t="s">
        <v>210</v>
      </c>
      <c r="N135" s="71" t="s">
        <v>502</v>
      </c>
      <c r="O135" s="78">
        <v>38854</v>
      </c>
      <c r="P135" s="78">
        <v>39083</v>
      </c>
      <c r="Q135" s="78">
        <v>39394</v>
      </c>
      <c r="R135" s="78">
        <v>39626</v>
      </c>
      <c r="S135" s="78">
        <v>39742</v>
      </c>
      <c r="T135" s="78">
        <v>39866</v>
      </c>
      <c r="U135" s="78">
        <v>40229</v>
      </c>
      <c r="V135" s="78">
        <v>40732</v>
      </c>
      <c r="W135" s="78">
        <v>41336</v>
      </c>
      <c r="X135" s="78">
        <v>41786</v>
      </c>
      <c r="Z135" s="71" t="s">
        <v>210</v>
      </c>
      <c r="AA135" s="71" t="s">
        <v>502</v>
      </c>
      <c r="AB135" s="78">
        <f t="shared" si="15"/>
        <v>5.2162867354875431</v>
      </c>
      <c r="AC135" s="78">
        <f t="shared" si="8"/>
        <v>5.060806115476141</v>
      </c>
      <c r="AD135" s="78">
        <f t="shared" si="9"/>
        <v>5.4051330357712857</v>
      </c>
      <c r="AE135" s="78">
        <f t="shared" si="10"/>
        <v>5.452150882881214</v>
      </c>
      <c r="AF135" s="78">
        <f t="shared" si="11"/>
        <v>5.0613012796100092</v>
      </c>
      <c r="AG135" s="78">
        <f t="shared" si="12"/>
        <v>5.0341367916011643</v>
      </c>
      <c r="AH135" s="78">
        <f t="shared" si="13"/>
        <v>5.0571767481428571</v>
      </c>
      <c r="AI135" s="78">
        <f t="shared" si="14"/>
        <v>4.3711923987448928</v>
      </c>
      <c r="AJ135" s="78">
        <f t="shared" si="14"/>
        <v>4.1862660708708637</v>
      </c>
    </row>
    <row r="136" spans="1:36" x14ac:dyDescent="0.2">
      <c r="A136" s="71" t="s">
        <v>211</v>
      </c>
      <c r="B136" s="71" t="s">
        <v>503</v>
      </c>
      <c r="C136" s="78">
        <v>358.66340276687299</v>
      </c>
      <c r="D136" s="78">
        <v>341.969403733641</v>
      </c>
      <c r="E136" s="78">
        <v>357.16724785958098</v>
      </c>
      <c r="F136" s="78">
        <v>337.83539351130702</v>
      </c>
      <c r="G136" s="78">
        <v>318.15983239079901</v>
      </c>
      <c r="H136" s="78">
        <v>304.35129312102401</v>
      </c>
      <c r="I136" s="78">
        <v>290.00154128967898</v>
      </c>
      <c r="J136" s="78">
        <v>290.07261237676499</v>
      </c>
      <c r="K136" s="78">
        <v>284.62112664634498</v>
      </c>
      <c r="L136" s="78"/>
      <c r="M136" s="71" t="s">
        <v>211</v>
      </c>
      <c r="N136" s="71" t="s">
        <v>503</v>
      </c>
      <c r="O136" s="78">
        <v>50006</v>
      </c>
      <c r="P136" s="78">
        <v>50036</v>
      </c>
      <c r="Q136" s="78">
        <v>50107</v>
      </c>
      <c r="R136" s="78">
        <v>50164</v>
      </c>
      <c r="S136" s="78">
        <v>50163</v>
      </c>
      <c r="T136" s="78">
        <v>50227</v>
      </c>
      <c r="U136" s="78">
        <v>50565</v>
      </c>
      <c r="V136" s="78">
        <v>51048</v>
      </c>
      <c r="W136" s="78">
        <v>51667</v>
      </c>
      <c r="X136" s="78">
        <v>52003</v>
      </c>
      <c r="Z136" s="71" t="s">
        <v>211</v>
      </c>
      <c r="AA136" s="71" t="s">
        <v>503</v>
      </c>
      <c r="AB136" s="78">
        <f t="shared" si="15"/>
        <v>7.172407366453486</v>
      </c>
      <c r="AC136" s="78">
        <f t="shared" si="8"/>
        <v>6.8344672582468826</v>
      </c>
      <c r="AD136" s="78">
        <f t="shared" si="9"/>
        <v>7.1280908427880529</v>
      </c>
      <c r="AE136" s="78">
        <f t="shared" si="10"/>
        <v>6.7346183221295552</v>
      </c>
      <c r="AF136" s="78">
        <f t="shared" si="11"/>
        <v>6.3425200325099977</v>
      </c>
      <c r="AG136" s="78">
        <f t="shared" si="12"/>
        <v>6.0595156613180965</v>
      </c>
      <c r="AH136" s="78">
        <f t="shared" si="13"/>
        <v>5.7352228080624741</v>
      </c>
      <c r="AI136" s="78">
        <f t="shared" si="14"/>
        <v>5.6823501876031379</v>
      </c>
      <c r="AJ136" s="78">
        <f t="shared" si="14"/>
        <v>5.5087604592166173</v>
      </c>
    </row>
    <row r="137" spans="1:36" x14ac:dyDescent="0.2">
      <c r="A137" s="71" t="s">
        <v>212</v>
      </c>
      <c r="B137" s="71" t="s">
        <v>504</v>
      </c>
      <c r="C137" s="78">
        <v>105.22447996675299</v>
      </c>
      <c r="D137" s="78">
        <v>89.389981002168398</v>
      </c>
      <c r="E137" s="78">
        <v>91.468407644418306</v>
      </c>
      <c r="F137" s="78">
        <v>84.538917210391404</v>
      </c>
      <c r="G137" s="78">
        <v>79.307136878299602</v>
      </c>
      <c r="H137" s="78">
        <v>66.644662836369406</v>
      </c>
      <c r="I137" s="78">
        <v>64.630974367492996</v>
      </c>
      <c r="J137" s="78">
        <v>64.634681104889594</v>
      </c>
      <c r="K137" s="78">
        <v>63.9996112767966</v>
      </c>
      <c r="L137" s="78"/>
      <c r="M137" s="71" t="s">
        <v>212</v>
      </c>
      <c r="N137" s="71" t="s">
        <v>504</v>
      </c>
      <c r="O137" s="78">
        <v>10273</v>
      </c>
      <c r="P137" s="78">
        <v>10277</v>
      </c>
      <c r="Q137" s="78">
        <v>10177</v>
      </c>
      <c r="R137" s="78">
        <v>10126</v>
      </c>
      <c r="S137" s="78">
        <v>10032</v>
      </c>
      <c r="T137" s="78">
        <v>10001</v>
      </c>
      <c r="U137" s="78">
        <v>10278</v>
      </c>
      <c r="V137" s="78">
        <v>10514</v>
      </c>
      <c r="W137" s="78">
        <v>10954</v>
      </c>
      <c r="X137" s="78">
        <v>10990</v>
      </c>
      <c r="Z137" s="71" t="s">
        <v>212</v>
      </c>
      <c r="AA137" s="71" t="s">
        <v>504</v>
      </c>
      <c r="AB137" s="78">
        <f t="shared" si="15"/>
        <v>10.242819036966123</v>
      </c>
      <c r="AC137" s="78">
        <f t="shared" ref="AC137:AC200" si="16">(D137*1000)/P137</f>
        <v>8.6980617886706622</v>
      </c>
      <c r="AD137" s="78">
        <f t="shared" ref="AD137:AD200" si="17">(E137*1000)/Q137</f>
        <v>8.9877574574450527</v>
      </c>
      <c r="AE137" s="78">
        <f t="shared" ref="AE137:AE200" si="18">(F137*1000)/R137</f>
        <v>8.348698124668319</v>
      </c>
      <c r="AF137" s="78">
        <f t="shared" ref="AF137:AF200" si="19">(G137*1000)/S137</f>
        <v>7.9054163554923846</v>
      </c>
      <c r="AG137" s="78">
        <f t="shared" ref="AG137:AG200" si="20">(H137*1000)/T137</f>
        <v>6.6637999036465754</v>
      </c>
      <c r="AH137" s="78">
        <f t="shared" ref="AH137:AH200" si="21">(I137*1000)/U137</f>
        <v>6.2882831647687292</v>
      </c>
      <c r="AI137" s="78">
        <f t="shared" ref="AI137:AJ200" si="22">(J137*1000)/V137</f>
        <v>6.1474872650646377</v>
      </c>
      <c r="AJ137" s="78">
        <f t="shared" si="22"/>
        <v>5.842579083147398</v>
      </c>
    </row>
    <row r="138" spans="1:36" x14ac:dyDescent="0.2">
      <c r="A138" s="71" t="s">
        <v>213</v>
      </c>
      <c r="B138" s="71" t="s">
        <v>505</v>
      </c>
      <c r="C138" s="78">
        <v>683.20957422334504</v>
      </c>
      <c r="D138" s="78">
        <v>626.19183272526095</v>
      </c>
      <c r="E138" s="78">
        <v>634.42889424021598</v>
      </c>
      <c r="F138" s="78">
        <v>605.07012997546803</v>
      </c>
      <c r="G138" s="78">
        <v>562.04370948308201</v>
      </c>
      <c r="H138" s="78">
        <v>406.60427097658402</v>
      </c>
      <c r="I138" s="78">
        <v>415.69519463793603</v>
      </c>
      <c r="J138" s="78">
        <v>413.74058192413798</v>
      </c>
      <c r="K138" s="78">
        <v>403.80653876551401</v>
      </c>
      <c r="L138" s="78"/>
      <c r="M138" s="71" t="s">
        <v>213</v>
      </c>
      <c r="N138" s="71" t="s">
        <v>505</v>
      </c>
      <c r="O138" s="78">
        <v>90241</v>
      </c>
      <c r="P138" s="78">
        <v>91087</v>
      </c>
      <c r="Q138" s="78">
        <v>91800</v>
      </c>
      <c r="R138" s="78">
        <v>92294</v>
      </c>
      <c r="S138" s="78">
        <v>93231</v>
      </c>
      <c r="T138" s="78">
        <v>94084</v>
      </c>
      <c r="U138" s="78">
        <v>95532</v>
      </c>
      <c r="V138" s="78">
        <v>96952</v>
      </c>
      <c r="W138" s="78">
        <v>98538</v>
      </c>
      <c r="X138" s="78">
        <v>99752</v>
      </c>
      <c r="Z138" s="71" t="s">
        <v>213</v>
      </c>
      <c r="AA138" s="71" t="s">
        <v>505</v>
      </c>
      <c r="AB138" s="78">
        <f t="shared" ref="AB138:AB201" si="23">(C138*1000)/O138</f>
        <v>7.5709441852743771</v>
      </c>
      <c r="AC138" s="78">
        <f t="shared" si="16"/>
        <v>6.8746564572909525</v>
      </c>
      <c r="AD138" s="78">
        <f t="shared" si="17"/>
        <v>6.9109901333356865</v>
      </c>
      <c r="AE138" s="78">
        <f t="shared" si="18"/>
        <v>6.5558988663994198</v>
      </c>
      <c r="AF138" s="78">
        <f t="shared" si="19"/>
        <v>6.0285067143233695</v>
      </c>
      <c r="AG138" s="78">
        <f t="shared" si="20"/>
        <v>4.3217153923789802</v>
      </c>
      <c r="AH138" s="78">
        <f t="shared" si="21"/>
        <v>4.3513712121376713</v>
      </c>
      <c r="AI138" s="78">
        <f t="shared" si="22"/>
        <v>4.267478565930956</v>
      </c>
      <c r="AJ138" s="78">
        <f t="shared" si="22"/>
        <v>4.097977823433741</v>
      </c>
    </row>
    <row r="139" spans="1:36" x14ac:dyDescent="0.2">
      <c r="A139" s="71" t="s">
        <v>214</v>
      </c>
      <c r="B139" s="71" t="s">
        <v>506</v>
      </c>
      <c r="C139" s="78">
        <v>204.84315323128001</v>
      </c>
      <c r="D139" s="78">
        <v>198.03229735517601</v>
      </c>
      <c r="E139" s="78">
        <v>203.30128299072501</v>
      </c>
      <c r="F139" s="78">
        <v>200.573052197729</v>
      </c>
      <c r="G139" s="78">
        <v>187.07794815326699</v>
      </c>
      <c r="H139" s="78">
        <v>181.81071112188101</v>
      </c>
      <c r="I139" s="78">
        <v>181.37539448899099</v>
      </c>
      <c r="J139" s="78">
        <v>181.482082659507</v>
      </c>
      <c r="K139" s="78">
        <v>177.83564378090799</v>
      </c>
      <c r="L139" s="78"/>
      <c r="M139" s="71" t="s">
        <v>214</v>
      </c>
      <c r="N139" s="71" t="s">
        <v>506</v>
      </c>
      <c r="O139" s="78">
        <v>23258</v>
      </c>
      <c r="P139" s="78">
        <v>23345</v>
      </c>
      <c r="Q139" s="78">
        <v>23390</v>
      </c>
      <c r="R139" s="78">
        <v>23470</v>
      </c>
      <c r="S139" s="78">
        <v>23458</v>
      </c>
      <c r="T139" s="78">
        <v>23517</v>
      </c>
      <c r="U139" s="78">
        <v>23781</v>
      </c>
      <c r="V139" s="78">
        <v>24195</v>
      </c>
      <c r="W139" s="78">
        <v>24664</v>
      </c>
      <c r="X139" s="78">
        <v>25147</v>
      </c>
      <c r="Z139" s="71" t="s">
        <v>214</v>
      </c>
      <c r="AA139" s="71" t="s">
        <v>506</v>
      </c>
      <c r="AB139" s="78">
        <f t="shared" si="23"/>
        <v>8.8074276907421112</v>
      </c>
      <c r="AC139" s="78">
        <f t="shared" si="16"/>
        <v>8.4828570295641903</v>
      </c>
      <c r="AD139" s="78">
        <f t="shared" si="17"/>
        <v>8.6918034626218468</v>
      </c>
      <c r="AE139" s="78">
        <f t="shared" si="18"/>
        <v>8.5459331997328079</v>
      </c>
      <c r="AF139" s="78">
        <f t="shared" si="19"/>
        <v>7.9750169730269835</v>
      </c>
      <c r="AG139" s="78">
        <f t="shared" si="20"/>
        <v>7.7310333427682529</v>
      </c>
      <c r="AH139" s="78">
        <f t="shared" si="21"/>
        <v>7.6269035990492835</v>
      </c>
      <c r="AI139" s="78">
        <f t="shared" si="22"/>
        <v>7.5008093680308736</v>
      </c>
      <c r="AJ139" s="78">
        <f t="shared" si="22"/>
        <v>7.2103326216715855</v>
      </c>
    </row>
    <row r="140" spans="1:36" x14ac:dyDescent="0.2">
      <c r="A140" s="71" t="s">
        <v>215</v>
      </c>
      <c r="B140" s="71" t="s">
        <v>507</v>
      </c>
      <c r="C140" s="78">
        <v>285.58273203980798</v>
      </c>
      <c r="D140" s="78">
        <v>273.48446128983602</v>
      </c>
      <c r="E140" s="78">
        <v>284.00781913771101</v>
      </c>
      <c r="F140" s="78">
        <v>263.076869364966</v>
      </c>
      <c r="G140" s="78">
        <v>247.41349790770801</v>
      </c>
      <c r="H140" s="78">
        <v>246.55491879571201</v>
      </c>
      <c r="I140" s="78">
        <v>247.998190377242</v>
      </c>
      <c r="J140" s="78">
        <v>243.856570589977</v>
      </c>
      <c r="K140" s="78">
        <v>234.938217259038</v>
      </c>
      <c r="L140" s="78"/>
      <c r="M140" s="71" t="s">
        <v>215</v>
      </c>
      <c r="N140" s="71" t="s">
        <v>507</v>
      </c>
      <c r="O140" s="78">
        <v>40451</v>
      </c>
      <c r="P140" s="78">
        <v>40739</v>
      </c>
      <c r="Q140" s="78">
        <v>41008</v>
      </c>
      <c r="R140" s="78">
        <v>41304</v>
      </c>
      <c r="S140" s="78">
        <v>41423</v>
      </c>
      <c r="T140" s="78">
        <v>41912</v>
      </c>
      <c r="U140" s="78">
        <v>42433</v>
      </c>
      <c r="V140" s="78">
        <v>42949</v>
      </c>
      <c r="W140" s="78">
        <v>43867</v>
      </c>
      <c r="X140" s="78">
        <v>44195</v>
      </c>
      <c r="Z140" s="71" t="s">
        <v>215</v>
      </c>
      <c r="AA140" s="71" t="s">
        <v>507</v>
      </c>
      <c r="AB140" s="78">
        <f t="shared" si="23"/>
        <v>7.05996717114059</v>
      </c>
      <c r="AC140" s="78">
        <f t="shared" si="16"/>
        <v>6.7130872453873689</v>
      </c>
      <c r="AD140" s="78">
        <f t="shared" si="17"/>
        <v>6.9256686289921729</v>
      </c>
      <c r="AE140" s="78">
        <f t="shared" si="18"/>
        <v>6.3692831049042704</v>
      </c>
      <c r="AF140" s="78">
        <f t="shared" si="19"/>
        <v>5.9728531952709361</v>
      </c>
      <c r="AG140" s="78">
        <f t="shared" si="20"/>
        <v>5.8826808263912964</v>
      </c>
      <c r="AH140" s="78">
        <f t="shared" si="21"/>
        <v>5.8444651657257793</v>
      </c>
      <c r="AI140" s="78">
        <f t="shared" si="22"/>
        <v>5.677817192250739</v>
      </c>
      <c r="AJ140" s="78">
        <f t="shared" si="22"/>
        <v>5.3556937392353703</v>
      </c>
    </row>
    <row r="141" spans="1:36" x14ac:dyDescent="0.2">
      <c r="A141" s="71" t="s">
        <v>216</v>
      </c>
      <c r="B141" s="71" t="s">
        <v>508</v>
      </c>
      <c r="C141" s="78">
        <v>335.506951893505</v>
      </c>
      <c r="D141" s="78">
        <v>349.01899895432302</v>
      </c>
      <c r="E141" s="78">
        <v>347.26034396907698</v>
      </c>
      <c r="F141" s="78">
        <v>332.26963778084001</v>
      </c>
      <c r="G141" s="78">
        <v>312.45065230802498</v>
      </c>
      <c r="H141" s="78">
        <v>311.10497889628999</v>
      </c>
      <c r="I141" s="78">
        <v>326.32211674986701</v>
      </c>
      <c r="J141" s="78">
        <v>300.52197598200797</v>
      </c>
      <c r="K141" s="78">
        <v>303.02998196125998</v>
      </c>
      <c r="L141" s="78"/>
      <c r="M141" s="71" t="s">
        <v>216</v>
      </c>
      <c r="N141" s="71" t="s">
        <v>508</v>
      </c>
      <c r="O141" s="78">
        <v>56673</v>
      </c>
      <c r="P141" s="78">
        <v>57439</v>
      </c>
      <c r="Q141" s="78">
        <v>58084</v>
      </c>
      <c r="R141" s="78">
        <v>58576</v>
      </c>
      <c r="S141" s="78">
        <v>59186</v>
      </c>
      <c r="T141" s="78">
        <v>59936</v>
      </c>
      <c r="U141" s="78">
        <v>60422</v>
      </c>
      <c r="V141" s="78">
        <v>61030</v>
      </c>
      <c r="W141" s="78">
        <v>61868</v>
      </c>
      <c r="X141" s="78">
        <v>62755</v>
      </c>
      <c r="Z141" s="71" t="s">
        <v>216</v>
      </c>
      <c r="AA141" s="71" t="s">
        <v>508</v>
      </c>
      <c r="AB141" s="78">
        <f t="shared" si="23"/>
        <v>5.9200492632030244</v>
      </c>
      <c r="AC141" s="78">
        <f t="shared" si="16"/>
        <v>6.0763418401142602</v>
      </c>
      <c r="AD141" s="78">
        <f t="shared" si="17"/>
        <v>5.9785886641601298</v>
      </c>
      <c r="AE141" s="78">
        <f t="shared" si="18"/>
        <v>5.6724535267146958</v>
      </c>
      <c r="AF141" s="78">
        <f t="shared" si="19"/>
        <v>5.2791310834998981</v>
      </c>
      <c r="AG141" s="78">
        <f t="shared" si="20"/>
        <v>5.1906196425568938</v>
      </c>
      <c r="AH141" s="78">
        <f t="shared" si="21"/>
        <v>5.4007169036090659</v>
      </c>
      <c r="AI141" s="78">
        <f t="shared" si="22"/>
        <v>4.9241680482059316</v>
      </c>
      <c r="AJ141" s="78">
        <f t="shared" si="22"/>
        <v>4.8980083720382099</v>
      </c>
    </row>
    <row r="142" spans="1:36" x14ac:dyDescent="0.2">
      <c r="A142" s="71" t="s">
        <v>217</v>
      </c>
      <c r="B142" s="71" t="s">
        <v>509</v>
      </c>
      <c r="C142" s="78">
        <v>240.31544882237901</v>
      </c>
      <c r="D142" s="78">
        <v>235.61836696126801</v>
      </c>
      <c r="E142" s="78">
        <v>239.55653018586699</v>
      </c>
      <c r="F142" s="78">
        <v>233.09530564372599</v>
      </c>
      <c r="G142" s="78">
        <v>217.00061767345801</v>
      </c>
      <c r="H142" s="78">
        <v>212.98054029635099</v>
      </c>
      <c r="I142" s="78">
        <v>211.105496573398</v>
      </c>
      <c r="J142" s="78">
        <v>209.315559503591</v>
      </c>
      <c r="K142" s="78">
        <v>200.97144014807799</v>
      </c>
      <c r="L142" s="78"/>
      <c r="M142" s="71" t="s">
        <v>217</v>
      </c>
      <c r="N142" s="71" t="s">
        <v>509</v>
      </c>
      <c r="O142" s="78">
        <v>72676</v>
      </c>
      <c r="P142" s="78">
        <v>73938</v>
      </c>
      <c r="Q142" s="78">
        <v>75025</v>
      </c>
      <c r="R142" s="78">
        <v>75954</v>
      </c>
      <c r="S142" s="78">
        <v>76786</v>
      </c>
      <c r="T142" s="78">
        <v>77390</v>
      </c>
      <c r="U142" s="78">
        <v>78219</v>
      </c>
      <c r="V142" s="78">
        <v>79144</v>
      </c>
      <c r="W142" s="78">
        <v>80442</v>
      </c>
      <c r="X142" s="78">
        <v>81986</v>
      </c>
      <c r="Z142" s="71" t="s">
        <v>217</v>
      </c>
      <c r="AA142" s="71" t="s">
        <v>509</v>
      </c>
      <c r="AB142" s="78">
        <f t="shared" si="23"/>
        <v>3.3066686226867059</v>
      </c>
      <c r="AC142" s="78">
        <f t="shared" si="16"/>
        <v>3.1867019254141038</v>
      </c>
      <c r="AD142" s="78">
        <f t="shared" si="17"/>
        <v>3.1930227282354813</v>
      </c>
      <c r="AE142" s="78">
        <f t="shared" si="18"/>
        <v>3.0689009880154567</v>
      </c>
      <c r="AF142" s="78">
        <f t="shared" si="19"/>
        <v>2.8260440402346521</v>
      </c>
      <c r="AG142" s="78">
        <f t="shared" si="20"/>
        <v>2.7520421281347844</v>
      </c>
      <c r="AH142" s="78">
        <f t="shared" si="21"/>
        <v>2.6989030360065716</v>
      </c>
      <c r="AI142" s="78">
        <f t="shared" si="22"/>
        <v>2.6447432465327885</v>
      </c>
      <c r="AJ142" s="78">
        <f t="shared" si="22"/>
        <v>2.4983396751457945</v>
      </c>
    </row>
    <row r="143" spans="1:36" x14ac:dyDescent="0.2">
      <c r="A143" s="71" t="s">
        <v>218</v>
      </c>
      <c r="B143" s="71" t="s">
        <v>510</v>
      </c>
      <c r="C143" s="78">
        <v>106.09940930236399</v>
      </c>
      <c r="D143" s="78">
        <v>100.785210393311</v>
      </c>
      <c r="E143" s="78">
        <v>104.403704136523</v>
      </c>
      <c r="F143" s="78">
        <v>131.756954161202</v>
      </c>
      <c r="G143" s="78">
        <v>92.810114902420807</v>
      </c>
      <c r="H143" s="78">
        <v>90.505222997870007</v>
      </c>
      <c r="I143" s="78">
        <v>87.063862086289305</v>
      </c>
      <c r="J143" s="78">
        <v>86.977332414798397</v>
      </c>
      <c r="K143" s="78">
        <v>83.880705729741607</v>
      </c>
      <c r="L143" s="78"/>
      <c r="M143" s="71" t="s">
        <v>218</v>
      </c>
      <c r="N143" s="71" t="s">
        <v>510</v>
      </c>
      <c r="O143" s="78">
        <v>33580</v>
      </c>
      <c r="P143" s="78">
        <v>34007</v>
      </c>
      <c r="Q143" s="78">
        <v>34463</v>
      </c>
      <c r="R143" s="78">
        <v>34854</v>
      </c>
      <c r="S143" s="78">
        <v>35223</v>
      </c>
      <c r="T143" s="78">
        <v>35732</v>
      </c>
      <c r="U143" s="78">
        <v>36291</v>
      </c>
      <c r="V143" s="78">
        <v>36651</v>
      </c>
      <c r="W143" s="78">
        <v>37108</v>
      </c>
      <c r="X143" s="78">
        <v>37412</v>
      </c>
      <c r="Z143" s="71" t="s">
        <v>218</v>
      </c>
      <c r="AA143" s="71" t="s">
        <v>510</v>
      </c>
      <c r="AB143" s="78">
        <f t="shared" si="23"/>
        <v>3.1596012299691485</v>
      </c>
      <c r="AC143" s="78">
        <f t="shared" si="16"/>
        <v>2.9636607284768139</v>
      </c>
      <c r="AD143" s="78">
        <f t="shared" si="17"/>
        <v>3.0294432909648901</v>
      </c>
      <c r="AE143" s="78">
        <f t="shared" si="18"/>
        <v>3.780253461904</v>
      </c>
      <c r="AF143" s="78">
        <f t="shared" si="19"/>
        <v>2.6349293047843969</v>
      </c>
      <c r="AG143" s="78">
        <f t="shared" si="20"/>
        <v>2.5328899305348149</v>
      </c>
      <c r="AH143" s="78">
        <f t="shared" si="21"/>
        <v>2.3990483063649197</v>
      </c>
      <c r="AI143" s="78">
        <f t="shared" si="22"/>
        <v>2.3731230366101443</v>
      </c>
      <c r="AJ143" s="78">
        <f t="shared" si="22"/>
        <v>2.2604480362655384</v>
      </c>
    </row>
    <row r="144" spans="1:36" x14ac:dyDescent="0.2">
      <c r="A144" s="71" t="s">
        <v>219</v>
      </c>
      <c r="B144" s="71" t="s">
        <v>511</v>
      </c>
      <c r="C144" s="78">
        <v>70.921202124948394</v>
      </c>
      <c r="D144" s="78">
        <v>67.4589483219671</v>
      </c>
      <c r="E144" s="78">
        <v>65.305834921413094</v>
      </c>
      <c r="F144" s="78">
        <v>65.0502549889422</v>
      </c>
      <c r="G144" s="78">
        <v>65.203128184055998</v>
      </c>
      <c r="H144" s="78">
        <v>63.694781271554398</v>
      </c>
      <c r="I144" s="78">
        <v>61.756597172147103</v>
      </c>
      <c r="J144" s="78">
        <v>63.9992223480292</v>
      </c>
      <c r="K144" s="78">
        <v>62.4726800958219</v>
      </c>
      <c r="L144" s="78"/>
      <c r="M144" s="71" t="s">
        <v>219</v>
      </c>
      <c r="N144" s="71" t="s">
        <v>511</v>
      </c>
      <c r="O144" s="78">
        <v>33802</v>
      </c>
      <c r="P144" s="78">
        <v>34382</v>
      </c>
      <c r="Q144" s="78">
        <v>35084</v>
      </c>
      <c r="R144" s="78">
        <v>35518</v>
      </c>
      <c r="S144" s="78">
        <v>35837</v>
      </c>
      <c r="T144" s="78">
        <v>36147</v>
      </c>
      <c r="U144" s="78">
        <v>36528</v>
      </c>
      <c r="V144" s="78">
        <v>36977</v>
      </c>
      <c r="W144" s="78">
        <v>37316</v>
      </c>
      <c r="X144" s="78">
        <v>37880</v>
      </c>
      <c r="Z144" s="71" t="s">
        <v>219</v>
      </c>
      <c r="AA144" s="71" t="s">
        <v>511</v>
      </c>
      <c r="AB144" s="78">
        <f t="shared" si="23"/>
        <v>2.0981362678228623</v>
      </c>
      <c r="AC144" s="78">
        <f t="shared" si="16"/>
        <v>1.9620425897843958</v>
      </c>
      <c r="AD144" s="78">
        <f t="shared" si="17"/>
        <v>1.8614136051024139</v>
      </c>
      <c r="AE144" s="78">
        <f t="shared" si="18"/>
        <v>1.8314729148302888</v>
      </c>
      <c r="AF144" s="78">
        <f t="shared" si="19"/>
        <v>1.8194360070334012</v>
      </c>
      <c r="AG144" s="78">
        <f t="shared" si="20"/>
        <v>1.7621042208635405</v>
      </c>
      <c r="AH144" s="78">
        <f t="shared" si="21"/>
        <v>1.6906646181599623</v>
      </c>
      <c r="AI144" s="78">
        <f t="shared" si="22"/>
        <v>1.7307846052418856</v>
      </c>
      <c r="AJ144" s="78">
        <f t="shared" si="22"/>
        <v>1.6741526448660602</v>
      </c>
    </row>
    <row r="145" spans="1:36" x14ac:dyDescent="0.2">
      <c r="A145" s="71" t="s">
        <v>220</v>
      </c>
      <c r="B145" s="71" t="s">
        <v>512</v>
      </c>
      <c r="C145" s="78">
        <v>51.026249661512701</v>
      </c>
      <c r="D145" s="78">
        <v>49.487611847365898</v>
      </c>
      <c r="E145" s="78">
        <v>49.6777254091378</v>
      </c>
      <c r="F145" s="78">
        <v>45.8441019286036</v>
      </c>
      <c r="G145" s="78">
        <v>43.371481105501402</v>
      </c>
      <c r="H145" s="78">
        <v>41.720134207997198</v>
      </c>
      <c r="I145" s="78">
        <v>40.488350790204699</v>
      </c>
      <c r="J145" s="78">
        <v>39.8044136404827</v>
      </c>
      <c r="K145" s="78">
        <v>37.9845354320449</v>
      </c>
      <c r="L145" s="78"/>
      <c r="M145" s="71" t="s">
        <v>220</v>
      </c>
      <c r="N145" s="71" t="s">
        <v>512</v>
      </c>
      <c r="O145" s="78">
        <v>12250</v>
      </c>
      <c r="P145" s="78">
        <v>12292</v>
      </c>
      <c r="Q145" s="78">
        <v>12449</v>
      </c>
      <c r="R145" s="78">
        <v>12487</v>
      </c>
      <c r="S145" s="78">
        <v>12539</v>
      </c>
      <c r="T145" s="78">
        <v>12574</v>
      </c>
      <c r="U145" s="78">
        <v>12645</v>
      </c>
      <c r="V145" s="78">
        <v>12682</v>
      </c>
      <c r="W145" s="78">
        <v>12773</v>
      </c>
      <c r="X145" s="78">
        <v>12923</v>
      </c>
      <c r="Z145" s="71" t="s">
        <v>220</v>
      </c>
      <c r="AA145" s="71" t="s">
        <v>512</v>
      </c>
      <c r="AB145" s="78">
        <f t="shared" si="23"/>
        <v>4.1654081356336903</v>
      </c>
      <c r="AC145" s="78">
        <f t="shared" si="16"/>
        <v>4.0260016146571669</v>
      </c>
      <c r="AD145" s="78">
        <f t="shared" si="17"/>
        <v>3.9904992697516106</v>
      </c>
      <c r="AE145" s="78">
        <f t="shared" si="18"/>
        <v>3.6713463544969649</v>
      </c>
      <c r="AF145" s="78">
        <f t="shared" si="19"/>
        <v>3.4589266373316372</v>
      </c>
      <c r="AG145" s="78">
        <f t="shared" si="20"/>
        <v>3.3179683639253374</v>
      </c>
      <c r="AH145" s="78">
        <f t="shared" si="21"/>
        <v>3.2019257248085964</v>
      </c>
      <c r="AI145" s="78">
        <f t="shared" si="22"/>
        <v>3.1386542848511829</v>
      </c>
      <c r="AJ145" s="78">
        <f t="shared" si="22"/>
        <v>2.9738147210557346</v>
      </c>
    </row>
    <row r="146" spans="1:36" x14ac:dyDescent="0.2">
      <c r="A146" s="71" t="s">
        <v>221</v>
      </c>
      <c r="B146" s="71" t="s">
        <v>513</v>
      </c>
      <c r="C146" s="78">
        <v>1099.9449456150401</v>
      </c>
      <c r="D146" s="78">
        <v>925.83223677598005</v>
      </c>
      <c r="E146" s="78">
        <v>1142.7150699915001</v>
      </c>
      <c r="F146" s="78">
        <v>1032.6690346256701</v>
      </c>
      <c r="G146" s="78">
        <v>1040.82589829367</v>
      </c>
      <c r="H146" s="78">
        <v>1093.9539413539801</v>
      </c>
      <c r="I146" s="78">
        <v>1074.4161179973601</v>
      </c>
      <c r="J146" s="78">
        <v>1014.9307899302499</v>
      </c>
      <c r="K146" s="78">
        <v>1072.05992295549</v>
      </c>
      <c r="L146" s="78"/>
      <c r="M146" s="71" t="s">
        <v>221</v>
      </c>
      <c r="N146" s="71" t="s">
        <v>513</v>
      </c>
      <c r="O146" s="78">
        <v>23657</v>
      </c>
      <c r="P146" s="78">
        <v>23983</v>
      </c>
      <c r="Q146" s="78">
        <v>24292</v>
      </c>
      <c r="R146" s="78">
        <v>24601</v>
      </c>
      <c r="S146" s="78">
        <v>24868</v>
      </c>
      <c r="T146" s="78">
        <v>24932</v>
      </c>
      <c r="U146" s="78">
        <v>25275</v>
      </c>
      <c r="V146" s="78">
        <v>25508</v>
      </c>
      <c r="W146" s="78">
        <v>25815</v>
      </c>
      <c r="X146" s="78">
        <v>26224</v>
      </c>
      <c r="Z146" s="71" t="s">
        <v>221</v>
      </c>
      <c r="AA146" s="71" t="s">
        <v>513</v>
      </c>
      <c r="AB146" s="78">
        <f t="shared" si="23"/>
        <v>46.495538133112404</v>
      </c>
      <c r="AC146" s="78">
        <f t="shared" si="16"/>
        <v>38.603687477629158</v>
      </c>
      <c r="AD146" s="78">
        <f t="shared" si="17"/>
        <v>47.040798204820518</v>
      </c>
      <c r="AE146" s="78">
        <f t="shared" si="18"/>
        <v>41.976709671382061</v>
      </c>
      <c r="AF146" s="78">
        <f t="shared" si="19"/>
        <v>41.854025184722133</v>
      </c>
      <c r="AG146" s="78">
        <f t="shared" si="20"/>
        <v>43.877504466307556</v>
      </c>
      <c r="AH146" s="78">
        <f t="shared" si="21"/>
        <v>42.509045222447476</v>
      </c>
      <c r="AI146" s="78">
        <f t="shared" si="22"/>
        <v>39.788724711080832</v>
      </c>
      <c r="AJ146" s="78">
        <f t="shared" si="22"/>
        <v>41.528565677144684</v>
      </c>
    </row>
    <row r="147" spans="1:36" x14ac:dyDescent="0.2">
      <c r="A147" s="71" t="s">
        <v>222</v>
      </c>
      <c r="B147" s="71" t="s">
        <v>514</v>
      </c>
      <c r="C147" s="78">
        <v>280.49174384203599</v>
      </c>
      <c r="D147" s="78">
        <v>413.67918889607603</v>
      </c>
      <c r="E147" s="78">
        <v>407.67989590111699</v>
      </c>
      <c r="F147" s="78">
        <v>419.443792117334</v>
      </c>
      <c r="G147" s="78">
        <v>169.79711833946999</v>
      </c>
      <c r="H147" s="78">
        <v>97.816265273784197</v>
      </c>
      <c r="I147" s="78">
        <v>101.020932854148</v>
      </c>
      <c r="J147" s="78">
        <v>95.138908410536104</v>
      </c>
      <c r="K147" s="78">
        <v>97.650975257805399</v>
      </c>
      <c r="L147" s="78"/>
      <c r="M147" s="71" t="s">
        <v>222</v>
      </c>
      <c r="N147" s="71" t="s">
        <v>514</v>
      </c>
      <c r="O147" s="78">
        <v>14963</v>
      </c>
      <c r="P147" s="78">
        <v>14961</v>
      </c>
      <c r="Q147" s="78">
        <v>14955</v>
      </c>
      <c r="R147" s="78">
        <v>14959</v>
      </c>
      <c r="S147" s="78">
        <v>14974</v>
      </c>
      <c r="T147" s="78">
        <v>15050</v>
      </c>
      <c r="U147" s="78">
        <v>15135</v>
      </c>
      <c r="V147" s="78">
        <v>15315</v>
      </c>
      <c r="W147" s="78">
        <v>15584</v>
      </c>
      <c r="X147" s="78">
        <v>15790</v>
      </c>
      <c r="Z147" s="71" t="s">
        <v>222</v>
      </c>
      <c r="AA147" s="71" t="s">
        <v>514</v>
      </c>
      <c r="AB147" s="78">
        <f t="shared" si="23"/>
        <v>18.745688955559448</v>
      </c>
      <c r="AC147" s="78">
        <f t="shared" si="16"/>
        <v>27.650503903220109</v>
      </c>
      <c r="AD147" s="78">
        <f t="shared" si="17"/>
        <v>27.260441049890805</v>
      </c>
      <c r="AE147" s="78">
        <f t="shared" si="18"/>
        <v>28.039560941061165</v>
      </c>
      <c r="AF147" s="78">
        <f t="shared" si="19"/>
        <v>11.339462958425937</v>
      </c>
      <c r="AG147" s="78">
        <f t="shared" si="20"/>
        <v>6.4994196195205447</v>
      </c>
      <c r="AH147" s="78">
        <f t="shared" si="21"/>
        <v>6.6746569444432113</v>
      </c>
      <c r="AI147" s="78">
        <f t="shared" si="22"/>
        <v>6.2121389755492071</v>
      </c>
      <c r="AJ147" s="78">
        <f t="shared" si="22"/>
        <v>6.2661046751671847</v>
      </c>
    </row>
    <row r="148" spans="1:36" x14ac:dyDescent="0.2">
      <c r="A148" s="71" t="s">
        <v>223</v>
      </c>
      <c r="B148" s="71" t="s">
        <v>515</v>
      </c>
      <c r="C148" s="78">
        <v>92.861134998681294</v>
      </c>
      <c r="D148" s="78">
        <v>89.423955980153494</v>
      </c>
      <c r="E148" s="78">
        <v>90.693309673281803</v>
      </c>
      <c r="F148" s="78">
        <v>89.220550838357497</v>
      </c>
      <c r="G148" s="78">
        <v>82.804468102677205</v>
      </c>
      <c r="H148" s="78">
        <v>80.078449556888202</v>
      </c>
      <c r="I148" s="78">
        <v>79.983870538238193</v>
      </c>
      <c r="J148" s="78">
        <v>80.864643286006796</v>
      </c>
      <c r="K148" s="78">
        <v>74.656482618473603</v>
      </c>
      <c r="L148" s="78"/>
      <c r="M148" s="71" t="s">
        <v>223</v>
      </c>
      <c r="N148" s="71" t="s">
        <v>515</v>
      </c>
      <c r="O148" s="78">
        <v>15327</v>
      </c>
      <c r="P148" s="78">
        <v>15308</v>
      </c>
      <c r="Q148" s="78">
        <v>15221</v>
      </c>
      <c r="R148" s="78">
        <v>15129</v>
      </c>
      <c r="S148" s="78">
        <v>15083</v>
      </c>
      <c r="T148" s="78">
        <v>15036</v>
      </c>
      <c r="U148" s="78">
        <v>15054</v>
      </c>
      <c r="V148" s="78">
        <v>15010</v>
      </c>
      <c r="W148" s="78">
        <v>15093</v>
      </c>
      <c r="X148" s="78">
        <v>15108</v>
      </c>
      <c r="Z148" s="71" t="s">
        <v>223</v>
      </c>
      <c r="AA148" s="71" t="s">
        <v>515</v>
      </c>
      <c r="AB148" s="78">
        <f t="shared" si="23"/>
        <v>6.058663469607966</v>
      </c>
      <c r="AC148" s="78">
        <f t="shared" si="16"/>
        <v>5.8416485484814142</v>
      </c>
      <c r="AD148" s="78">
        <f t="shared" si="17"/>
        <v>5.9584330644032457</v>
      </c>
      <c r="AE148" s="78">
        <f t="shared" si="18"/>
        <v>5.8973197725135496</v>
      </c>
      <c r="AF148" s="78">
        <f t="shared" si="19"/>
        <v>5.4899203144385869</v>
      </c>
      <c r="AG148" s="78">
        <f t="shared" si="20"/>
        <v>5.325781428364472</v>
      </c>
      <c r="AH148" s="78">
        <f t="shared" si="21"/>
        <v>5.3131307651280846</v>
      </c>
      <c r="AI148" s="78">
        <f t="shared" si="22"/>
        <v>5.3873846293142442</v>
      </c>
      <c r="AJ148" s="78">
        <f t="shared" si="22"/>
        <v>4.9464309692223942</v>
      </c>
    </row>
    <row r="149" spans="1:36" x14ac:dyDescent="0.2">
      <c r="A149" s="71" t="s">
        <v>224</v>
      </c>
      <c r="B149" s="71" t="s">
        <v>516</v>
      </c>
      <c r="C149" s="78">
        <v>50.3851608624853</v>
      </c>
      <c r="D149" s="78">
        <v>49.864281446110802</v>
      </c>
      <c r="E149" s="78">
        <v>50.014243873250997</v>
      </c>
      <c r="F149" s="78">
        <v>46.851390282642697</v>
      </c>
      <c r="G149" s="78">
        <v>45.444239880720097</v>
      </c>
      <c r="H149" s="78">
        <v>46.067117694018798</v>
      </c>
      <c r="I149" s="78">
        <v>52.543392003476399</v>
      </c>
      <c r="J149" s="78">
        <v>50.074385553011901</v>
      </c>
      <c r="K149" s="78">
        <v>45.1495174270012</v>
      </c>
      <c r="L149" s="78"/>
      <c r="M149" s="71" t="s">
        <v>224</v>
      </c>
      <c r="N149" s="71" t="s">
        <v>516</v>
      </c>
      <c r="O149" s="78">
        <v>9170</v>
      </c>
      <c r="P149" s="78">
        <v>9112</v>
      </c>
      <c r="Q149" s="78">
        <v>9052</v>
      </c>
      <c r="R149" s="78">
        <v>9007</v>
      </c>
      <c r="S149" s="78">
        <v>9004</v>
      </c>
      <c r="T149" s="78">
        <v>8928</v>
      </c>
      <c r="U149" s="78">
        <v>8931</v>
      </c>
      <c r="V149" s="78">
        <v>9006</v>
      </c>
      <c r="W149" s="78">
        <v>9065</v>
      </c>
      <c r="X149" s="78">
        <v>9073</v>
      </c>
      <c r="Z149" s="71" t="s">
        <v>224</v>
      </c>
      <c r="AA149" s="71" t="s">
        <v>516</v>
      </c>
      <c r="AB149" s="78">
        <f t="shared" si="23"/>
        <v>5.4945649795512868</v>
      </c>
      <c r="AC149" s="78">
        <f t="shared" si="16"/>
        <v>5.4723750489586038</v>
      </c>
      <c r="AD149" s="78">
        <f t="shared" si="17"/>
        <v>5.5252147451669238</v>
      </c>
      <c r="AE149" s="78">
        <f t="shared" si="18"/>
        <v>5.2016642925105696</v>
      </c>
      <c r="AF149" s="78">
        <f t="shared" si="19"/>
        <v>5.0471168237139157</v>
      </c>
      <c r="AG149" s="78">
        <f t="shared" si="20"/>
        <v>5.1598474119644706</v>
      </c>
      <c r="AH149" s="78">
        <f t="shared" si="21"/>
        <v>5.8832596577624452</v>
      </c>
      <c r="AI149" s="78">
        <f t="shared" si="22"/>
        <v>5.5601138744183771</v>
      </c>
      <c r="AJ149" s="78">
        <f t="shared" si="22"/>
        <v>4.9806417459460786</v>
      </c>
    </row>
    <row r="150" spans="1:36" x14ac:dyDescent="0.2">
      <c r="A150" s="71" t="s">
        <v>225</v>
      </c>
      <c r="B150" s="71" t="s">
        <v>517</v>
      </c>
      <c r="C150" s="78">
        <v>102.88459449600199</v>
      </c>
      <c r="D150" s="78">
        <v>96.1303753843614</v>
      </c>
      <c r="E150" s="78">
        <v>99.261788664587698</v>
      </c>
      <c r="F150" s="78">
        <v>88.596180403657002</v>
      </c>
      <c r="G150" s="78">
        <v>68.215268171101698</v>
      </c>
      <c r="H150" s="78">
        <v>66.408034606488599</v>
      </c>
      <c r="I150" s="78">
        <v>71.226288428667203</v>
      </c>
      <c r="J150" s="78">
        <v>77.460210966466207</v>
      </c>
      <c r="K150" s="78">
        <v>95.176263224778296</v>
      </c>
      <c r="L150" s="78"/>
      <c r="M150" s="71" t="s">
        <v>225</v>
      </c>
      <c r="N150" s="71" t="s">
        <v>517</v>
      </c>
      <c r="O150" s="78">
        <v>10245</v>
      </c>
      <c r="P150" s="78">
        <v>10246</v>
      </c>
      <c r="Q150" s="78">
        <v>10181</v>
      </c>
      <c r="R150" s="78">
        <v>10223</v>
      </c>
      <c r="S150" s="78">
        <v>10173</v>
      </c>
      <c r="T150" s="78">
        <v>10205</v>
      </c>
      <c r="U150" s="78">
        <v>10243</v>
      </c>
      <c r="V150" s="78">
        <v>10205</v>
      </c>
      <c r="W150" s="78">
        <v>10361</v>
      </c>
      <c r="X150" s="78">
        <v>10423</v>
      </c>
      <c r="Z150" s="71" t="s">
        <v>225</v>
      </c>
      <c r="AA150" s="71" t="s">
        <v>517</v>
      </c>
      <c r="AB150" s="78">
        <f t="shared" si="23"/>
        <v>10.042420155783503</v>
      </c>
      <c r="AC150" s="78">
        <f t="shared" si="16"/>
        <v>9.3822345680618184</v>
      </c>
      <c r="AD150" s="78">
        <f t="shared" si="17"/>
        <v>9.7497091311843338</v>
      </c>
      <c r="AE150" s="78">
        <f t="shared" si="18"/>
        <v>8.6663582513603643</v>
      </c>
      <c r="AF150" s="78">
        <f t="shared" si="19"/>
        <v>6.7055212986436343</v>
      </c>
      <c r="AG150" s="78">
        <f t="shared" si="20"/>
        <v>6.5074017252806069</v>
      </c>
      <c r="AH150" s="78">
        <f t="shared" si="21"/>
        <v>6.9536550257412095</v>
      </c>
      <c r="AI150" s="78">
        <f t="shared" si="22"/>
        <v>7.5904175371353464</v>
      </c>
      <c r="AJ150" s="78">
        <f t="shared" si="22"/>
        <v>9.1860113140409503</v>
      </c>
    </row>
    <row r="151" spans="1:36" x14ac:dyDescent="0.2">
      <c r="A151" s="71" t="s">
        <v>226</v>
      </c>
      <c r="B151" s="71" t="s">
        <v>518</v>
      </c>
      <c r="C151" s="78">
        <v>95.528133582705493</v>
      </c>
      <c r="D151" s="78">
        <v>93.139349226164697</v>
      </c>
      <c r="E151" s="78">
        <v>97.8223646972165</v>
      </c>
      <c r="F151" s="78">
        <v>95.182940770675003</v>
      </c>
      <c r="G151" s="78">
        <v>85.887739298781995</v>
      </c>
      <c r="H151" s="78">
        <v>84.769651757014003</v>
      </c>
      <c r="I151" s="78">
        <v>84.275160137388099</v>
      </c>
      <c r="J151" s="78">
        <v>82.773654529742501</v>
      </c>
      <c r="K151" s="78">
        <v>77.491452970332702</v>
      </c>
      <c r="L151" s="78"/>
      <c r="M151" s="71" t="s">
        <v>226</v>
      </c>
      <c r="N151" s="71" t="s">
        <v>518</v>
      </c>
      <c r="O151" s="78">
        <v>12271</v>
      </c>
      <c r="P151" s="78">
        <v>12253</v>
      </c>
      <c r="Q151" s="78">
        <v>12370</v>
      </c>
      <c r="R151" s="78">
        <v>12320</v>
      </c>
      <c r="S151" s="78">
        <v>12270</v>
      </c>
      <c r="T151" s="78">
        <v>12303</v>
      </c>
      <c r="U151" s="78">
        <v>12346</v>
      </c>
      <c r="V151" s="78">
        <v>12455</v>
      </c>
      <c r="W151" s="78">
        <v>12606</v>
      </c>
      <c r="X151" s="78">
        <v>12763</v>
      </c>
      <c r="Z151" s="71" t="s">
        <v>226</v>
      </c>
      <c r="AA151" s="71" t="s">
        <v>518</v>
      </c>
      <c r="AB151" s="78">
        <f t="shared" si="23"/>
        <v>7.7848694957791125</v>
      </c>
      <c r="AC151" s="78">
        <f t="shared" si="16"/>
        <v>7.601350626472267</v>
      </c>
      <c r="AD151" s="78">
        <f t="shared" si="17"/>
        <v>7.9080327160239694</v>
      </c>
      <c r="AE151" s="78">
        <f t="shared" si="18"/>
        <v>7.7258880495677769</v>
      </c>
      <c r="AF151" s="78">
        <f t="shared" si="19"/>
        <v>6.9998157537719639</v>
      </c>
      <c r="AG151" s="78">
        <f t="shared" si="20"/>
        <v>6.8901610791688208</v>
      </c>
      <c r="AH151" s="78">
        <f t="shared" si="21"/>
        <v>6.826110492255637</v>
      </c>
      <c r="AI151" s="78">
        <f t="shared" si="22"/>
        <v>6.6458173046762345</v>
      </c>
      <c r="AJ151" s="78">
        <f t="shared" si="22"/>
        <v>6.1471880826854433</v>
      </c>
    </row>
    <row r="152" spans="1:36" x14ac:dyDescent="0.2">
      <c r="A152" s="71" t="s">
        <v>227</v>
      </c>
      <c r="B152" s="71" t="s">
        <v>519</v>
      </c>
      <c r="C152" s="78">
        <v>27.580202570641301</v>
      </c>
      <c r="D152" s="78">
        <v>27.782846428573698</v>
      </c>
      <c r="E152" s="78">
        <v>28.463317474006601</v>
      </c>
      <c r="F152" s="78">
        <v>29.4690185720541</v>
      </c>
      <c r="G152" s="78">
        <v>26.5848117955397</v>
      </c>
      <c r="H152" s="78">
        <v>24.699158140255602</v>
      </c>
      <c r="I152" s="78">
        <v>23.668214077570699</v>
      </c>
      <c r="J152" s="78">
        <v>23.266860536978101</v>
      </c>
      <c r="K152" s="78">
        <v>21.9846408815309</v>
      </c>
      <c r="L152" s="78"/>
      <c r="M152" s="71" t="s">
        <v>227</v>
      </c>
      <c r="N152" s="71" t="s">
        <v>519</v>
      </c>
      <c r="O152" s="78">
        <v>4788</v>
      </c>
      <c r="P152" s="78">
        <v>4729</v>
      </c>
      <c r="Q152" s="78">
        <v>4692</v>
      </c>
      <c r="R152" s="78">
        <v>4679</v>
      </c>
      <c r="S152" s="78">
        <v>4665</v>
      </c>
      <c r="T152" s="78">
        <v>4740</v>
      </c>
      <c r="U152" s="78">
        <v>4764</v>
      </c>
      <c r="V152" s="78">
        <v>4799</v>
      </c>
      <c r="W152" s="78">
        <v>4777</v>
      </c>
      <c r="X152" s="78">
        <v>4763</v>
      </c>
      <c r="Z152" s="71" t="s">
        <v>227</v>
      </c>
      <c r="AA152" s="71" t="s">
        <v>519</v>
      </c>
      <c r="AB152" s="78">
        <f t="shared" si="23"/>
        <v>5.7602762261155602</v>
      </c>
      <c r="AC152" s="78">
        <f t="shared" si="16"/>
        <v>5.8749939582519985</v>
      </c>
      <c r="AD152" s="78">
        <f t="shared" si="17"/>
        <v>6.066350697784868</v>
      </c>
      <c r="AE152" s="78">
        <f t="shared" si="18"/>
        <v>6.2981445975751447</v>
      </c>
      <c r="AF152" s="78">
        <f t="shared" si="19"/>
        <v>5.6987806635669234</v>
      </c>
      <c r="AG152" s="78">
        <f t="shared" si="20"/>
        <v>5.2107928565940087</v>
      </c>
      <c r="AH152" s="78">
        <f t="shared" si="21"/>
        <v>4.9681389751407847</v>
      </c>
      <c r="AI152" s="78">
        <f t="shared" si="22"/>
        <v>4.8482726686764117</v>
      </c>
      <c r="AJ152" s="78">
        <f t="shared" si="22"/>
        <v>4.6021856565900983</v>
      </c>
    </row>
    <row r="153" spans="1:36" x14ac:dyDescent="0.2">
      <c r="A153" s="71" t="s">
        <v>228</v>
      </c>
      <c r="B153" s="71" t="s">
        <v>520</v>
      </c>
      <c r="C153" s="78">
        <v>49.557343455053299</v>
      </c>
      <c r="D153" s="78">
        <v>48.850960353440598</v>
      </c>
      <c r="E153" s="78">
        <v>50.575426161906897</v>
      </c>
      <c r="F153" s="78">
        <v>50.4822294894146</v>
      </c>
      <c r="G153" s="78">
        <v>47.555496856716999</v>
      </c>
      <c r="H153" s="78">
        <v>47.258067771122697</v>
      </c>
      <c r="I153" s="78">
        <v>47.326002982458903</v>
      </c>
      <c r="J153" s="78">
        <v>44.873166435321401</v>
      </c>
      <c r="K153" s="78">
        <v>44.097862678267099</v>
      </c>
      <c r="L153" s="78"/>
      <c r="M153" s="71" t="s">
        <v>228</v>
      </c>
      <c r="N153" s="71" t="s">
        <v>520</v>
      </c>
      <c r="O153" s="78">
        <v>6744</v>
      </c>
      <c r="P153" s="78">
        <v>6691</v>
      </c>
      <c r="Q153" s="78">
        <v>6654</v>
      </c>
      <c r="R153" s="78">
        <v>6606</v>
      </c>
      <c r="S153" s="78">
        <v>6549</v>
      </c>
      <c r="T153" s="78">
        <v>6520</v>
      </c>
      <c r="U153" s="78">
        <v>6502</v>
      </c>
      <c r="V153" s="78">
        <v>6495</v>
      </c>
      <c r="W153" s="78">
        <v>6627</v>
      </c>
      <c r="X153" s="78">
        <v>6592</v>
      </c>
      <c r="Z153" s="71" t="s">
        <v>228</v>
      </c>
      <c r="AA153" s="71" t="s">
        <v>520</v>
      </c>
      <c r="AB153" s="78">
        <f t="shared" si="23"/>
        <v>7.3483605360399311</v>
      </c>
      <c r="AC153" s="78">
        <f t="shared" si="16"/>
        <v>7.3009954197340603</v>
      </c>
      <c r="AD153" s="78">
        <f t="shared" si="17"/>
        <v>7.6007553594690265</v>
      </c>
      <c r="AE153" s="78">
        <f t="shared" si="18"/>
        <v>7.6418754903745985</v>
      </c>
      <c r="AF153" s="78">
        <f t="shared" si="19"/>
        <v>7.2614898238993737</v>
      </c>
      <c r="AG153" s="78">
        <f t="shared" si="20"/>
        <v>7.248169903546426</v>
      </c>
      <c r="AH153" s="78">
        <f t="shared" si="21"/>
        <v>7.2786839407042292</v>
      </c>
      <c r="AI153" s="78">
        <f t="shared" si="22"/>
        <v>6.9088785889640336</v>
      </c>
      <c r="AJ153" s="78">
        <f t="shared" si="22"/>
        <v>6.6542723220562996</v>
      </c>
    </row>
    <row r="154" spans="1:36" x14ac:dyDescent="0.2">
      <c r="A154" s="71" t="s">
        <v>229</v>
      </c>
      <c r="B154" s="71" t="s">
        <v>521</v>
      </c>
      <c r="C154" s="78">
        <v>163.886273762907</v>
      </c>
      <c r="D154" s="78">
        <v>153.10051991865501</v>
      </c>
      <c r="E154" s="78">
        <v>157.01377414062301</v>
      </c>
      <c r="F154" s="78">
        <v>153.21278412568699</v>
      </c>
      <c r="G154" s="78">
        <v>144.48455891148001</v>
      </c>
      <c r="H154" s="78">
        <v>142.858905646567</v>
      </c>
      <c r="I154" s="78">
        <v>144.073633434252</v>
      </c>
      <c r="J154" s="78">
        <v>148.39394433776101</v>
      </c>
      <c r="K154" s="78">
        <v>133.54541449633399</v>
      </c>
      <c r="L154" s="78"/>
      <c r="M154" s="71" t="s">
        <v>229</v>
      </c>
      <c r="N154" s="71" t="s">
        <v>521</v>
      </c>
      <c r="O154" s="78">
        <v>27323</v>
      </c>
      <c r="P154" s="78">
        <v>27394</v>
      </c>
      <c r="Q154" s="78">
        <v>27442</v>
      </c>
      <c r="R154" s="78">
        <v>27577</v>
      </c>
      <c r="S154" s="78">
        <v>27842</v>
      </c>
      <c r="T154" s="78">
        <v>28074</v>
      </c>
      <c r="U154" s="78">
        <v>28423</v>
      </c>
      <c r="V154" s="78">
        <v>28862</v>
      </c>
      <c r="W154" s="78">
        <v>29549</v>
      </c>
      <c r="X154" s="78">
        <v>30223</v>
      </c>
      <c r="Z154" s="71" t="s">
        <v>229</v>
      </c>
      <c r="AA154" s="71" t="s">
        <v>521</v>
      </c>
      <c r="AB154" s="78">
        <f t="shared" si="23"/>
        <v>5.9981068609928263</v>
      </c>
      <c r="AC154" s="78">
        <f t="shared" si="16"/>
        <v>5.5888340482826537</v>
      </c>
      <c r="AD154" s="78">
        <f t="shared" si="17"/>
        <v>5.7216592865178564</v>
      </c>
      <c r="AE154" s="78">
        <f t="shared" si="18"/>
        <v>5.555817678706422</v>
      </c>
      <c r="AF154" s="78">
        <f t="shared" si="19"/>
        <v>5.189446121380648</v>
      </c>
      <c r="AG154" s="78">
        <f t="shared" si="20"/>
        <v>5.0886551843900758</v>
      </c>
      <c r="AH154" s="78">
        <f t="shared" si="21"/>
        <v>5.0689101584720824</v>
      </c>
      <c r="AI154" s="78">
        <f t="shared" si="22"/>
        <v>5.1414990069212463</v>
      </c>
      <c r="AJ154" s="78">
        <f t="shared" si="22"/>
        <v>4.519456309734136</v>
      </c>
    </row>
    <row r="155" spans="1:36" x14ac:dyDescent="0.2">
      <c r="A155" s="71" t="s">
        <v>230</v>
      </c>
      <c r="B155" s="71" t="s">
        <v>522</v>
      </c>
      <c r="C155" s="78">
        <v>101.885745257712</v>
      </c>
      <c r="D155" s="78">
        <v>102.23406149801001</v>
      </c>
      <c r="E155" s="78">
        <v>103.06417159625801</v>
      </c>
      <c r="F155" s="78">
        <v>98.761274752771101</v>
      </c>
      <c r="G155" s="78">
        <v>93.772407277997203</v>
      </c>
      <c r="H155" s="78">
        <v>89.0710176894993</v>
      </c>
      <c r="I155" s="78">
        <v>86.315668185590496</v>
      </c>
      <c r="J155" s="78">
        <v>88.938778198264401</v>
      </c>
      <c r="K155" s="78">
        <v>83.420407880071906</v>
      </c>
      <c r="L155" s="78"/>
      <c r="M155" s="71" t="s">
        <v>230</v>
      </c>
      <c r="N155" s="71" t="s">
        <v>522</v>
      </c>
      <c r="O155" s="78">
        <v>38085</v>
      </c>
      <c r="P155" s="78">
        <v>38301</v>
      </c>
      <c r="Q155" s="78">
        <v>38580</v>
      </c>
      <c r="R155" s="78">
        <v>38788</v>
      </c>
      <c r="S155" s="78">
        <v>39070</v>
      </c>
      <c r="T155" s="78">
        <v>39319</v>
      </c>
      <c r="U155" s="78">
        <v>39771</v>
      </c>
      <c r="V155" s="78">
        <v>40181</v>
      </c>
      <c r="W155" s="78">
        <v>40692</v>
      </c>
      <c r="X155" s="78">
        <v>41510</v>
      </c>
      <c r="Z155" s="71" t="s">
        <v>230</v>
      </c>
      <c r="AA155" s="71" t="s">
        <v>522</v>
      </c>
      <c r="AB155" s="78">
        <f t="shared" si="23"/>
        <v>2.6752197783303662</v>
      </c>
      <c r="AC155" s="78">
        <f t="shared" si="16"/>
        <v>2.6692269522469387</v>
      </c>
      <c r="AD155" s="78">
        <f t="shared" si="17"/>
        <v>2.6714404249937274</v>
      </c>
      <c r="AE155" s="78">
        <f t="shared" si="18"/>
        <v>2.5461811579037614</v>
      </c>
      <c r="AF155" s="78">
        <f t="shared" si="19"/>
        <v>2.4001128046582338</v>
      </c>
      <c r="AG155" s="78">
        <f t="shared" si="20"/>
        <v>2.2653429051984868</v>
      </c>
      <c r="AH155" s="78">
        <f t="shared" si="21"/>
        <v>2.1703167681373485</v>
      </c>
      <c r="AI155" s="78">
        <f t="shared" si="22"/>
        <v>2.2134535775183397</v>
      </c>
      <c r="AJ155" s="78">
        <f t="shared" si="22"/>
        <v>2.0500444283906396</v>
      </c>
    </row>
    <row r="156" spans="1:36" x14ac:dyDescent="0.2">
      <c r="A156" s="71" t="s">
        <v>231</v>
      </c>
      <c r="B156" s="71" t="s">
        <v>523</v>
      </c>
      <c r="C156" s="78">
        <v>80.346016088350297</v>
      </c>
      <c r="D156" s="78">
        <v>76.840495767816705</v>
      </c>
      <c r="E156" s="78">
        <v>73.233857949639201</v>
      </c>
      <c r="F156" s="78">
        <v>69.811400488214701</v>
      </c>
      <c r="G156" s="78">
        <v>67.586455559904095</v>
      </c>
      <c r="H156" s="78">
        <v>67.171056030284902</v>
      </c>
      <c r="I156" s="78">
        <v>68.302377605873104</v>
      </c>
      <c r="J156" s="78">
        <v>78.802309088932404</v>
      </c>
      <c r="K156" s="78">
        <v>72.279907311472002</v>
      </c>
      <c r="L156" s="78"/>
      <c r="M156" s="71" t="s">
        <v>231</v>
      </c>
      <c r="N156" s="71" t="s">
        <v>523</v>
      </c>
      <c r="O156" s="78">
        <v>10976</v>
      </c>
      <c r="P156" s="78">
        <v>10967</v>
      </c>
      <c r="Q156" s="78">
        <v>10943</v>
      </c>
      <c r="R156" s="78">
        <v>10994</v>
      </c>
      <c r="S156" s="78">
        <v>11030</v>
      </c>
      <c r="T156" s="78">
        <v>11065</v>
      </c>
      <c r="U156" s="78">
        <v>11089</v>
      </c>
      <c r="V156" s="78">
        <v>11165</v>
      </c>
      <c r="W156" s="78">
        <v>11295</v>
      </c>
      <c r="X156" s="78">
        <v>11490</v>
      </c>
      <c r="Z156" s="71" t="s">
        <v>231</v>
      </c>
      <c r="AA156" s="71" t="s">
        <v>523</v>
      </c>
      <c r="AB156" s="78">
        <f t="shared" si="23"/>
        <v>7.3201545269998451</v>
      </c>
      <c r="AC156" s="78">
        <f t="shared" si="16"/>
        <v>7.0065191727743876</v>
      </c>
      <c r="AD156" s="78">
        <f t="shared" si="17"/>
        <v>6.692301740805922</v>
      </c>
      <c r="AE156" s="78">
        <f t="shared" si="18"/>
        <v>6.3499545650550022</v>
      </c>
      <c r="AF156" s="78">
        <f t="shared" si="19"/>
        <v>6.1275118368000081</v>
      </c>
      <c r="AG156" s="78">
        <f t="shared" si="20"/>
        <v>6.0705879828544873</v>
      </c>
      <c r="AH156" s="78">
        <f t="shared" si="21"/>
        <v>6.1594713324802148</v>
      </c>
      <c r="AI156" s="78">
        <f t="shared" si="22"/>
        <v>7.0579766313419086</v>
      </c>
      <c r="AJ156" s="78">
        <f t="shared" si="22"/>
        <v>6.3992835158452417</v>
      </c>
    </row>
    <row r="157" spans="1:36" x14ac:dyDescent="0.2">
      <c r="A157" s="71" t="s">
        <v>232</v>
      </c>
      <c r="B157" s="71" t="s">
        <v>524</v>
      </c>
      <c r="C157" s="78">
        <v>29.2027615619382</v>
      </c>
      <c r="D157" s="78">
        <v>28.394985829433701</v>
      </c>
      <c r="E157" s="78">
        <v>29.4437687960415</v>
      </c>
      <c r="F157" s="78">
        <v>27.5583159788867</v>
      </c>
      <c r="G157" s="78">
        <v>26.795798185728401</v>
      </c>
      <c r="H157" s="78">
        <v>25.461556357738399</v>
      </c>
      <c r="I157" s="78">
        <v>24.218711942612799</v>
      </c>
      <c r="J157" s="78">
        <v>24.730756973685398</v>
      </c>
      <c r="K157" s="78">
        <v>23.661034068431199</v>
      </c>
      <c r="L157" s="78"/>
      <c r="M157" s="71" t="s">
        <v>232</v>
      </c>
      <c r="N157" s="71" t="s">
        <v>524</v>
      </c>
      <c r="O157" s="78">
        <v>8232</v>
      </c>
      <c r="P157" s="78">
        <v>8253</v>
      </c>
      <c r="Q157" s="78">
        <v>8375</v>
      </c>
      <c r="R157" s="78">
        <v>8356</v>
      </c>
      <c r="S157" s="78">
        <v>8507</v>
      </c>
      <c r="T157" s="78">
        <v>8562</v>
      </c>
      <c r="U157" s="78">
        <v>8652</v>
      </c>
      <c r="V157" s="78">
        <v>8799</v>
      </c>
      <c r="W157" s="78">
        <v>9102</v>
      </c>
      <c r="X157" s="78">
        <v>9262</v>
      </c>
      <c r="Z157" s="71" t="s">
        <v>232</v>
      </c>
      <c r="AA157" s="71" t="s">
        <v>524</v>
      </c>
      <c r="AB157" s="78">
        <f t="shared" si="23"/>
        <v>3.5474686056776239</v>
      </c>
      <c r="AC157" s="78">
        <f t="shared" si="16"/>
        <v>3.4405653495012358</v>
      </c>
      <c r="AD157" s="78">
        <f t="shared" si="17"/>
        <v>3.5156738860945072</v>
      </c>
      <c r="AE157" s="78">
        <f t="shared" si="18"/>
        <v>3.2980272832559479</v>
      </c>
      <c r="AF157" s="78">
        <f t="shared" si="19"/>
        <v>3.1498528489159985</v>
      </c>
      <c r="AG157" s="78">
        <f t="shared" si="20"/>
        <v>2.9737860730832049</v>
      </c>
      <c r="AH157" s="78">
        <f t="shared" si="21"/>
        <v>2.7992038768623204</v>
      </c>
      <c r="AI157" s="78">
        <f t="shared" si="22"/>
        <v>2.8106326825418115</v>
      </c>
      <c r="AJ157" s="78">
        <f t="shared" si="22"/>
        <v>2.5995423059142166</v>
      </c>
    </row>
    <row r="158" spans="1:36" x14ac:dyDescent="0.2">
      <c r="A158" s="71" t="s">
        <v>233</v>
      </c>
      <c r="B158" s="71" t="s">
        <v>525</v>
      </c>
      <c r="C158" s="78">
        <v>42.468370237460597</v>
      </c>
      <c r="D158" s="78">
        <v>41.883669541647002</v>
      </c>
      <c r="E158" s="78">
        <v>42.8099457222444</v>
      </c>
      <c r="F158" s="78">
        <v>43.430536208368999</v>
      </c>
      <c r="G158" s="78">
        <v>40.5162916706768</v>
      </c>
      <c r="H158" s="78">
        <v>41.040365760611202</v>
      </c>
      <c r="I158" s="78">
        <v>41.267420797509502</v>
      </c>
      <c r="J158" s="78">
        <v>39.392257345658003</v>
      </c>
      <c r="K158" s="78">
        <v>38.950429887100697</v>
      </c>
      <c r="L158" s="78"/>
      <c r="M158" s="71" t="s">
        <v>233</v>
      </c>
      <c r="N158" s="71" t="s">
        <v>525</v>
      </c>
      <c r="O158" s="78">
        <v>5851</v>
      </c>
      <c r="P158" s="78">
        <v>5857</v>
      </c>
      <c r="Q158" s="78">
        <v>5776</v>
      </c>
      <c r="R158" s="78">
        <v>5674</v>
      </c>
      <c r="S158" s="78">
        <v>5639</v>
      </c>
      <c r="T158" s="78">
        <v>5641</v>
      </c>
      <c r="U158" s="78">
        <v>5630</v>
      </c>
      <c r="V158" s="78">
        <v>5644</v>
      </c>
      <c r="W158" s="78">
        <v>5721</v>
      </c>
      <c r="X158" s="78">
        <v>5750</v>
      </c>
      <c r="Z158" s="71" t="s">
        <v>233</v>
      </c>
      <c r="AA158" s="71" t="s">
        <v>525</v>
      </c>
      <c r="AB158" s="78">
        <f t="shared" si="23"/>
        <v>7.2583097312357889</v>
      </c>
      <c r="AC158" s="78">
        <f t="shared" si="16"/>
        <v>7.1510448252769345</v>
      </c>
      <c r="AD158" s="78">
        <f t="shared" si="17"/>
        <v>7.4116942039896818</v>
      </c>
      <c r="AE158" s="78">
        <f t="shared" si="18"/>
        <v>7.6543066986903412</v>
      </c>
      <c r="AF158" s="78">
        <f t="shared" si="19"/>
        <v>7.1850135965023592</v>
      </c>
      <c r="AG158" s="78">
        <f t="shared" si="20"/>
        <v>7.2753706365203339</v>
      </c>
      <c r="AH158" s="78">
        <f t="shared" si="21"/>
        <v>7.3299148841047082</v>
      </c>
      <c r="AI158" s="78">
        <f t="shared" si="22"/>
        <v>6.9794927968919209</v>
      </c>
      <c r="AJ158" s="78">
        <f t="shared" si="22"/>
        <v>6.8083254478414084</v>
      </c>
    </row>
    <row r="159" spans="1:36" x14ac:dyDescent="0.2">
      <c r="A159" s="71" t="s">
        <v>234</v>
      </c>
      <c r="B159" s="71" t="s">
        <v>526</v>
      </c>
      <c r="C159" s="78">
        <v>42.001960823243202</v>
      </c>
      <c r="D159" s="78">
        <v>39.848621586252897</v>
      </c>
      <c r="E159" s="78">
        <v>41.0837443750437</v>
      </c>
      <c r="F159" s="78">
        <v>41.605360524025201</v>
      </c>
      <c r="G159" s="78">
        <v>38.581193854679597</v>
      </c>
      <c r="H159" s="78">
        <v>39.026415702952299</v>
      </c>
      <c r="I159" s="78">
        <v>39.072348888284303</v>
      </c>
      <c r="J159" s="78">
        <v>39.322600265453602</v>
      </c>
      <c r="K159" s="78">
        <v>39.188179056364497</v>
      </c>
      <c r="L159" s="78"/>
      <c r="M159" s="71" t="s">
        <v>234</v>
      </c>
      <c r="N159" s="71" t="s">
        <v>526</v>
      </c>
      <c r="O159" s="78">
        <v>5625</v>
      </c>
      <c r="P159" s="78">
        <v>5601</v>
      </c>
      <c r="Q159" s="78">
        <v>5564</v>
      </c>
      <c r="R159" s="78">
        <v>5493</v>
      </c>
      <c r="S159" s="78">
        <v>5502</v>
      </c>
      <c r="T159" s="78">
        <v>5494</v>
      </c>
      <c r="U159" s="78">
        <v>5538</v>
      </c>
      <c r="V159" s="78">
        <v>5590</v>
      </c>
      <c r="W159" s="78">
        <v>5620</v>
      </c>
      <c r="X159" s="78">
        <v>5647</v>
      </c>
      <c r="Z159" s="71" t="s">
        <v>234</v>
      </c>
      <c r="AA159" s="71" t="s">
        <v>526</v>
      </c>
      <c r="AB159" s="78">
        <f t="shared" si="23"/>
        <v>7.4670152574654578</v>
      </c>
      <c r="AC159" s="78">
        <f t="shared" si="16"/>
        <v>7.1145548270403323</v>
      </c>
      <c r="AD159" s="78">
        <f t="shared" si="17"/>
        <v>7.3838505346951298</v>
      </c>
      <c r="AE159" s="78">
        <f t="shared" si="18"/>
        <v>7.5742509601356636</v>
      </c>
      <c r="AF159" s="78">
        <f t="shared" si="19"/>
        <v>7.0122126235331868</v>
      </c>
      <c r="AG159" s="78">
        <f t="shared" si="20"/>
        <v>7.1034611763655437</v>
      </c>
      <c r="AH159" s="78">
        <f t="shared" si="21"/>
        <v>7.0553176035182918</v>
      </c>
      <c r="AI159" s="78">
        <f t="shared" si="22"/>
        <v>7.0344544303137031</v>
      </c>
      <c r="AJ159" s="78">
        <f t="shared" si="22"/>
        <v>6.9729855972178818</v>
      </c>
    </row>
    <row r="160" spans="1:36" x14ac:dyDescent="0.2">
      <c r="A160" s="71" t="s">
        <v>235</v>
      </c>
      <c r="B160" s="71" t="s">
        <v>527</v>
      </c>
      <c r="C160" s="78">
        <v>37.820061048419703</v>
      </c>
      <c r="D160" s="78">
        <v>37.351009845445198</v>
      </c>
      <c r="E160" s="78">
        <v>39.518396625593702</v>
      </c>
      <c r="F160" s="78">
        <v>38.135517273730002</v>
      </c>
      <c r="G160" s="78">
        <v>35.6539684170586</v>
      </c>
      <c r="H160" s="78">
        <v>34.4535856140051</v>
      </c>
      <c r="I160" s="78">
        <v>34.317415967998897</v>
      </c>
      <c r="J160" s="78">
        <v>34.106836731125497</v>
      </c>
      <c r="K160" s="78">
        <v>34.734607429612602</v>
      </c>
      <c r="L160" s="78"/>
      <c r="M160" s="71" t="s">
        <v>235</v>
      </c>
      <c r="N160" s="71" t="s">
        <v>527</v>
      </c>
      <c r="O160" s="78">
        <v>6790</v>
      </c>
      <c r="P160" s="78">
        <v>6784</v>
      </c>
      <c r="Q160" s="78">
        <v>6752</v>
      </c>
      <c r="R160" s="78">
        <v>6722</v>
      </c>
      <c r="S160" s="78">
        <v>6699</v>
      </c>
      <c r="T160" s="78">
        <v>6757</v>
      </c>
      <c r="U160" s="78">
        <v>6786</v>
      </c>
      <c r="V160" s="78">
        <v>6764</v>
      </c>
      <c r="W160" s="78">
        <v>6913</v>
      </c>
      <c r="X160" s="78">
        <v>6954</v>
      </c>
      <c r="Z160" s="71" t="s">
        <v>235</v>
      </c>
      <c r="AA160" s="71" t="s">
        <v>527</v>
      </c>
      <c r="AB160" s="78">
        <f t="shared" si="23"/>
        <v>5.5699648083092343</v>
      </c>
      <c r="AC160" s="78">
        <f t="shared" si="16"/>
        <v>5.5057502720290676</v>
      </c>
      <c r="AD160" s="78">
        <f t="shared" si="17"/>
        <v>5.8528431021317688</v>
      </c>
      <c r="AE160" s="78">
        <f t="shared" si="18"/>
        <v>5.6732397015367448</v>
      </c>
      <c r="AF160" s="78">
        <f t="shared" si="19"/>
        <v>5.3222821939182863</v>
      </c>
      <c r="AG160" s="78">
        <f t="shared" si="20"/>
        <v>5.0989471087768381</v>
      </c>
      <c r="AH160" s="78">
        <f t="shared" si="21"/>
        <v>5.0570904756850714</v>
      </c>
      <c r="AI160" s="78">
        <f t="shared" si="22"/>
        <v>5.0424063765708897</v>
      </c>
      <c r="AJ160" s="78">
        <f t="shared" si="22"/>
        <v>5.024534562362593</v>
      </c>
    </row>
    <row r="161" spans="1:36" x14ac:dyDescent="0.2">
      <c r="A161" s="71" t="s">
        <v>236</v>
      </c>
      <c r="B161" s="71" t="s">
        <v>528</v>
      </c>
      <c r="C161" s="78">
        <v>38.624034302543798</v>
      </c>
      <c r="D161" s="78">
        <v>37.639725165919103</v>
      </c>
      <c r="E161" s="78">
        <v>38.7654280803578</v>
      </c>
      <c r="F161" s="78">
        <v>37.2727996220992</v>
      </c>
      <c r="G161" s="78">
        <v>35.822311574098997</v>
      </c>
      <c r="H161" s="78">
        <v>35.518747726578198</v>
      </c>
      <c r="I161" s="78">
        <v>34.5053684154256</v>
      </c>
      <c r="J161" s="78">
        <v>33.731342981066199</v>
      </c>
      <c r="K161" s="78">
        <v>32.148736937162703</v>
      </c>
      <c r="L161" s="78"/>
      <c r="M161" s="71" t="s">
        <v>236</v>
      </c>
      <c r="N161" s="71" t="s">
        <v>528</v>
      </c>
      <c r="O161" s="78">
        <v>5371</v>
      </c>
      <c r="P161" s="78">
        <v>5335</v>
      </c>
      <c r="Q161" s="78">
        <v>5291</v>
      </c>
      <c r="R161" s="78">
        <v>5251</v>
      </c>
      <c r="S161" s="78">
        <v>5221</v>
      </c>
      <c r="T161" s="78">
        <v>5185</v>
      </c>
      <c r="U161" s="78">
        <v>5240</v>
      </c>
      <c r="V161" s="78">
        <v>5229</v>
      </c>
      <c r="W161" s="78">
        <v>5307</v>
      </c>
      <c r="X161" s="78">
        <v>5280</v>
      </c>
      <c r="Z161" s="71" t="s">
        <v>236</v>
      </c>
      <c r="AA161" s="71" t="s">
        <v>528</v>
      </c>
      <c r="AB161" s="78">
        <f t="shared" si="23"/>
        <v>7.1912184514138522</v>
      </c>
      <c r="AC161" s="78">
        <f t="shared" si="16"/>
        <v>7.0552437049520345</v>
      </c>
      <c r="AD161" s="78">
        <f t="shared" si="17"/>
        <v>7.3266732338608582</v>
      </c>
      <c r="AE161" s="78">
        <f t="shared" si="18"/>
        <v>7.0982288368118835</v>
      </c>
      <c r="AF161" s="78">
        <f t="shared" si="19"/>
        <v>6.8611973901741035</v>
      </c>
      <c r="AG161" s="78">
        <f t="shared" si="20"/>
        <v>6.850288857584995</v>
      </c>
      <c r="AH161" s="78">
        <f t="shared" si="21"/>
        <v>6.5849939724094648</v>
      </c>
      <c r="AI161" s="78">
        <f t="shared" si="22"/>
        <v>6.4508209946579074</v>
      </c>
      <c r="AJ161" s="78">
        <f t="shared" si="22"/>
        <v>6.0577985560886951</v>
      </c>
    </row>
    <row r="162" spans="1:36" x14ac:dyDescent="0.2">
      <c r="A162" s="71" t="s">
        <v>237</v>
      </c>
      <c r="B162" s="71" t="s">
        <v>529</v>
      </c>
      <c r="C162" s="78">
        <v>140.090798287826</v>
      </c>
      <c r="D162" s="78">
        <v>129.88893261066201</v>
      </c>
      <c r="E162" s="78">
        <v>136.58007764688901</v>
      </c>
      <c r="F162" s="78">
        <v>138.37544958172501</v>
      </c>
      <c r="G162" s="78">
        <v>137.65283101567701</v>
      </c>
      <c r="H162" s="78">
        <v>133.26813304198799</v>
      </c>
      <c r="I162" s="78">
        <v>130.27265752389701</v>
      </c>
      <c r="J162" s="78">
        <v>131.48933130718899</v>
      </c>
      <c r="K162" s="78">
        <v>124.149225688714</v>
      </c>
      <c r="L162" s="78"/>
      <c r="M162" s="71" t="s">
        <v>237</v>
      </c>
      <c r="N162" s="71" t="s">
        <v>529</v>
      </c>
      <c r="O162" s="78">
        <v>11721</v>
      </c>
      <c r="P162" s="78">
        <v>11622</v>
      </c>
      <c r="Q162" s="78">
        <v>11587</v>
      </c>
      <c r="R162" s="78">
        <v>11606</v>
      </c>
      <c r="S162" s="78">
        <v>11573</v>
      </c>
      <c r="T162" s="78">
        <v>11531</v>
      </c>
      <c r="U162" s="78">
        <v>11640</v>
      </c>
      <c r="V162" s="78">
        <v>11619</v>
      </c>
      <c r="W162" s="78">
        <v>11776</v>
      </c>
      <c r="X162" s="78">
        <v>11841</v>
      </c>
      <c r="Z162" s="71" t="s">
        <v>237</v>
      </c>
      <c r="AA162" s="71" t="s">
        <v>529</v>
      </c>
      <c r="AB162" s="78">
        <f t="shared" si="23"/>
        <v>11.952119980191622</v>
      </c>
      <c r="AC162" s="78">
        <f t="shared" si="16"/>
        <v>11.176125676360524</v>
      </c>
      <c r="AD162" s="78">
        <f t="shared" si="17"/>
        <v>11.787354591083886</v>
      </c>
      <c r="AE162" s="78">
        <f t="shared" si="18"/>
        <v>11.922751127151905</v>
      </c>
      <c r="AF162" s="78">
        <f t="shared" si="19"/>
        <v>11.894308391573233</v>
      </c>
      <c r="AG162" s="78">
        <f t="shared" si="20"/>
        <v>11.557378635156359</v>
      </c>
      <c r="AH162" s="78">
        <f t="shared" si="21"/>
        <v>11.191809065626892</v>
      </c>
      <c r="AI162" s="78">
        <f t="shared" si="22"/>
        <v>11.316751123779067</v>
      </c>
      <c r="AJ162" s="78">
        <f t="shared" si="22"/>
        <v>10.54256332275085</v>
      </c>
    </row>
    <row r="163" spans="1:36" x14ac:dyDescent="0.2">
      <c r="A163" s="71" t="s">
        <v>238</v>
      </c>
      <c r="B163" s="71" t="s">
        <v>530</v>
      </c>
      <c r="C163" s="78">
        <v>91.996542995999803</v>
      </c>
      <c r="D163" s="78">
        <v>85.836819348502502</v>
      </c>
      <c r="E163" s="78">
        <v>92.927670931761099</v>
      </c>
      <c r="F163" s="78">
        <v>87.191002392672104</v>
      </c>
      <c r="G163" s="78">
        <v>85.9937487851724</v>
      </c>
      <c r="H163" s="78">
        <v>81.481898710132498</v>
      </c>
      <c r="I163" s="78">
        <v>78.134836880187606</v>
      </c>
      <c r="J163" s="78">
        <v>75.276672770717695</v>
      </c>
      <c r="K163" s="78">
        <v>74.033244996586504</v>
      </c>
      <c r="L163" s="78"/>
      <c r="M163" s="71" t="s">
        <v>238</v>
      </c>
      <c r="N163" s="71" t="s">
        <v>530</v>
      </c>
      <c r="O163" s="78">
        <v>9897</v>
      </c>
      <c r="P163" s="78">
        <v>9841</v>
      </c>
      <c r="Q163" s="78">
        <v>9791</v>
      </c>
      <c r="R163" s="78">
        <v>9680</v>
      </c>
      <c r="S163" s="78">
        <v>9588</v>
      </c>
      <c r="T163" s="78">
        <v>9550</v>
      </c>
      <c r="U163" s="78">
        <v>9556</v>
      </c>
      <c r="V163" s="78">
        <v>9626</v>
      </c>
      <c r="W163" s="78">
        <v>9940</v>
      </c>
      <c r="X163" s="78">
        <v>9905</v>
      </c>
      <c r="Z163" s="71" t="s">
        <v>238</v>
      </c>
      <c r="AA163" s="71" t="s">
        <v>530</v>
      </c>
      <c r="AB163" s="78">
        <f t="shared" si="23"/>
        <v>9.2953968875416599</v>
      </c>
      <c r="AC163" s="78">
        <f t="shared" si="16"/>
        <v>8.7223675793621069</v>
      </c>
      <c r="AD163" s="78">
        <f t="shared" si="17"/>
        <v>9.4911317466817575</v>
      </c>
      <c r="AE163" s="78">
        <f t="shared" si="18"/>
        <v>9.0073349579206727</v>
      </c>
      <c r="AF163" s="78">
        <f t="shared" si="19"/>
        <v>8.9688932817242808</v>
      </c>
      <c r="AG163" s="78">
        <f t="shared" si="20"/>
        <v>8.5321359905897918</v>
      </c>
      <c r="AH163" s="78">
        <f t="shared" si="21"/>
        <v>8.1765212306600681</v>
      </c>
      <c r="AI163" s="78">
        <f t="shared" si="22"/>
        <v>7.8201405330062013</v>
      </c>
      <c r="AJ163" s="78">
        <f t="shared" si="22"/>
        <v>7.4480125751093071</v>
      </c>
    </row>
    <row r="164" spans="1:36" x14ac:dyDescent="0.2">
      <c r="A164" s="71" t="s">
        <v>239</v>
      </c>
      <c r="B164" s="71" t="s">
        <v>531</v>
      </c>
      <c r="C164" s="78">
        <v>108.341199592881</v>
      </c>
      <c r="D164" s="78">
        <v>74.416748506306405</v>
      </c>
      <c r="E164" s="78">
        <v>75.568091279504799</v>
      </c>
      <c r="F164" s="78">
        <v>75.3784262916313</v>
      </c>
      <c r="G164" s="78">
        <v>71.043790729635305</v>
      </c>
      <c r="H164" s="78">
        <v>71.153706880595905</v>
      </c>
      <c r="I164" s="78">
        <v>70.536346248094503</v>
      </c>
      <c r="J164" s="78">
        <v>70.173351371385493</v>
      </c>
      <c r="K164" s="78">
        <v>68.005787519742995</v>
      </c>
      <c r="L164" s="78"/>
      <c r="M164" s="71" t="s">
        <v>239</v>
      </c>
      <c r="N164" s="71" t="s">
        <v>531</v>
      </c>
      <c r="O164" s="78">
        <v>9442</v>
      </c>
      <c r="P164" s="78">
        <v>9261</v>
      </c>
      <c r="Q164" s="78">
        <v>9179</v>
      </c>
      <c r="R164" s="78">
        <v>9068</v>
      </c>
      <c r="S164" s="78">
        <v>8946</v>
      </c>
      <c r="T164" s="78">
        <v>8892</v>
      </c>
      <c r="U164" s="78">
        <v>8936</v>
      </c>
      <c r="V164" s="78">
        <v>9169</v>
      </c>
      <c r="W164" s="78">
        <v>9323</v>
      </c>
      <c r="X164" s="78">
        <v>9377</v>
      </c>
      <c r="Z164" s="71" t="s">
        <v>239</v>
      </c>
      <c r="AA164" s="71" t="s">
        <v>531</v>
      </c>
      <c r="AB164" s="78">
        <f t="shared" si="23"/>
        <v>11.47439097573406</v>
      </c>
      <c r="AC164" s="78">
        <f t="shared" si="16"/>
        <v>8.035498165026068</v>
      </c>
      <c r="AD164" s="78">
        <f t="shared" si="17"/>
        <v>8.2327150320846272</v>
      </c>
      <c r="AE164" s="78">
        <f t="shared" si="18"/>
        <v>8.3125745800210957</v>
      </c>
      <c r="AF164" s="78">
        <f t="shared" si="19"/>
        <v>7.9414029431740785</v>
      </c>
      <c r="AG164" s="78">
        <f t="shared" si="20"/>
        <v>8.0019913271025533</v>
      </c>
      <c r="AH164" s="78">
        <f t="shared" si="21"/>
        <v>7.8935033849702894</v>
      </c>
      <c r="AI164" s="78">
        <f t="shared" si="22"/>
        <v>7.6533265755682729</v>
      </c>
      <c r="AJ164" s="78">
        <f t="shared" si="22"/>
        <v>7.2944103314108117</v>
      </c>
    </row>
    <row r="165" spans="1:36" x14ac:dyDescent="0.2">
      <c r="A165" s="71" t="s">
        <v>240</v>
      </c>
      <c r="B165" s="71" t="s">
        <v>532</v>
      </c>
      <c r="C165" s="78">
        <v>89.301679175897306</v>
      </c>
      <c r="D165" s="78">
        <v>90.832122679952704</v>
      </c>
      <c r="E165" s="78">
        <v>95.084162115230896</v>
      </c>
      <c r="F165" s="78">
        <v>86.397980132470906</v>
      </c>
      <c r="G165" s="78">
        <v>63.208379417888601</v>
      </c>
      <c r="H165" s="78">
        <v>62.283722126528502</v>
      </c>
      <c r="I165" s="78">
        <v>59.976203826974697</v>
      </c>
      <c r="J165" s="78">
        <v>61.4678707774831</v>
      </c>
      <c r="K165" s="78">
        <v>62.438227030078501</v>
      </c>
      <c r="L165" s="78"/>
      <c r="M165" s="71" t="s">
        <v>240</v>
      </c>
      <c r="N165" s="71" t="s">
        <v>532</v>
      </c>
      <c r="O165" s="78">
        <v>12831</v>
      </c>
      <c r="P165" s="78">
        <v>12773</v>
      </c>
      <c r="Q165" s="78">
        <v>12578</v>
      </c>
      <c r="R165" s="78">
        <v>12540</v>
      </c>
      <c r="S165" s="78">
        <v>12580</v>
      </c>
      <c r="T165" s="78">
        <v>12829</v>
      </c>
      <c r="U165" s="78">
        <v>13031</v>
      </c>
      <c r="V165" s="78">
        <v>13178</v>
      </c>
      <c r="W165" s="78">
        <v>13728</v>
      </c>
      <c r="X165" s="78">
        <v>13961</v>
      </c>
      <c r="Z165" s="71" t="s">
        <v>240</v>
      </c>
      <c r="AA165" s="71" t="s">
        <v>532</v>
      </c>
      <c r="AB165" s="78">
        <f t="shared" si="23"/>
        <v>6.9598378283763784</v>
      </c>
      <c r="AC165" s="78">
        <f t="shared" si="16"/>
        <v>7.1112598982191111</v>
      </c>
      <c r="AD165" s="78">
        <f t="shared" si="17"/>
        <v>7.5595613066648824</v>
      </c>
      <c r="AE165" s="78">
        <f t="shared" si="18"/>
        <v>6.8897910791444108</v>
      </c>
      <c r="AF165" s="78">
        <f t="shared" si="19"/>
        <v>5.0245134672407472</v>
      </c>
      <c r="AG165" s="78">
        <f t="shared" si="20"/>
        <v>4.854916371231468</v>
      </c>
      <c r="AH165" s="78">
        <f t="shared" si="21"/>
        <v>4.6025787604155246</v>
      </c>
      <c r="AI165" s="78">
        <f t="shared" si="22"/>
        <v>4.6644309286297689</v>
      </c>
      <c r="AJ165" s="78">
        <f t="shared" si="22"/>
        <v>4.5482391484614295</v>
      </c>
    </row>
    <row r="166" spans="1:36" x14ac:dyDescent="0.2">
      <c r="A166" s="71" t="s">
        <v>241</v>
      </c>
      <c r="B166" s="71" t="s">
        <v>533</v>
      </c>
      <c r="C166" s="78">
        <v>169.19010691135699</v>
      </c>
      <c r="D166" s="78">
        <v>161.09266407869899</v>
      </c>
      <c r="E166" s="78">
        <v>163.673407201087</v>
      </c>
      <c r="F166" s="78">
        <v>160.17142476014899</v>
      </c>
      <c r="G166" s="78">
        <v>152.93953478901</v>
      </c>
      <c r="H166" s="78">
        <v>150.531407675656</v>
      </c>
      <c r="I166" s="78">
        <v>145.880099462375</v>
      </c>
      <c r="J166" s="78">
        <v>137.923565198246</v>
      </c>
      <c r="K166" s="78">
        <v>129.20973958187901</v>
      </c>
      <c r="L166" s="78"/>
      <c r="M166" s="71" t="s">
        <v>241</v>
      </c>
      <c r="N166" s="71" t="s">
        <v>533</v>
      </c>
      <c r="O166" s="78">
        <v>33807</v>
      </c>
      <c r="P166" s="78">
        <v>33821</v>
      </c>
      <c r="Q166" s="78">
        <v>33845</v>
      </c>
      <c r="R166" s="78">
        <v>33791</v>
      </c>
      <c r="S166" s="78">
        <v>33763</v>
      </c>
      <c r="T166" s="78">
        <v>33753</v>
      </c>
      <c r="U166" s="78">
        <v>33887</v>
      </c>
      <c r="V166" s="78">
        <v>33906</v>
      </c>
      <c r="W166" s="78">
        <v>34218</v>
      </c>
      <c r="X166" s="78">
        <v>34484</v>
      </c>
      <c r="Z166" s="71" t="s">
        <v>241</v>
      </c>
      <c r="AA166" s="71" t="s">
        <v>533</v>
      </c>
      <c r="AB166" s="78">
        <f t="shared" si="23"/>
        <v>5.0045880116945307</v>
      </c>
      <c r="AC166" s="78">
        <f t="shared" si="16"/>
        <v>4.7630958303627624</v>
      </c>
      <c r="AD166" s="78">
        <f t="shared" si="17"/>
        <v>4.8359700753755952</v>
      </c>
      <c r="AE166" s="78">
        <f t="shared" si="18"/>
        <v>4.7400616957222041</v>
      </c>
      <c r="AF166" s="78">
        <f t="shared" si="19"/>
        <v>4.5297969608450082</v>
      </c>
      <c r="AG166" s="78">
        <f t="shared" si="20"/>
        <v>4.4597934309737211</v>
      </c>
      <c r="AH166" s="78">
        <f t="shared" si="21"/>
        <v>4.3048986178291084</v>
      </c>
      <c r="AI166" s="78">
        <f t="shared" si="22"/>
        <v>4.0678217778046948</v>
      </c>
      <c r="AJ166" s="78">
        <f t="shared" si="22"/>
        <v>3.7760751528984455</v>
      </c>
    </row>
    <row r="167" spans="1:36" x14ac:dyDescent="0.2">
      <c r="A167" s="71" t="s">
        <v>242</v>
      </c>
      <c r="B167" s="71" t="s">
        <v>534</v>
      </c>
      <c r="C167" s="78">
        <v>79.662565776788895</v>
      </c>
      <c r="D167" s="78">
        <v>78.656334638766296</v>
      </c>
      <c r="E167" s="78">
        <v>74.405997538424899</v>
      </c>
      <c r="F167" s="78">
        <v>70.836353118198502</v>
      </c>
      <c r="G167" s="78">
        <v>73.026221735817302</v>
      </c>
      <c r="H167" s="78">
        <v>73.320080022703905</v>
      </c>
      <c r="I167" s="78">
        <v>71.859198005184098</v>
      </c>
      <c r="J167" s="78">
        <v>71.349945266073703</v>
      </c>
      <c r="K167" s="78">
        <v>67.692328313855299</v>
      </c>
      <c r="L167" s="78"/>
      <c r="M167" s="71" t="s">
        <v>242</v>
      </c>
      <c r="N167" s="71" t="s">
        <v>534</v>
      </c>
      <c r="O167" s="78">
        <v>10313</v>
      </c>
      <c r="P167" s="78">
        <v>10291</v>
      </c>
      <c r="Q167" s="78">
        <v>10288</v>
      </c>
      <c r="R167" s="78">
        <v>10282</v>
      </c>
      <c r="S167" s="78">
        <v>10239</v>
      </c>
      <c r="T167" s="78">
        <v>10299</v>
      </c>
      <c r="U167" s="78">
        <v>10365</v>
      </c>
      <c r="V167" s="78">
        <v>10506</v>
      </c>
      <c r="W167" s="78">
        <v>10679</v>
      </c>
      <c r="X167" s="78">
        <v>10659</v>
      </c>
      <c r="Z167" s="71" t="s">
        <v>242</v>
      </c>
      <c r="AA167" s="71" t="s">
        <v>534</v>
      </c>
      <c r="AB167" s="78">
        <f t="shared" si="23"/>
        <v>7.7244803429447195</v>
      </c>
      <c r="AC167" s="78">
        <f t="shared" si="16"/>
        <v>7.6432158817186169</v>
      </c>
      <c r="AD167" s="78">
        <f t="shared" si="17"/>
        <v>7.2323092475140838</v>
      </c>
      <c r="AE167" s="78">
        <f t="shared" si="18"/>
        <v>6.889355487084079</v>
      </c>
      <c r="AF167" s="78">
        <f t="shared" si="19"/>
        <v>7.1321634667269569</v>
      </c>
      <c r="AG167" s="78">
        <f t="shared" si="20"/>
        <v>7.1191455503159435</v>
      </c>
      <c r="AH167" s="78">
        <f t="shared" si="21"/>
        <v>6.9328700439154938</v>
      </c>
      <c r="AI167" s="78">
        <f t="shared" si="22"/>
        <v>6.7913521098490097</v>
      </c>
      <c r="AJ167" s="78">
        <f t="shared" si="22"/>
        <v>6.3388265112702777</v>
      </c>
    </row>
    <row r="168" spans="1:36" x14ac:dyDescent="0.2">
      <c r="A168" s="71" t="s">
        <v>243</v>
      </c>
      <c r="B168" s="71" t="s">
        <v>535</v>
      </c>
      <c r="C168" s="78">
        <v>83.484147106907997</v>
      </c>
      <c r="D168" s="78">
        <v>80.961793055903101</v>
      </c>
      <c r="E168" s="78">
        <v>82.673990326180899</v>
      </c>
      <c r="F168" s="78">
        <v>80.465897472691097</v>
      </c>
      <c r="G168" s="78">
        <v>80.946014701929599</v>
      </c>
      <c r="H168" s="78">
        <v>79.444211769014402</v>
      </c>
      <c r="I168" s="78">
        <v>78.911387341476797</v>
      </c>
      <c r="J168" s="78">
        <v>79.389742488528199</v>
      </c>
      <c r="K168" s="78">
        <v>77.152259369840493</v>
      </c>
      <c r="L168" s="78"/>
      <c r="M168" s="71" t="s">
        <v>243</v>
      </c>
      <c r="N168" s="71" t="s">
        <v>535</v>
      </c>
      <c r="O168" s="78">
        <v>9280</v>
      </c>
      <c r="P168" s="78">
        <v>9348</v>
      </c>
      <c r="Q168" s="78">
        <v>9314</v>
      </c>
      <c r="R168" s="78">
        <v>9284</v>
      </c>
      <c r="S168" s="78">
        <v>9282</v>
      </c>
      <c r="T168" s="78">
        <v>9274</v>
      </c>
      <c r="U168" s="78">
        <v>9376</v>
      </c>
      <c r="V168" s="78">
        <v>9349</v>
      </c>
      <c r="W168" s="78">
        <v>9486</v>
      </c>
      <c r="X168" s="78">
        <v>9485</v>
      </c>
      <c r="Z168" s="71" t="s">
        <v>243</v>
      </c>
      <c r="AA168" s="71" t="s">
        <v>535</v>
      </c>
      <c r="AB168" s="78">
        <f t="shared" si="23"/>
        <v>8.9961365416926728</v>
      </c>
      <c r="AC168" s="78">
        <f t="shared" si="16"/>
        <v>8.6608678921590823</v>
      </c>
      <c r="AD168" s="78">
        <f t="shared" si="17"/>
        <v>8.8763141857613164</v>
      </c>
      <c r="AE168" s="78">
        <f t="shared" si="18"/>
        <v>8.6671582801261415</v>
      </c>
      <c r="AF168" s="78">
        <f t="shared" si="19"/>
        <v>8.7207514223151907</v>
      </c>
      <c r="AG168" s="78">
        <f t="shared" si="20"/>
        <v>8.566337262132242</v>
      </c>
      <c r="AH168" s="78">
        <f t="shared" si="21"/>
        <v>8.4163169092872021</v>
      </c>
      <c r="AI168" s="78">
        <f t="shared" si="22"/>
        <v>8.4917897623840197</v>
      </c>
      <c r="AJ168" s="78">
        <f t="shared" si="22"/>
        <v>8.1332763409066509</v>
      </c>
    </row>
    <row r="169" spans="1:36" x14ac:dyDescent="0.2">
      <c r="A169" s="71" t="s">
        <v>244</v>
      </c>
      <c r="B169" s="71" t="s">
        <v>536</v>
      </c>
      <c r="C169" s="78">
        <v>138.97116039075701</v>
      </c>
      <c r="D169" s="78">
        <v>132.85878773363899</v>
      </c>
      <c r="E169" s="78">
        <v>136.55415899111799</v>
      </c>
      <c r="F169" s="78">
        <v>137.736173989257</v>
      </c>
      <c r="G169" s="78">
        <v>129.00423829701799</v>
      </c>
      <c r="H169" s="78">
        <v>126.357876264284</v>
      </c>
      <c r="I169" s="78">
        <v>126.13407397653999</v>
      </c>
      <c r="J169" s="78">
        <v>123.766907874881</v>
      </c>
      <c r="K169" s="78">
        <v>119.27661776473801</v>
      </c>
      <c r="L169" s="78"/>
      <c r="M169" s="71" t="s">
        <v>244</v>
      </c>
      <c r="N169" s="71" t="s">
        <v>536</v>
      </c>
      <c r="O169" s="78">
        <v>15868</v>
      </c>
      <c r="P169" s="78">
        <v>15771</v>
      </c>
      <c r="Q169" s="78">
        <v>15762</v>
      </c>
      <c r="R169" s="78">
        <v>15694</v>
      </c>
      <c r="S169" s="78">
        <v>15557</v>
      </c>
      <c r="T169" s="78">
        <v>15609</v>
      </c>
      <c r="U169" s="78">
        <v>15597</v>
      </c>
      <c r="V169" s="78">
        <v>15662</v>
      </c>
      <c r="W169" s="78">
        <v>15788</v>
      </c>
      <c r="X169" s="78">
        <v>15942</v>
      </c>
      <c r="Z169" s="71" t="s">
        <v>244</v>
      </c>
      <c r="AA169" s="71" t="s">
        <v>536</v>
      </c>
      <c r="AB169" s="78">
        <f t="shared" si="23"/>
        <v>8.757950617012666</v>
      </c>
      <c r="AC169" s="78">
        <f t="shared" si="16"/>
        <v>8.4242462579189006</v>
      </c>
      <c r="AD169" s="78">
        <f t="shared" si="17"/>
        <v>8.663504567384722</v>
      </c>
      <c r="AE169" s="78">
        <f t="shared" si="18"/>
        <v>8.7763587351380767</v>
      </c>
      <c r="AF169" s="78">
        <f t="shared" si="19"/>
        <v>8.2923595999883002</v>
      </c>
      <c r="AG169" s="78">
        <f t="shared" si="20"/>
        <v>8.0951935591187141</v>
      </c>
      <c r="AH169" s="78">
        <f t="shared" si="21"/>
        <v>8.0870727689004287</v>
      </c>
      <c r="AI169" s="78">
        <f t="shared" si="22"/>
        <v>7.9023692935053633</v>
      </c>
      <c r="AJ169" s="78">
        <f t="shared" si="22"/>
        <v>7.5548909149187997</v>
      </c>
    </row>
    <row r="170" spans="1:36" x14ac:dyDescent="0.2">
      <c r="A170" s="71" t="s">
        <v>245</v>
      </c>
      <c r="B170" s="71" t="s">
        <v>537</v>
      </c>
      <c r="C170" s="78">
        <v>167.234105248763</v>
      </c>
      <c r="D170" s="78">
        <v>147.87998297958799</v>
      </c>
      <c r="E170" s="78">
        <v>159.735975386852</v>
      </c>
      <c r="F170" s="78">
        <v>149.545304431218</v>
      </c>
      <c r="G170" s="78">
        <v>146.06333179194399</v>
      </c>
      <c r="H170" s="78">
        <v>147.290699299745</v>
      </c>
      <c r="I170" s="78">
        <v>143.078506066074</v>
      </c>
      <c r="J170" s="78">
        <v>143.85152619334801</v>
      </c>
      <c r="K170" s="78">
        <v>150.51124972804999</v>
      </c>
      <c r="L170" s="78"/>
      <c r="M170" s="71" t="s">
        <v>245</v>
      </c>
      <c r="N170" s="71" t="s">
        <v>537</v>
      </c>
      <c r="O170" s="78">
        <v>13085</v>
      </c>
      <c r="P170" s="78">
        <v>13186</v>
      </c>
      <c r="Q170" s="78">
        <v>13223</v>
      </c>
      <c r="R170" s="78">
        <v>13134</v>
      </c>
      <c r="S170" s="78">
        <v>13092</v>
      </c>
      <c r="T170" s="78">
        <v>13028</v>
      </c>
      <c r="U170" s="78">
        <v>13080</v>
      </c>
      <c r="V170" s="78">
        <v>13160</v>
      </c>
      <c r="W170" s="78">
        <v>13275</v>
      </c>
      <c r="X170" s="78">
        <v>13242</v>
      </c>
      <c r="Z170" s="71" t="s">
        <v>245</v>
      </c>
      <c r="AA170" s="71" t="s">
        <v>537</v>
      </c>
      <c r="AB170" s="78">
        <f t="shared" si="23"/>
        <v>12.780596503535575</v>
      </c>
      <c r="AC170" s="78">
        <f t="shared" si="16"/>
        <v>11.214923629575914</v>
      </c>
      <c r="AD170" s="78">
        <f t="shared" si="17"/>
        <v>12.080161490346518</v>
      </c>
      <c r="AE170" s="78">
        <f t="shared" si="18"/>
        <v>11.386120331294199</v>
      </c>
      <c r="AF170" s="78">
        <f t="shared" si="19"/>
        <v>11.156685899170791</v>
      </c>
      <c r="AG170" s="78">
        <f t="shared" si="20"/>
        <v>11.305703047263203</v>
      </c>
      <c r="AH170" s="78">
        <f t="shared" si="21"/>
        <v>10.93872370535734</v>
      </c>
      <c r="AI170" s="78">
        <f t="shared" si="22"/>
        <v>10.930967035968695</v>
      </c>
      <c r="AJ170" s="78">
        <f t="shared" si="22"/>
        <v>11.337947248817326</v>
      </c>
    </row>
    <row r="171" spans="1:36" x14ac:dyDescent="0.2">
      <c r="A171" s="71" t="s">
        <v>246</v>
      </c>
      <c r="B171" s="71" t="s">
        <v>538</v>
      </c>
      <c r="C171" s="78">
        <v>49.0756344394743</v>
      </c>
      <c r="D171" s="78">
        <v>50.587834199005997</v>
      </c>
      <c r="E171" s="78">
        <v>50.489647611326902</v>
      </c>
      <c r="F171" s="78">
        <v>48.209207106029901</v>
      </c>
      <c r="G171" s="78">
        <v>44.926653772264103</v>
      </c>
      <c r="H171" s="78">
        <v>45.178587773070397</v>
      </c>
      <c r="I171" s="78">
        <v>44.689611712096699</v>
      </c>
      <c r="J171" s="78">
        <v>43.979986456958301</v>
      </c>
      <c r="K171" s="78">
        <v>42.7209400725039</v>
      </c>
      <c r="L171" s="78"/>
      <c r="M171" s="71" t="s">
        <v>246</v>
      </c>
      <c r="N171" s="71" t="s">
        <v>538</v>
      </c>
      <c r="O171" s="78">
        <v>10662</v>
      </c>
      <c r="P171" s="78">
        <v>10611</v>
      </c>
      <c r="Q171" s="78">
        <v>10560</v>
      </c>
      <c r="R171" s="78">
        <v>10625</v>
      </c>
      <c r="S171" s="78">
        <v>10673</v>
      </c>
      <c r="T171" s="78">
        <v>10754</v>
      </c>
      <c r="U171" s="78">
        <v>10864</v>
      </c>
      <c r="V171" s="78">
        <v>10980</v>
      </c>
      <c r="W171" s="78">
        <v>11070</v>
      </c>
      <c r="X171" s="78">
        <v>11110</v>
      </c>
      <c r="Z171" s="71" t="s">
        <v>246</v>
      </c>
      <c r="AA171" s="71" t="s">
        <v>538</v>
      </c>
      <c r="AB171" s="78">
        <f t="shared" si="23"/>
        <v>4.6028544775346374</v>
      </c>
      <c r="AC171" s="78">
        <f t="shared" si="16"/>
        <v>4.7674897935167282</v>
      </c>
      <c r="AD171" s="78">
        <f t="shared" si="17"/>
        <v>4.7812166298605021</v>
      </c>
      <c r="AE171" s="78">
        <f t="shared" si="18"/>
        <v>4.5373371393910489</v>
      </c>
      <c r="AF171" s="78">
        <f t="shared" si="19"/>
        <v>4.2093744750551956</v>
      </c>
      <c r="AG171" s="78">
        <f t="shared" si="20"/>
        <v>4.2010961291677882</v>
      </c>
      <c r="AH171" s="78">
        <f t="shared" si="21"/>
        <v>4.1135504153255429</v>
      </c>
      <c r="AI171" s="78">
        <f t="shared" si="22"/>
        <v>4.0054632474461114</v>
      </c>
      <c r="AJ171" s="78">
        <f t="shared" si="22"/>
        <v>3.8591635115179677</v>
      </c>
    </row>
    <row r="172" spans="1:36" x14ac:dyDescent="0.2">
      <c r="A172" s="71" t="s">
        <v>247</v>
      </c>
      <c r="B172" s="71" t="s">
        <v>539</v>
      </c>
      <c r="C172" s="78">
        <v>79.316238265186698</v>
      </c>
      <c r="D172" s="78">
        <v>75.809001712116398</v>
      </c>
      <c r="E172" s="78">
        <v>87.8162570080313</v>
      </c>
      <c r="F172" s="78">
        <v>75.445531484266297</v>
      </c>
      <c r="G172" s="78">
        <v>68.574024782359601</v>
      </c>
      <c r="H172" s="78">
        <v>69.478605608940896</v>
      </c>
      <c r="I172" s="78">
        <v>67.621642449812498</v>
      </c>
      <c r="J172" s="78">
        <v>72.302197533491807</v>
      </c>
      <c r="K172" s="78">
        <v>70.3432789122717</v>
      </c>
      <c r="L172" s="78"/>
      <c r="M172" s="71" t="s">
        <v>247</v>
      </c>
      <c r="N172" s="71" t="s">
        <v>539</v>
      </c>
      <c r="O172" s="78">
        <v>9256</v>
      </c>
      <c r="P172" s="78">
        <v>9255</v>
      </c>
      <c r="Q172" s="78">
        <v>9113</v>
      </c>
      <c r="R172" s="78">
        <v>9063</v>
      </c>
      <c r="S172" s="78">
        <v>9009</v>
      </c>
      <c r="T172" s="78">
        <v>8992</v>
      </c>
      <c r="U172" s="78">
        <v>9072</v>
      </c>
      <c r="V172" s="78">
        <v>9293</v>
      </c>
      <c r="W172" s="78">
        <v>9435</v>
      </c>
      <c r="X172" s="78">
        <v>9414</v>
      </c>
      <c r="Z172" s="71" t="s">
        <v>247</v>
      </c>
      <c r="AA172" s="71" t="s">
        <v>539</v>
      </c>
      <c r="AB172" s="78">
        <f t="shared" si="23"/>
        <v>8.5691700805085027</v>
      </c>
      <c r="AC172" s="78">
        <f t="shared" si="16"/>
        <v>8.1911401093588765</v>
      </c>
      <c r="AD172" s="78">
        <f t="shared" si="17"/>
        <v>9.6363718871975532</v>
      </c>
      <c r="AE172" s="78">
        <f t="shared" si="18"/>
        <v>8.3245648774430414</v>
      </c>
      <c r="AF172" s="78">
        <f t="shared" si="19"/>
        <v>7.611724362566278</v>
      </c>
      <c r="AG172" s="78">
        <f t="shared" si="20"/>
        <v>7.7267132572220749</v>
      </c>
      <c r="AH172" s="78">
        <f t="shared" si="21"/>
        <v>7.4538847497588732</v>
      </c>
      <c r="AI172" s="78">
        <f t="shared" si="22"/>
        <v>7.7802859715368351</v>
      </c>
      <c r="AJ172" s="78">
        <f t="shared" si="22"/>
        <v>7.4555674522810484</v>
      </c>
    </row>
    <row r="173" spans="1:36" x14ac:dyDescent="0.2">
      <c r="A173" s="71" t="s">
        <v>248</v>
      </c>
      <c r="B173" s="71" t="s">
        <v>540</v>
      </c>
      <c r="C173" s="78">
        <v>6975.0740444579596</v>
      </c>
      <c r="D173" s="78">
        <v>7051.65211710534</v>
      </c>
      <c r="E173" s="78">
        <v>7152.9689594841402</v>
      </c>
      <c r="F173" s="78">
        <v>6113.3439747598104</v>
      </c>
      <c r="G173" s="78">
        <v>5835.4378979093199</v>
      </c>
      <c r="H173" s="78">
        <v>5844.27185015144</v>
      </c>
      <c r="I173" s="78">
        <v>5816.1463574347399</v>
      </c>
      <c r="J173" s="78">
        <v>5980.6790339108202</v>
      </c>
      <c r="K173" s="78">
        <v>6539.83379396906</v>
      </c>
      <c r="L173" s="78"/>
      <c r="M173" s="71" t="s">
        <v>248</v>
      </c>
      <c r="N173" s="71" t="s">
        <v>540</v>
      </c>
      <c r="O173" s="78">
        <v>500197</v>
      </c>
      <c r="P173" s="78">
        <v>507330</v>
      </c>
      <c r="Q173" s="78">
        <v>513751</v>
      </c>
      <c r="R173" s="78">
        <v>520374</v>
      </c>
      <c r="S173" s="78">
        <v>526089</v>
      </c>
      <c r="T173" s="78">
        <v>533271</v>
      </c>
      <c r="U173" s="78">
        <v>541145</v>
      </c>
      <c r="V173" s="78">
        <v>548190</v>
      </c>
      <c r="W173" s="78">
        <v>556640</v>
      </c>
      <c r="X173" s="78">
        <v>564039</v>
      </c>
      <c r="Z173" s="71" t="s">
        <v>248</v>
      </c>
      <c r="AA173" s="71" t="s">
        <v>540</v>
      </c>
      <c r="AB173" s="78">
        <f t="shared" si="23"/>
        <v>13.94465389528118</v>
      </c>
      <c r="AC173" s="78">
        <f t="shared" si="16"/>
        <v>13.899537021475844</v>
      </c>
      <c r="AD173" s="78">
        <f t="shared" si="17"/>
        <v>13.923026834953392</v>
      </c>
      <c r="AE173" s="78">
        <f t="shared" si="18"/>
        <v>11.747981211128554</v>
      </c>
      <c r="AF173" s="78">
        <f t="shared" si="19"/>
        <v>11.092111596914819</v>
      </c>
      <c r="AG173" s="78">
        <f t="shared" si="20"/>
        <v>10.959290586121202</v>
      </c>
      <c r="AH173" s="78">
        <f t="shared" si="21"/>
        <v>10.747851975782352</v>
      </c>
      <c r="AI173" s="78">
        <f t="shared" si="22"/>
        <v>10.909865254584762</v>
      </c>
      <c r="AJ173" s="78">
        <f t="shared" si="22"/>
        <v>11.748767235500612</v>
      </c>
    </row>
    <row r="174" spans="1:36" x14ac:dyDescent="0.2">
      <c r="A174" s="71" t="s">
        <v>249</v>
      </c>
      <c r="B174" s="71" t="s">
        <v>541</v>
      </c>
      <c r="C174" s="78">
        <v>217.40137188773201</v>
      </c>
      <c r="D174" s="78">
        <v>203.28353647400101</v>
      </c>
      <c r="E174" s="78">
        <v>309.60997399312799</v>
      </c>
      <c r="F174" s="78">
        <v>188.19615839095999</v>
      </c>
      <c r="G174" s="78">
        <v>188.71679533721999</v>
      </c>
      <c r="H174" s="78">
        <v>176.93305842753099</v>
      </c>
      <c r="I174" s="78">
        <v>147.820892115578</v>
      </c>
      <c r="J174" s="78">
        <v>145.23050177716101</v>
      </c>
      <c r="K174" s="78">
        <v>131.46453653498099</v>
      </c>
      <c r="L174" s="78"/>
      <c r="M174" s="71" t="s">
        <v>249</v>
      </c>
      <c r="N174" s="71" t="s">
        <v>541</v>
      </c>
      <c r="O174" s="78">
        <v>59812</v>
      </c>
      <c r="P174" s="78">
        <v>60381</v>
      </c>
      <c r="Q174" s="78">
        <v>60973</v>
      </c>
      <c r="R174" s="78">
        <v>61337</v>
      </c>
      <c r="S174" s="78">
        <v>61659</v>
      </c>
      <c r="T174" s="78">
        <v>61978</v>
      </c>
      <c r="U174" s="78">
        <v>62927</v>
      </c>
      <c r="V174" s="78">
        <v>63340</v>
      </c>
      <c r="W174" s="78">
        <v>64465</v>
      </c>
      <c r="X174" s="78">
        <v>66121</v>
      </c>
      <c r="Z174" s="71" t="s">
        <v>249</v>
      </c>
      <c r="AA174" s="71" t="s">
        <v>541</v>
      </c>
      <c r="AB174" s="78">
        <f t="shared" si="23"/>
        <v>3.6347450660023406</v>
      </c>
      <c r="AC174" s="78">
        <f t="shared" si="16"/>
        <v>3.3666805199317835</v>
      </c>
      <c r="AD174" s="78">
        <f t="shared" si="17"/>
        <v>5.0778209042219995</v>
      </c>
      <c r="AE174" s="78">
        <f t="shared" si="18"/>
        <v>3.068232199014624</v>
      </c>
      <c r="AF174" s="78">
        <f t="shared" si="19"/>
        <v>3.0606528704198896</v>
      </c>
      <c r="AG174" s="78">
        <f t="shared" si="20"/>
        <v>2.8547719905051951</v>
      </c>
      <c r="AH174" s="78">
        <f t="shared" si="21"/>
        <v>2.3490853229230377</v>
      </c>
      <c r="AI174" s="78">
        <f t="shared" si="22"/>
        <v>2.2928718310255922</v>
      </c>
      <c r="AJ174" s="78">
        <f t="shared" si="22"/>
        <v>2.0393164745983245</v>
      </c>
    </row>
    <row r="175" spans="1:36" x14ac:dyDescent="0.2">
      <c r="A175" s="71" t="s">
        <v>250</v>
      </c>
      <c r="B175" s="71" t="s">
        <v>542</v>
      </c>
      <c r="C175" s="78">
        <v>155.33309939716699</v>
      </c>
      <c r="D175" s="78">
        <v>173.599152488361</v>
      </c>
      <c r="E175" s="78">
        <v>152.19829866302101</v>
      </c>
      <c r="F175" s="78">
        <v>152.10969759000599</v>
      </c>
      <c r="G175" s="78">
        <v>146.70171613967</v>
      </c>
      <c r="H175" s="78">
        <v>142.313125323425</v>
      </c>
      <c r="I175" s="78">
        <v>139.31823976348301</v>
      </c>
      <c r="J175" s="78">
        <v>143.271231386924</v>
      </c>
      <c r="K175" s="78">
        <v>136.590586128544</v>
      </c>
      <c r="L175" s="78"/>
      <c r="M175" s="71" t="s">
        <v>250</v>
      </c>
      <c r="N175" s="71" t="s">
        <v>542</v>
      </c>
      <c r="O175" s="78">
        <v>40268</v>
      </c>
      <c r="P175" s="78">
        <v>40727</v>
      </c>
      <c r="Q175" s="78">
        <v>41241</v>
      </c>
      <c r="R175" s="78">
        <v>41538</v>
      </c>
      <c r="S175" s="78">
        <v>41753</v>
      </c>
      <c r="T175" s="78">
        <v>42109</v>
      </c>
      <c r="U175" s="78">
        <v>42334</v>
      </c>
      <c r="V175" s="78">
        <v>42730</v>
      </c>
      <c r="W175" s="78">
        <v>43289</v>
      </c>
      <c r="X175" s="78">
        <v>44110</v>
      </c>
      <c r="Z175" s="71" t="s">
        <v>250</v>
      </c>
      <c r="AA175" s="71" t="s">
        <v>542</v>
      </c>
      <c r="AB175" s="78">
        <f t="shared" si="23"/>
        <v>3.8574823531629825</v>
      </c>
      <c r="AC175" s="78">
        <f t="shared" si="16"/>
        <v>4.2625077341410123</v>
      </c>
      <c r="AD175" s="78">
        <f t="shared" si="17"/>
        <v>3.6904609166368663</v>
      </c>
      <c r="AE175" s="78">
        <f t="shared" si="18"/>
        <v>3.661940815398093</v>
      </c>
      <c r="AF175" s="78">
        <f t="shared" si="19"/>
        <v>3.5135610887761359</v>
      </c>
      <c r="AG175" s="78">
        <f t="shared" si="20"/>
        <v>3.3796367836667929</v>
      </c>
      <c r="AH175" s="78">
        <f t="shared" si="21"/>
        <v>3.2909302159843858</v>
      </c>
      <c r="AI175" s="78">
        <f t="shared" si="22"/>
        <v>3.3529424616644978</v>
      </c>
      <c r="AJ175" s="78">
        <f t="shared" si="22"/>
        <v>3.1553185827472108</v>
      </c>
    </row>
    <row r="176" spans="1:36" x14ac:dyDescent="0.2">
      <c r="A176" s="71" t="s">
        <v>251</v>
      </c>
      <c r="B176" s="71" t="s">
        <v>543</v>
      </c>
      <c r="C176" s="78">
        <v>1103.78885831864</v>
      </c>
      <c r="D176" s="78">
        <v>1111.7214996023199</v>
      </c>
      <c r="E176" s="78">
        <v>1050.4421603537801</v>
      </c>
      <c r="F176" s="78">
        <v>1083.1348136408401</v>
      </c>
      <c r="G176" s="78">
        <v>1162.79200198729</v>
      </c>
      <c r="H176" s="78">
        <v>924.49806064708696</v>
      </c>
      <c r="I176" s="78">
        <v>1071.6424714186901</v>
      </c>
      <c r="J176" s="78">
        <v>1160.08034053096</v>
      </c>
      <c r="K176" s="78">
        <v>966.90550384007997</v>
      </c>
      <c r="L176" s="78"/>
      <c r="M176" s="71" t="s">
        <v>251</v>
      </c>
      <c r="N176" s="71" t="s">
        <v>543</v>
      </c>
      <c r="O176" s="78">
        <v>14659</v>
      </c>
      <c r="P176" s="78">
        <v>14535</v>
      </c>
      <c r="Q176" s="78">
        <v>14521</v>
      </c>
      <c r="R176" s="78">
        <v>14398</v>
      </c>
      <c r="S176" s="78">
        <v>14396</v>
      </c>
      <c r="T176" s="78">
        <v>14369</v>
      </c>
      <c r="U176" s="78">
        <v>14299</v>
      </c>
      <c r="V176" s="78">
        <v>14464</v>
      </c>
      <c r="W176" s="78">
        <v>14570</v>
      </c>
      <c r="X176" s="78">
        <v>14621</v>
      </c>
      <c r="Z176" s="71" t="s">
        <v>251</v>
      </c>
      <c r="AA176" s="71" t="s">
        <v>543</v>
      </c>
      <c r="AB176" s="78">
        <f t="shared" si="23"/>
        <v>75.297691405869429</v>
      </c>
      <c r="AC176" s="78">
        <f t="shared" si="16"/>
        <v>76.485827286021319</v>
      </c>
      <c r="AD176" s="78">
        <f t="shared" si="17"/>
        <v>72.339519341214796</v>
      </c>
      <c r="AE176" s="78">
        <f t="shared" si="18"/>
        <v>75.228143745022933</v>
      </c>
      <c r="AF176" s="78">
        <f t="shared" si="19"/>
        <v>80.771881216121827</v>
      </c>
      <c r="AG176" s="78">
        <f t="shared" si="20"/>
        <v>64.339763424531071</v>
      </c>
      <c r="AH176" s="78">
        <f t="shared" si="21"/>
        <v>74.94527389458635</v>
      </c>
      <c r="AI176" s="78">
        <f t="shared" si="22"/>
        <v>80.204669561045364</v>
      </c>
      <c r="AJ176" s="78">
        <f t="shared" si="22"/>
        <v>66.362766221007547</v>
      </c>
    </row>
    <row r="177" spans="1:36" x14ac:dyDescent="0.2">
      <c r="A177" s="71" t="s">
        <v>252</v>
      </c>
      <c r="B177" s="71" t="s">
        <v>544</v>
      </c>
      <c r="C177" s="78">
        <v>220.06288108341599</v>
      </c>
      <c r="D177" s="78">
        <v>218.19829970972299</v>
      </c>
      <c r="E177" s="78">
        <v>236.833034057003</v>
      </c>
      <c r="F177" s="78">
        <v>220.20910958211701</v>
      </c>
      <c r="G177" s="78">
        <v>214.68256535930701</v>
      </c>
      <c r="H177" s="78">
        <v>217.03714678931499</v>
      </c>
      <c r="I177" s="78">
        <v>209.161135112827</v>
      </c>
      <c r="J177" s="78">
        <v>217.127315506147</v>
      </c>
      <c r="K177" s="78">
        <v>212.13218604166701</v>
      </c>
      <c r="L177" s="78"/>
      <c r="M177" s="71" t="s">
        <v>252</v>
      </c>
      <c r="N177" s="71" t="s">
        <v>544</v>
      </c>
      <c r="O177" s="78">
        <v>51186</v>
      </c>
      <c r="P177" s="78">
        <v>51518</v>
      </c>
      <c r="Q177" s="78">
        <v>51868</v>
      </c>
      <c r="R177" s="78">
        <v>52156</v>
      </c>
      <c r="S177" s="78">
        <v>52530</v>
      </c>
      <c r="T177" s="78">
        <v>53025</v>
      </c>
      <c r="U177" s="78">
        <v>53517</v>
      </c>
      <c r="V177" s="78">
        <v>54180</v>
      </c>
      <c r="W177" s="78">
        <v>55164</v>
      </c>
      <c r="X177" s="78">
        <v>55763</v>
      </c>
      <c r="Z177" s="71" t="s">
        <v>252</v>
      </c>
      <c r="AA177" s="71" t="s">
        <v>544</v>
      </c>
      <c r="AB177" s="78">
        <f t="shared" si="23"/>
        <v>4.2992787301882549</v>
      </c>
      <c r="AC177" s="78">
        <f t="shared" si="16"/>
        <v>4.2353798615963933</v>
      </c>
      <c r="AD177" s="78">
        <f t="shared" si="17"/>
        <v>4.5660722228927861</v>
      </c>
      <c r="AE177" s="78">
        <f t="shared" si="18"/>
        <v>4.2221241962979716</v>
      </c>
      <c r="AF177" s="78">
        <f t="shared" si="19"/>
        <v>4.0868563746298694</v>
      </c>
      <c r="AG177" s="78">
        <f t="shared" si="20"/>
        <v>4.0931097932921263</v>
      </c>
      <c r="AH177" s="78">
        <f t="shared" si="21"/>
        <v>3.9083120337991106</v>
      </c>
      <c r="AI177" s="78">
        <f t="shared" si="22"/>
        <v>4.0075178203423221</v>
      </c>
      <c r="AJ177" s="78">
        <f t="shared" si="22"/>
        <v>3.8454823080571932</v>
      </c>
    </row>
    <row r="178" spans="1:36" x14ac:dyDescent="0.2">
      <c r="A178" s="71" t="s">
        <v>253</v>
      </c>
      <c r="B178" s="71" t="s">
        <v>545</v>
      </c>
      <c r="C178" s="78">
        <v>63.052751247425</v>
      </c>
      <c r="D178" s="78">
        <v>61.646361136064399</v>
      </c>
      <c r="E178" s="78">
        <v>64.311016363354994</v>
      </c>
      <c r="F178" s="78">
        <v>61.503470628607602</v>
      </c>
      <c r="G178" s="78">
        <v>58.648513548475201</v>
      </c>
      <c r="H178" s="78">
        <v>56.6792888947151</v>
      </c>
      <c r="I178" s="78">
        <v>58.071252895079802</v>
      </c>
      <c r="J178" s="78">
        <v>56.769109712136</v>
      </c>
      <c r="K178" s="78">
        <v>54.922161864478099</v>
      </c>
      <c r="L178" s="78"/>
      <c r="M178" s="71" t="s">
        <v>253</v>
      </c>
      <c r="N178" s="71" t="s">
        <v>545</v>
      </c>
      <c r="O178" s="78">
        <v>11607</v>
      </c>
      <c r="P178" s="78">
        <v>11690</v>
      </c>
      <c r="Q178" s="78">
        <v>11808</v>
      </c>
      <c r="R178" s="78">
        <v>12010</v>
      </c>
      <c r="S178" s="78">
        <v>12295</v>
      </c>
      <c r="T178" s="78">
        <v>12480</v>
      </c>
      <c r="U178" s="78">
        <v>12694</v>
      </c>
      <c r="V178" s="78">
        <v>12854</v>
      </c>
      <c r="W178" s="78">
        <v>13079</v>
      </c>
      <c r="X178" s="78">
        <v>13218</v>
      </c>
      <c r="Z178" s="71" t="s">
        <v>253</v>
      </c>
      <c r="AA178" s="71" t="s">
        <v>545</v>
      </c>
      <c r="AB178" s="78">
        <f t="shared" si="23"/>
        <v>5.4323038896721805</v>
      </c>
      <c r="AC178" s="78">
        <f t="shared" si="16"/>
        <v>5.2734269577471684</v>
      </c>
      <c r="AD178" s="78">
        <f t="shared" si="17"/>
        <v>5.4463936622082487</v>
      </c>
      <c r="AE178" s="78">
        <f t="shared" si="18"/>
        <v>5.1210217009664944</v>
      </c>
      <c r="AF178" s="78">
        <f t="shared" si="19"/>
        <v>4.770110902682001</v>
      </c>
      <c r="AG178" s="78">
        <f t="shared" si="20"/>
        <v>4.5416096870765301</v>
      </c>
      <c r="AH178" s="78">
        <f t="shared" si="21"/>
        <v>4.5747008740412634</v>
      </c>
      <c r="AI178" s="78">
        <f t="shared" si="22"/>
        <v>4.4164547776673411</v>
      </c>
      <c r="AJ178" s="78">
        <f t="shared" si="22"/>
        <v>4.1992630831468842</v>
      </c>
    </row>
    <row r="179" spans="1:36" x14ac:dyDescent="0.2">
      <c r="A179" s="71" t="s">
        <v>254</v>
      </c>
      <c r="B179" s="71" t="s">
        <v>546</v>
      </c>
      <c r="C179" s="78">
        <v>339.50938481979301</v>
      </c>
      <c r="D179" s="78">
        <v>278.43415642346298</v>
      </c>
      <c r="E179" s="78">
        <v>300.51178542718299</v>
      </c>
      <c r="F179" s="78">
        <v>302.44083901496299</v>
      </c>
      <c r="G179" s="78">
        <v>269.31176336336802</v>
      </c>
      <c r="H179" s="78">
        <v>246.180360176292</v>
      </c>
      <c r="I179" s="78">
        <v>273.442920661627</v>
      </c>
      <c r="J179" s="78">
        <v>303.01266204194098</v>
      </c>
      <c r="K179" s="78">
        <v>281.72214674522598</v>
      </c>
      <c r="L179" s="78"/>
      <c r="M179" s="71" t="s">
        <v>254</v>
      </c>
      <c r="N179" s="71" t="s">
        <v>546</v>
      </c>
      <c r="O179" s="78">
        <v>36991</v>
      </c>
      <c r="P179" s="78">
        <v>36871</v>
      </c>
      <c r="Q179" s="78">
        <v>36857</v>
      </c>
      <c r="R179" s="78">
        <v>36962</v>
      </c>
      <c r="S179" s="78">
        <v>36968</v>
      </c>
      <c r="T179" s="78">
        <v>37369</v>
      </c>
      <c r="U179" s="78">
        <v>37890</v>
      </c>
      <c r="V179" s="78">
        <v>38381</v>
      </c>
      <c r="W179" s="78">
        <v>38955</v>
      </c>
      <c r="X179" s="78">
        <v>39151</v>
      </c>
      <c r="Z179" s="71" t="s">
        <v>254</v>
      </c>
      <c r="AA179" s="71" t="s">
        <v>546</v>
      </c>
      <c r="AB179" s="78">
        <f t="shared" si="23"/>
        <v>9.1781618453081286</v>
      </c>
      <c r="AC179" s="78">
        <f t="shared" si="16"/>
        <v>7.5515759383651915</v>
      </c>
      <c r="AD179" s="78">
        <f t="shared" si="17"/>
        <v>8.1534521373737139</v>
      </c>
      <c r="AE179" s="78">
        <f t="shared" si="18"/>
        <v>8.1824803586105457</v>
      </c>
      <c r="AF179" s="78">
        <f t="shared" si="19"/>
        <v>7.2849968449298848</v>
      </c>
      <c r="AG179" s="78">
        <f t="shared" si="20"/>
        <v>6.587823066613824</v>
      </c>
      <c r="AH179" s="78">
        <f t="shared" si="21"/>
        <v>7.2167569454111113</v>
      </c>
      <c r="AI179" s="78">
        <f t="shared" si="22"/>
        <v>7.8948610521336331</v>
      </c>
      <c r="AJ179" s="78">
        <f t="shared" si="22"/>
        <v>7.2319893914831468</v>
      </c>
    </row>
    <row r="180" spans="1:36" x14ac:dyDescent="0.2">
      <c r="A180" s="71" t="s">
        <v>255</v>
      </c>
      <c r="B180" s="71" t="s">
        <v>547</v>
      </c>
      <c r="C180" s="78">
        <v>226.31309773436999</v>
      </c>
      <c r="D180" s="78">
        <v>217.92085195496301</v>
      </c>
      <c r="E180" s="78">
        <v>214.48575832704</v>
      </c>
      <c r="F180" s="78">
        <v>193.093301024065</v>
      </c>
      <c r="G180" s="78">
        <v>217.574798644098</v>
      </c>
      <c r="H180" s="78">
        <v>216.61825994583199</v>
      </c>
      <c r="I180" s="78">
        <v>230.33968635582499</v>
      </c>
      <c r="J180" s="78">
        <v>210.14744083731901</v>
      </c>
      <c r="K180" s="78">
        <v>144.281345674714</v>
      </c>
      <c r="L180" s="78"/>
      <c r="M180" s="71" t="s">
        <v>255</v>
      </c>
      <c r="N180" s="71" t="s">
        <v>547</v>
      </c>
      <c r="O180" s="78">
        <v>54487</v>
      </c>
      <c r="P180" s="78">
        <v>54873</v>
      </c>
      <c r="Q180" s="78">
        <v>55248</v>
      </c>
      <c r="R180" s="78">
        <v>55499</v>
      </c>
      <c r="S180" s="78">
        <v>55749</v>
      </c>
      <c r="T180" s="78">
        <v>56573</v>
      </c>
      <c r="U180" s="78">
        <v>56929</v>
      </c>
      <c r="V180" s="78">
        <v>57092</v>
      </c>
      <c r="W180" s="78">
        <v>57753</v>
      </c>
      <c r="X180" s="78">
        <v>58238</v>
      </c>
      <c r="Z180" s="71" t="s">
        <v>255</v>
      </c>
      <c r="AA180" s="71" t="s">
        <v>547</v>
      </c>
      <c r="AB180" s="78">
        <f t="shared" si="23"/>
        <v>4.1535246523825862</v>
      </c>
      <c r="AC180" s="78">
        <f t="shared" si="16"/>
        <v>3.9713675569945694</v>
      </c>
      <c r="AD180" s="78">
        <f t="shared" si="17"/>
        <v>3.8822357067593396</v>
      </c>
      <c r="AE180" s="78">
        <f t="shared" si="18"/>
        <v>3.4792212656816339</v>
      </c>
      <c r="AF180" s="78">
        <f t="shared" si="19"/>
        <v>3.9027569758040142</v>
      </c>
      <c r="AG180" s="78">
        <f t="shared" si="20"/>
        <v>3.829004294377742</v>
      </c>
      <c r="AH180" s="78">
        <f t="shared" si="21"/>
        <v>4.0460869917937252</v>
      </c>
      <c r="AI180" s="78">
        <f t="shared" si="22"/>
        <v>3.6808561766503014</v>
      </c>
      <c r="AJ180" s="78">
        <f t="shared" si="22"/>
        <v>2.4982485009387219</v>
      </c>
    </row>
    <row r="181" spans="1:36" x14ac:dyDescent="0.2">
      <c r="A181" s="71" t="s">
        <v>256</v>
      </c>
      <c r="B181" s="71" t="s">
        <v>548</v>
      </c>
      <c r="C181" s="78">
        <v>124.372396988943</v>
      </c>
      <c r="D181" s="78">
        <v>120.051440033414</v>
      </c>
      <c r="E181" s="78">
        <v>119.330529845177</v>
      </c>
      <c r="F181" s="78">
        <v>118.453433454361</v>
      </c>
      <c r="G181" s="78">
        <v>110.59349300465701</v>
      </c>
      <c r="H181" s="78">
        <v>106.135502754573</v>
      </c>
      <c r="I181" s="78">
        <v>103.86766201566201</v>
      </c>
      <c r="J181" s="78">
        <v>101.054929045977</v>
      </c>
      <c r="K181" s="78">
        <v>98.126407155748296</v>
      </c>
      <c r="L181" s="78"/>
      <c r="M181" s="71" t="s">
        <v>256</v>
      </c>
      <c r="N181" s="71" t="s">
        <v>548</v>
      </c>
      <c r="O181" s="78">
        <v>37247</v>
      </c>
      <c r="P181" s="78">
        <v>37515</v>
      </c>
      <c r="Q181" s="78">
        <v>37796</v>
      </c>
      <c r="R181" s="78">
        <v>38053</v>
      </c>
      <c r="S181" s="78">
        <v>38355</v>
      </c>
      <c r="T181" s="78">
        <v>38619</v>
      </c>
      <c r="U181" s="78">
        <v>39188</v>
      </c>
      <c r="V181" s="78">
        <v>39602</v>
      </c>
      <c r="W181" s="78">
        <v>40045</v>
      </c>
      <c r="X181" s="78">
        <v>40390</v>
      </c>
      <c r="Z181" s="71" t="s">
        <v>256</v>
      </c>
      <c r="AA181" s="71" t="s">
        <v>548</v>
      </c>
      <c r="AB181" s="78">
        <f t="shared" si="23"/>
        <v>3.3391252178415174</v>
      </c>
      <c r="AC181" s="78">
        <f t="shared" si="16"/>
        <v>3.2000916975453548</v>
      </c>
      <c r="AD181" s="78">
        <f t="shared" si="17"/>
        <v>3.1572264219805533</v>
      </c>
      <c r="AE181" s="78">
        <f t="shared" si="18"/>
        <v>3.1128540050550813</v>
      </c>
      <c r="AF181" s="78">
        <f t="shared" si="19"/>
        <v>2.8834178856643726</v>
      </c>
      <c r="AG181" s="78">
        <f t="shared" si="20"/>
        <v>2.7482716474940574</v>
      </c>
      <c r="AH181" s="78">
        <f t="shared" si="21"/>
        <v>2.6504966320215884</v>
      </c>
      <c r="AI181" s="78">
        <f t="shared" si="22"/>
        <v>2.5517632706928186</v>
      </c>
      <c r="AJ181" s="78">
        <f t="shared" si="22"/>
        <v>2.4504034749843502</v>
      </c>
    </row>
    <row r="182" spans="1:36" x14ac:dyDescent="0.2">
      <c r="A182" s="71" t="s">
        <v>257</v>
      </c>
      <c r="B182" s="71" t="s">
        <v>549</v>
      </c>
      <c r="C182" s="78">
        <v>347.356985692884</v>
      </c>
      <c r="D182" s="78">
        <v>352.45550223717203</v>
      </c>
      <c r="E182" s="78">
        <v>370.73302718476299</v>
      </c>
      <c r="F182" s="78">
        <v>338.99181567574902</v>
      </c>
      <c r="G182" s="78">
        <v>322.06863501311898</v>
      </c>
      <c r="H182" s="78">
        <v>311.26947137562598</v>
      </c>
      <c r="I182" s="78">
        <v>292.65077694221202</v>
      </c>
      <c r="J182" s="78">
        <v>303.59235472190301</v>
      </c>
      <c r="K182" s="78">
        <v>288.38343925655499</v>
      </c>
      <c r="L182" s="78"/>
      <c r="M182" s="71" t="s">
        <v>257</v>
      </c>
      <c r="N182" s="71" t="s">
        <v>549</v>
      </c>
      <c r="O182" s="78">
        <v>101487</v>
      </c>
      <c r="P182" s="78">
        <v>102458</v>
      </c>
      <c r="Q182" s="78">
        <v>103294</v>
      </c>
      <c r="R182" s="78">
        <v>104106</v>
      </c>
      <c r="S182" s="78">
        <v>104867</v>
      </c>
      <c r="T182" s="78">
        <v>105995</v>
      </c>
      <c r="U182" s="78">
        <v>107022</v>
      </c>
      <c r="V182" s="78">
        <v>108488</v>
      </c>
      <c r="W182" s="78">
        <v>109880</v>
      </c>
      <c r="X182" s="78">
        <v>111026</v>
      </c>
      <c r="Z182" s="71" t="s">
        <v>257</v>
      </c>
      <c r="AA182" s="71" t="s">
        <v>549</v>
      </c>
      <c r="AB182" s="78">
        <f t="shared" si="23"/>
        <v>3.4226746843722253</v>
      </c>
      <c r="AC182" s="78">
        <f t="shared" si="16"/>
        <v>3.4399998266330791</v>
      </c>
      <c r="AD182" s="78">
        <f t="shared" si="17"/>
        <v>3.5891051482638199</v>
      </c>
      <c r="AE182" s="78">
        <f t="shared" si="18"/>
        <v>3.2562178517640583</v>
      </c>
      <c r="AF182" s="78">
        <f t="shared" si="19"/>
        <v>3.0712105334673345</v>
      </c>
      <c r="AG182" s="78">
        <f t="shared" si="20"/>
        <v>2.9366429678345769</v>
      </c>
      <c r="AH182" s="78">
        <f t="shared" si="21"/>
        <v>2.7344917581638541</v>
      </c>
      <c r="AI182" s="78">
        <f t="shared" si="22"/>
        <v>2.7983957186223636</v>
      </c>
      <c r="AJ182" s="78">
        <f t="shared" si="22"/>
        <v>2.6245307540640241</v>
      </c>
    </row>
    <row r="183" spans="1:36" x14ac:dyDescent="0.2">
      <c r="A183" s="71" t="s">
        <v>258</v>
      </c>
      <c r="B183" s="71" t="s">
        <v>550</v>
      </c>
      <c r="C183" s="78">
        <v>149.48502952022901</v>
      </c>
      <c r="D183" s="78">
        <v>146.25531441612301</v>
      </c>
      <c r="E183" s="78">
        <v>149.37828080266999</v>
      </c>
      <c r="F183" s="78">
        <v>143.49581866621199</v>
      </c>
      <c r="G183" s="78">
        <v>135.88106043638501</v>
      </c>
      <c r="H183" s="78">
        <v>133.13116320445801</v>
      </c>
      <c r="I183" s="78">
        <v>131.92157742884299</v>
      </c>
      <c r="J183" s="78">
        <v>132.62854288964999</v>
      </c>
      <c r="K183" s="78">
        <v>125.68607251620099</v>
      </c>
      <c r="L183" s="78"/>
      <c r="M183" s="71" t="s">
        <v>258</v>
      </c>
      <c r="N183" s="71" t="s">
        <v>550</v>
      </c>
      <c r="O183" s="78">
        <v>22706</v>
      </c>
      <c r="P183" s="78">
        <v>22753</v>
      </c>
      <c r="Q183" s="78">
        <v>22838</v>
      </c>
      <c r="R183" s="78">
        <v>22996</v>
      </c>
      <c r="S183" s="78">
        <v>23015</v>
      </c>
      <c r="T183" s="78">
        <v>23211</v>
      </c>
      <c r="U183" s="78">
        <v>23244</v>
      </c>
      <c r="V183" s="78">
        <v>23494</v>
      </c>
      <c r="W183" s="78">
        <v>23887</v>
      </c>
      <c r="X183" s="78">
        <v>24296</v>
      </c>
      <c r="Z183" s="71" t="s">
        <v>258</v>
      </c>
      <c r="AA183" s="71" t="s">
        <v>550</v>
      </c>
      <c r="AB183" s="78">
        <f t="shared" si="23"/>
        <v>6.5835034581268825</v>
      </c>
      <c r="AC183" s="78">
        <f t="shared" si="16"/>
        <v>6.4279573865478401</v>
      </c>
      <c r="AD183" s="78">
        <f t="shared" si="17"/>
        <v>6.5407776864291964</v>
      </c>
      <c r="AE183" s="78">
        <f t="shared" si="18"/>
        <v>6.2400338609415549</v>
      </c>
      <c r="AF183" s="78">
        <f t="shared" si="19"/>
        <v>5.9040217439228773</v>
      </c>
      <c r="AG183" s="78">
        <f t="shared" si="20"/>
        <v>5.7356926976200082</v>
      </c>
      <c r="AH183" s="78">
        <f t="shared" si="21"/>
        <v>5.6755109890226718</v>
      </c>
      <c r="AI183" s="78">
        <f t="shared" si="22"/>
        <v>5.6452091125244737</v>
      </c>
      <c r="AJ183" s="78">
        <f t="shared" si="22"/>
        <v>5.2616934950475569</v>
      </c>
    </row>
    <row r="184" spans="1:36" x14ac:dyDescent="0.2">
      <c r="A184" s="71" t="s">
        <v>259</v>
      </c>
      <c r="B184" s="71" t="s">
        <v>551</v>
      </c>
      <c r="C184" s="78">
        <v>65.815479421112499</v>
      </c>
      <c r="D184" s="78">
        <v>64.002247905542703</v>
      </c>
      <c r="E184" s="78">
        <v>69.234272433134095</v>
      </c>
      <c r="F184" s="78">
        <v>64.597429316357506</v>
      </c>
      <c r="G184" s="78">
        <v>62.665491816690903</v>
      </c>
      <c r="H184" s="78">
        <v>59.704331360482499</v>
      </c>
      <c r="I184" s="78">
        <v>55.561142708003601</v>
      </c>
      <c r="J184" s="78">
        <v>54.173074644442302</v>
      </c>
      <c r="K184" s="78">
        <v>52.919919683978399</v>
      </c>
      <c r="L184" s="78"/>
      <c r="M184" s="71" t="s">
        <v>259</v>
      </c>
      <c r="N184" s="71" t="s">
        <v>551</v>
      </c>
      <c r="O184" s="78">
        <v>12545</v>
      </c>
      <c r="P184" s="78">
        <v>12434</v>
      </c>
      <c r="Q184" s="78">
        <v>12295</v>
      </c>
      <c r="R184" s="78">
        <v>12226</v>
      </c>
      <c r="S184" s="78">
        <v>12211</v>
      </c>
      <c r="T184" s="78">
        <v>12229</v>
      </c>
      <c r="U184" s="78">
        <v>12326</v>
      </c>
      <c r="V184" s="78">
        <v>12601</v>
      </c>
      <c r="W184" s="78">
        <v>12801</v>
      </c>
      <c r="X184" s="78">
        <v>12711</v>
      </c>
      <c r="Z184" s="71" t="s">
        <v>259</v>
      </c>
      <c r="AA184" s="71" t="s">
        <v>551</v>
      </c>
      <c r="AB184" s="78">
        <f t="shared" si="23"/>
        <v>5.2463514883310083</v>
      </c>
      <c r="AC184" s="78">
        <f t="shared" si="16"/>
        <v>5.1473578820606969</v>
      </c>
      <c r="AD184" s="78">
        <f t="shared" si="17"/>
        <v>5.6310916985062303</v>
      </c>
      <c r="AE184" s="78">
        <f t="shared" si="18"/>
        <v>5.2836111006345092</v>
      </c>
      <c r="AF184" s="78">
        <f t="shared" si="19"/>
        <v>5.1318886099984367</v>
      </c>
      <c r="AG184" s="78">
        <f t="shared" si="20"/>
        <v>4.8821924409585824</v>
      </c>
      <c r="AH184" s="78">
        <f t="shared" si="21"/>
        <v>4.5076377338961224</v>
      </c>
      <c r="AI184" s="78">
        <f t="shared" si="22"/>
        <v>4.2991091694660977</v>
      </c>
      <c r="AJ184" s="78">
        <f t="shared" si="22"/>
        <v>4.1340457529863599</v>
      </c>
    </row>
    <row r="185" spans="1:36" x14ac:dyDescent="0.2">
      <c r="A185" s="71" t="s">
        <v>260</v>
      </c>
      <c r="B185" s="71" t="s">
        <v>552</v>
      </c>
      <c r="C185" s="78">
        <v>130.31153285236101</v>
      </c>
      <c r="D185" s="78">
        <v>135.440536781812</v>
      </c>
      <c r="E185" s="78">
        <v>142.12941162759901</v>
      </c>
      <c r="F185" s="78">
        <v>134.74527768970199</v>
      </c>
      <c r="G185" s="78">
        <v>133.65672612145801</v>
      </c>
      <c r="H185" s="78">
        <v>131.56662803001899</v>
      </c>
      <c r="I185" s="78">
        <v>128.66359604419901</v>
      </c>
      <c r="J185" s="78">
        <v>117.924234355094</v>
      </c>
      <c r="K185" s="78">
        <v>114.14007289582899</v>
      </c>
      <c r="L185" s="78"/>
      <c r="M185" s="71" t="s">
        <v>260</v>
      </c>
      <c r="N185" s="71" t="s">
        <v>552</v>
      </c>
      <c r="O185" s="78">
        <v>23825</v>
      </c>
      <c r="P185" s="78">
        <v>23799</v>
      </c>
      <c r="Q185" s="78">
        <v>23741</v>
      </c>
      <c r="R185" s="78">
        <v>23732</v>
      </c>
      <c r="S185" s="78">
        <v>23739</v>
      </c>
      <c r="T185" s="78">
        <v>23870</v>
      </c>
      <c r="U185" s="78">
        <v>23921</v>
      </c>
      <c r="V185" s="78">
        <v>24043</v>
      </c>
      <c r="W185" s="78">
        <v>24215</v>
      </c>
      <c r="X185" s="78">
        <v>24290</v>
      </c>
      <c r="Z185" s="71" t="s">
        <v>260</v>
      </c>
      <c r="AA185" s="71" t="s">
        <v>552</v>
      </c>
      <c r="AB185" s="78">
        <f t="shared" si="23"/>
        <v>5.4695291858283737</v>
      </c>
      <c r="AC185" s="78">
        <f t="shared" si="16"/>
        <v>5.6910179747809568</v>
      </c>
      <c r="AD185" s="78">
        <f t="shared" si="17"/>
        <v>5.9866649099700524</v>
      </c>
      <c r="AE185" s="78">
        <f t="shared" si="18"/>
        <v>5.6777885424617391</v>
      </c>
      <c r="AF185" s="78">
        <f t="shared" si="19"/>
        <v>5.6302593252225464</v>
      </c>
      <c r="AG185" s="78">
        <f t="shared" si="20"/>
        <v>5.5117984093011732</v>
      </c>
      <c r="AH185" s="78">
        <f t="shared" si="21"/>
        <v>5.3786880165628119</v>
      </c>
      <c r="AI185" s="78">
        <f t="shared" si="22"/>
        <v>4.9047221376323256</v>
      </c>
      <c r="AJ185" s="78">
        <f t="shared" si="22"/>
        <v>4.7136102785805907</v>
      </c>
    </row>
    <row r="186" spans="1:36" x14ac:dyDescent="0.2">
      <c r="A186" s="71" t="s">
        <v>261</v>
      </c>
      <c r="B186" s="71" t="s">
        <v>553</v>
      </c>
      <c r="C186" s="78">
        <v>425.69501946354802</v>
      </c>
      <c r="D186" s="78">
        <v>561.16493579216501</v>
      </c>
      <c r="E186" s="78">
        <v>461.62702677376598</v>
      </c>
      <c r="F186" s="78">
        <v>442.158838575186</v>
      </c>
      <c r="G186" s="78">
        <v>396.204223379133</v>
      </c>
      <c r="H186" s="78">
        <v>401.58503048504298</v>
      </c>
      <c r="I186" s="78">
        <v>442.00215715411298</v>
      </c>
      <c r="J186" s="78">
        <v>441.64942144197801</v>
      </c>
      <c r="K186" s="78">
        <v>504.07642934039001</v>
      </c>
      <c r="L186" s="78"/>
      <c r="M186" s="71" t="s">
        <v>261</v>
      </c>
      <c r="N186" s="71" t="s">
        <v>553</v>
      </c>
      <c r="O186" s="78">
        <v>37922</v>
      </c>
      <c r="P186" s="78">
        <v>37989</v>
      </c>
      <c r="Q186" s="78">
        <v>38048</v>
      </c>
      <c r="R186" s="78">
        <v>38183</v>
      </c>
      <c r="S186" s="78">
        <v>38254</v>
      </c>
      <c r="T186" s="78">
        <v>38414</v>
      </c>
      <c r="U186" s="78">
        <v>38761</v>
      </c>
      <c r="V186" s="78">
        <v>39009</v>
      </c>
      <c r="W186" s="78">
        <v>39235</v>
      </c>
      <c r="X186" s="78">
        <v>39506</v>
      </c>
      <c r="Z186" s="71" t="s">
        <v>261</v>
      </c>
      <c r="AA186" s="71" t="s">
        <v>553</v>
      </c>
      <c r="AB186" s="78">
        <f t="shared" si="23"/>
        <v>11.225542415050578</v>
      </c>
      <c r="AC186" s="78">
        <f t="shared" si="16"/>
        <v>14.771774350263629</v>
      </c>
      <c r="AD186" s="78">
        <f t="shared" si="17"/>
        <v>12.132754067855497</v>
      </c>
      <c r="AE186" s="78">
        <f t="shared" si="18"/>
        <v>11.57999210578493</v>
      </c>
      <c r="AF186" s="78">
        <f t="shared" si="19"/>
        <v>10.357197244187091</v>
      </c>
      <c r="AG186" s="78">
        <f t="shared" si="20"/>
        <v>10.454132099886577</v>
      </c>
      <c r="AH186" s="78">
        <f t="shared" si="21"/>
        <v>11.403270224042542</v>
      </c>
      <c r="AI186" s="78">
        <f t="shared" si="22"/>
        <v>11.321731432284293</v>
      </c>
      <c r="AJ186" s="78">
        <f t="shared" si="22"/>
        <v>12.847621494593858</v>
      </c>
    </row>
    <row r="187" spans="1:36" x14ac:dyDescent="0.2">
      <c r="A187" s="71" t="s">
        <v>262</v>
      </c>
      <c r="B187" s="71" t="s">
        <v>554</v>
      </c>
      <c r="C187" s="78">
        <v>132.39143409962099</v>
      </c>
      <c r="D187" s="78">
        <v>129.69493486656299</v>
      </c>
      <c r="E187" s="78">
        <v>128.603264811137</v>
      </c>
      <c r="F187" s="78">
        <v>124.086416395771</v>
      </c>
      <c r="G187" s="78">
        <v>119.759670995435</v>
      </c>
      <c r="H187" s="78">
        <v>118.59314342763</v>
      </c>
      <c r="I187" s="78">
        <v>112.77692666733201</v>
      </c>
      <c r="J187" s="78">
        <v>109.635171625368</v>
      </c>
      <c r="K187" s="78">
        <v>103.971637784096</v>
      </c>
      <c r="L187" s="78"/>
      <c r="M187" s="71" t="s">
        <v>262</v>
      </c>
      <c r="N187" s="71" t="s">
        <v>554</v>
      </c>
      <c r="O187" s="78">
        <v>18518</v>
      </c>
      <c r="P187" s="78">
        <v>18455</v>
      </c>
      <c r="Q187" s="78">
        <v>18314</v>
      </c>
      <c r="R187" s="78">
        <v>18220</v>
      </c>
      <c r="S187" s="78">
        <v>18281</v>
      </c>
      <c r="T187" s="78">
        <v>18580</v>
      </c>
      <c r="U187" s="78">
        <v>18747</v>
      </c>
      <c r="V187" s="78">
        <v>18711</v>
      </c>
      <c r="W187" s="78">
        <v>18979</v>
      </c>
      <c r="X187" s="78">
        <v>18843</v>
      </c>
      <c r="Z187" s="71" t="s">
        <v>262</v>
      </c>
      <c r="AA187" s="71" t="s">
        <v>554</v>
      </c>
      <c r="AB187" s="78">
        <f t="shared" si="23"/>
        <v>7.1493376228329728</v>
      </c>
      <c r="AC187" s="78">
        <f t="shared" si="16"/>
        <v>7.0276312580093743</v>
      </c>
      <c r="AD187" s="78">
        <f t="shared" si="17"/>
        <v>7.0221286890431909</v>
      </c>
      <c r="AE187" s="78">
        <f t="shared" si="18"/>
        <v>6.8104509547624037</v>
      </c>
      <c r="AF187" s="78">
        <f t="shared" si="19"/>
        <v>6.5510459490966033</v>
      </c>
      <c r="AG187" s="78">
        <f t="shared" si="20"/>
        <v>6.3828387205398274</v>
      </c>
      <c r="AH187" s="78">
        <f t="shared" si="21"/>
        <v>6.0157319393680062</v>
      </c>
      <c r="AI187" s="78">
        <f t="shared" si="22"/>
        <v>5.8593966984858108</v>
      </c>
      <c r="AJ187" s="78">
        <f t="shared" si="22"/>
        <v>5.4782463661992731</v>
      </c>
    </row>
    <row r="188" spans="1:36" x14ac:dyDescent="0.2">
      <c r="A188" s="71" t="s">
        <v>263</v>
      </c>
      <c r="B188" s="71" t="s">
        <v>555</v>
      </c>
      <c r="C188" s="78">
        <v>774.67446460071005</v>
      </c>
      <c r="D188" s="78">
        <v>660.30511207379698</v>
      </c>
      <c r="E188" s="78">
        <v>750.64830754803302</v>
      </c>
      <c r="F188" s="78">
        <v>743.93064674464097</v>
      </c>
      <c r="G188" s="78">
        <v>701.19578186138301</v>
      </c>
      <c r="H188" s="78">
        <v>674.31433986745799</v>
      </c>
      <c r="I188" s="78">
        <v>673.445734222331</v>
      </c>
      <c r="J188" s="78">
        <v>693.08960979116398</v>
      </c>
      <c r="K188" s="78">
        <v>674.14346578577897</v>
      </c>
      <c r="L188" s="78"/>
      <c r="M188" s="71" t="s">
        <v>263</v>
      </c>
      <c r="N188" s="71" t="s">
        <v>555</v>
      </c>
      <c r="O188" s="78">
        <v>50610</v>
      </c>
      <c r="P188" s="78">
        <v>50984</v>
      </c>
      <c r="Q188" s="78">
        <v>51402</v>
      </c>
      <c r="R188" s="78">
        <v>51761</v>
      </c>
      <c r="S188" s="78">
        <v>52212</v>
      </c>
      <c r="T188" s="78">
        <v>52859</v>
      </c>
      <c r="U188" s="78">
        <v>53134</v>
      </c>
      <c r="V188" s="78">
        <v>53555</v>
      </c>
      <c r="W188" s="78">
        <v>54133</v>
      </c>
      <c r="X188" s="78">
        <v>54975</v>
      </c>
      <c r="Z188" s="71" t="s">
        <v>263</v>
      </c>
      <c r="AA188" s="71" t="s">
        <v>555</v>
      </c>
      <c r="AB188" s="78">
        <f t="shared" si="23"/>
        <v>15.306746978871963</v>
      </c>
      <c r="AC188" s="78">
        <f t="shared" si="16"/>
        <v>12.951222188800349</v>
      </c>
      <c r="AD188" s="78">
        <f t="shared" si="17"/>
        <v>14.603484447064959</v>
      </c>
      <c r="AE188" s="78">
        <f t="shared" si="18"/>
        <v>14.372416428288499</v>
      </c>
      <c r="AF188" s="78">
        <f t="shared" si="19"/>
        <v>13.429782078092833</v>
      </c>
      <c r="AG188" s="78">
        <f t="shared" si="20"/>
        <v>12.756850108164324</v>
      </c>
      <c r="AH188" s="78">
        <f t="shared" si="21"/>
        <v>12.674478379612507</v>
      </c>
      <c r="AI188" s="78">
        <f t="shared" si="22"/>
        <v>12.941641486157481</v>
      </c>
      <c r="AJ188" s="78">
        <f t="shared" si="22"/>
        <v>12.453465830191915</v>
      </c>
    </row>
    <row r="189" spans="1:36" x14ac:dyDescent="0.2">
      <c r="A189" s="71" t="s">
        <v>264</v>
      </c>
      <c r="B189" s="71" t="s">
        <v>556</v>
      </c>
      <c r="C189" s="78">
        <v>68.411893345383305</v>
      </c>
      <c r="D189" s="78">
        <v>66.528481990817895</v>
      </c>
      <c r="E189" s="78">
        <v>69.917027063666794</v>
      </c>
      <c r="F189" s="78">
        <v>69.221211585566394</v>
      </c>
      <c r="G189" s="78">
        <v>64.658965355755598</v>
      </c>
      <c r="H189" s="78">
        <v>64.494153107651002</v>
      </c>
      <c r="I189" s="78">
        <v>62.705359960736899</v>
      </c>
      <c r="J189" s="78">
        <v>64.437549800294505</v>
      </c>
      <c r="K189" s="78">
        <v>63.938841045634703</v>
      </c>
      <c r="L189" s="78"/>
      <c r="M189" s="71" t="s">
        <v>264</v>
      </c>
      <c r="N189" s="71" t="s">
        <v>556</v>
      </c>
      <c r="O189" s="78">
        <v>8809</v>
      </c>
      <c r="P189" s="78">
        <v>8859</v>
      </c>
      <c r="Q189" s="78">
        <v>8841</v>
      </c>
      <c r="R189" s="78">
        <v>8790</v>
      </c>
      <c r="S189" s="78">
        <v>8832</v>
      </c>
      <c r="T189" s="78">
        <v>8805</v>
      </c>
      <c r="U189" s="78">
        <v>8885</v>
      </c>
      <c r="V189" s="78">
        <v>8983</v>
      </c>
      <c r="W189" s="78">
        <v>9048</v>
      </c>
      <c r="X189" s="78">
        <v>9093</v>
      </c>
      <c r="Z189" s="71" t="s">
        <v>264</v>
      </c>
      <c r="AA189" s="71" t="s">
        <v>556</v>
      </c>
      <c r="AB189" s="78">
        <f t="shared" si="23"/>
        <v>7.7661361500037804</v>
      </c>
      <c r="AC189" s="78">
        <f t="shared" si="16"/>
        <v>7.5097056090775363</v>
      </c>
      <c r="AD189" s="78">
        <f t="shared" si="17"/>
        <v>7.9082713565961766</v>
      </c>
      <c r="AE189" s="78">
        <f t="shared" si="18"/>
        <v>7.8749956297572679</v>
      </c>
      <c r="AF189" s="78">
        <f t="shared" si="19"/>
        <v>7.3209879252440668</v>
      </c>
      <c r="AG189" s="78">
        <f t="shared" si="20"/>
        <v>7.3247192626520157</v>
      </c>
      <c r="AH189" s="78">
        <f t="shared" si="21"/>
        <v>7.0574406258567128</v>
      </c>
      <c r="AI189" s="78">
        <f t="shared" si="22"/>
        <v>7.173277279338139</v>
      </c>
      <c r="AJ189" s="78">
        <f t="shared" si="22"/>
        <v>7.0666269944335438</v>
      </c>
    </row>
    <row r="190" spans="1:36" x14ac:dyDescent="0.2">
      <c r="A190" s="71" t="s">
        <v>265</v>
      </c>
      <c r="B190" s="71" t="s">
        <v>557</v>
      </c>
      <c r="C190" s="78">
        <v>85.871923328579896</v>
      </c>
      <c r="D190" s="78">
        <v>71.952351621292394</v>
      </c>
      <c r="E190" s="78">
        <v>75.071289501714006</v>
      </c>
      <c r="F190" s="78">
        <v>81.951474501073804</v>
      </c>
      <c r="G190" s="78">
        <v>69.589638740809804</v>
      </c>
      <c r="H190" s="78">
        <v>72.584478677976307</v>
      </c>
      <c r="I190" s="78">
        <v>69.762912664068494</v>
      </c>
      <c r="J190" s="78">
        <v>70.0139600131414</v>
      </c>
      <c r="K190" s="78">
        <v>67.123511646098905</v>
      </c>
      <c r="L190" s="78"/>
      <c r="M190" s="71" t="s">
        <v>265</v>
      </c>
      <c r="N190" s="71" t="s">
        <v>557</v>
      </c>
      <c r="O190" s="78">
        <v>12693</v>
      </c>
      <c r="P190" s="78">
        <v>12632</v>
      </c>
      <c r="Q190" s="78">
        <v>12572</v>
      </c>
      <c r="R190" s="78">
        <v>12569</v>
      </c>
      <c r="S190" s="78">
        <v>12556</v>
      </c>
      <c r="T190" s="78">
        <v>12565</v>
      </c>
      <c r="U190" s="78">
        <v>12617</v>
      </c>
      <c r="V190" s="78">
        <v>12669</v>
      </c>
      <c r="W190" s="78">
        <v>12797</v>
      </c>
      <c r="X190" s="78">
        <v>12827</v>
      </c>
      <c r="Z190" s="71" t="s">
        <v>265</v>
      </c>
      <c r="AA190" s="71" t="s">
        <v>557</v>
      </c>
      <c r="AB190" s="78">
        <f t="shared" si="23"/>
        <v>6.7652976702576142</v>
      </c>
      <c r="AC190" s="78">
        <f t="shared" si="16"/>
        <v>5.6960379687533562</v>
      </c>
      <c r="AD190" s="78">
        <f t="shared" si="17"/>
        <v>5.9713084236170868</v>
      </c>
      <c r="AE190" s="78">
        <f t="shared" si="18"/>
        <v>6.5201268598196993</v>
      </c>
      <c r="AF190" s="78">
        <f t="shared" si="19"/>
        <v>5.5423414097491088</v>
      </c>
      <c r="AG190" s="78">
        <f t="shared" si="20"/>
        <v>5.7767193535993879</v>
      </c>
      <c r="AH190" s="78">
        <f t="shared" si="21"/>
        <v>5.5292789620407783</v>
      </c>
      <c r="AI190" s="78">
        <f t="shared" si="22"/>
        <v>5.5263998747447634</v>
      </c>
      <c r="AJ190" s="78">
        <f t="shared" si="22"/>
        <v>5.2452537036882791</v>
      </c>
    </row>
    <row r="191" spans="1:36" x14ac:dyDescent="0.2">
      <c r="A191" s="71" t="s">
        <v>266</v>
      </c>
      <c r="B191" s="71" t="s">
        <v>558</v>
      </c>
      <c r="C191" s="78">
        <v>252.04438013689301</v>
      </c>
      <c r="D191" s="78">
        <v>246.566640333718</v>
      </c>
      <c r="E191" s="78">
        <v>249.997709776043</v>
      </c>
      <c r="F191" s="78">
        <v>248.84495613352999</v>
      </c>
      <c r="G191" s="78">
        <v>241.634921761898</v>
      </c>
      <c r="H191" s="78">
        <v>239.68246446967299</v>
      </c>
      <c r="I191" s="78">
        <v>240.33186427132301</v>
      </c>
      <c r="J191" s="78">
        <v>240.47357853603199</v>
      </c>
      <c r="K191" s="78">
        <v>235.48939591790599</v>
      </c>
      <c r="L191" s="78"/>
      <c r="M191" s="71" t="s">
        <v>266</v>
      </c>
      <c r="N191" s="71" t="s">
        <v>558</v>
      </c>
      <c r="O191" s="78">
        <v>31349</v>
      </c>
      <c r="P191" s="78">
        <v>31419</v>
      </c>
      <c r="Q191" s="78">
        <v>31513</v>
      </c>
      <c r="R191" s="78">
        <v>31689</v>
      </c>
      <c r="S191" s="78">
        <v>31689</v>
      </c>
      <c r="T191" s="78">
        <v>31988</v>
      </c>
      <c r="U191" s="78">
        <v>32185</v>
      </c>
      <c r="V191" s="78">
        <v>32511</v>
      </c>
      <c r="W191" s="78">
        <v>32806</v>
      </c>
      <c r="X191" s="78">
        <v>33077</v>
      </c>
      <c r="Z191" s="71" t="s">
        <v>266</v>
      </c>
      <c r="AA191" s="71" t="s">
        <v>558</v>
      </c>
      <c r="AB191" s="78">
        <f t="shared" si="23"/>
        <v>8.0399496040349945</v>
      </c>
      <c r="AC191" s="78">
        <f t="shared" si="16"/>
        <v>7.8476921714159591</v>
      </c>
      <c r="AD191" s="78">
        <f t="shared" si="17"/>
        <v>7.9331612279390411</v>
      </c>
      <c r="AE191" s="78">
        <f t="shared" si="18"/>
        <v>7.8527235360386882</v>
      </c>
      <c r="AF191" s="78">
        <f t="shared" si="19"/>
        <v>7.6251987049732719</v>
      </c>
      <c r="AG191" s="78">
        <f t="shared" si="20"/>
        <v>7.4928868472449981</v>
      </c>
      <c r="AH191" s="78">
        <f t="shared" si="21"/>
        <v>7.4672010026820885</v>
      </c>
      <c r="AI191" s="78">
        <f t="shared" si="22"/>
        <v>7.396683538987789</v>
      </c>
      <c r="AJ191" s="78">
        <f t="shared" si="22"/>
        <v>7.1782416606079984</v>
      </c>
    </row>
    <row r="192" spans="1:36" x14ac:dyDescent="0.2">
      <c r="A192" s="71" t="s">
        <v>267</v>
      </c>
      <c r="B192" s="71" t="s">
        <v>559</v>
      </c>
      <c r="C192" s="78">
        <v>62.784046328399803</v>
      </c>
      <c r="D192" s="78">
        <v>60.346867060328897</v>
      </c>
      <c r="E192" s="78">
        <v>61.392848156079801</v>
      </c>
      <c r="F192" s="78">
        <v>58.211205087135802</v>
      </c>
      <c r="G192" s="78">
        <v>55.940864625702197</v>
      </c>
      <c r="H192" s="78">
        <v>54.180033635847003</v>
      </c>
      <c r="I192" s="78">
        <v>52.661986667220397</v>
      </c>
      <c r="J192" s="78">
        <v>52.173739455648601</v>
      </c>
      <c r="K192" s="78">
        <v>51.075795151083398</v>
      </c>
      <c r="L192" s="78"/>
      <c r="M192" s="71" t="s">
        <v>267</v>
      </c>
      <c r="N192" s="71" t="s">
        <v>559</v>
      </c>
      <c r="O192" s="78">
        <v>11674</v>
      </c>
      <c r="P192" s="78">
        <v>11717</v>
      </c>
      <c r="Q192" s="78">
        <v>11706</v>
      </c>
      <c r="R192" s="78">
        <v>11682</v>
      </c>
      <c r="S192" s="78">
        <v>11782</v>
      </c>
      <c r="T192" s="78">
        <v>11810</v>
      </c>
      <c r="U192" s="78">
        <v>11885</v>
      </c>
      <c r="V192" s="78">
        <v>11802</v>
      </c>
      <c r="W192" s="78">
        <v>11800</v>
      </c>
      <c r="X192" s="78">
        <v>11910</v>
      </c>
      <c r="Z192" s="71" t="s">
        <v>267</v>
      </c>
      <c r="AA192" s="71" t="s">
        <v>559</v>
      </c>
      <c r="AB192" s="78">
        <f t="shared" si="23"/>
        <v>5.3781091595339907</v>
      </c>
      <c r="AC192" s="78">
        <f t="shared" si="16"/>
        <v>5.1503684441690618</v>
      </c>
      <c r="AD192" s="78">
        <f t="shared" si="17"/>
        <v>5.2445624599418936</v>
      </c>
      <c r="AE192" s="78">
        <f t="shared" si="18"/>
        <v>4.9829828015010955</v>
      </c>
      <c r="AF192" s="78">
        <f t="shared" si="19"/>
        <v>4.7479939420898152</v>
      </c>
      <c r="AG192" s="78">
        <f t="shared" si="20"/>
        <v>4.5876404433401357</v>
      </c>
      <c r="AH192" s="78">
        <f t="shared" si="21"/>
        <v>4.4309622774270423</v>
      </c>
      <c r="AI192" s="78">
        <f t="shared" si="22"/>
        <v>4.4207540633493139</v>
      </c>
      <c r="AJ192" s="78">
        <f t="shared" si="22"/>
        <v>4.3284572161935078</v>
      </c>
    </row>
    <row r="193" spans="1:36" x14ac:dyDescent="0.2">
      <c r="A193" s="71" t="s">
        <v>268</v>
      </c>
      <c r="B193" s="71" t="s">
        <v>560</v>
      </c>
      <c r="C193" s="78">
        <v>61.780233541317301</v>
      </c>
      <c r="D193" s="78">
        <v>54.066179875468002</v>
      </c>
      <c r="E193" s="78">
        <v>53.400826110320601</v>
      </c>
      <c r="F193" s="78">
        <v>50.626622458725102</v>
      </c>
      <c r="G193" s="78">
        <v>48.038007461726799</v>
      </c>
      <c r="H193" s="78">
        <v>45.905404433812897</v>
      </c>
      <c r="I193" s="78">
        <v>71.349825637382395</v>
      </c>
      <c r="J193" s="78">
        <v>72.692127725337699</v>
      </c>
      <c r="K193" s="78">
        <v>71.036620362723994</v>
      </c>
      <c r="L193" s="78"/>
      <c r="M193" s="71" t="s">
        <v>268</v>
      </c>
      <c r="N193" s="71" t="s">
        <v>560</v>
      </c>
      <c r="O193" s="78">
        <v>8653</v>
      </c>
      <c r="P193" s="78">
        <v>8577</v>
      </c>
      <c r="Q193" s="78">
        <v>8524</v>
      </c>
      <c r="R193" s="78">
        <v>8460</v>
      </c>
      <c r="S193" s="78">
        <v>8496</v>
      </c>
      <c r="T193" s="78">
        <v>8426</v>
      </c>
      <c r="U193" s="78">
        <v>8453</v>
      </c>
      <c r="V193" s="78">
        <v>8505</v>
      </c>
      <c r="W193" s="78">
        <v>8526</v>
      </c>
      <c r="X193" s="78">
        <v>8618</v>
      </c>
      <c r="Z193" s="71" t="s">
        <v>268</v>
      </c>
      <c r="AA193" s="71" t="s">
        <v>560</v>
      </c>
      <c r="AB193" s="78">
        <f t="shared" si="23"/>
        <v>7.1397473178455213</v>
      </c>
      <c r="AC193" s="78">
        <f t="shared" si="16"/>
        <v>6.3036236301116935</v>
      </c>
      <c r="AD193" s="78">
        <f t="shared" si="17"/>
        <v>6.2647613925763261</v>
      </c>
      <c r="AE193" s="78">
        <f t="shared" si="18"/>
        <v>5.984234333182636</v>
      </c>
      <c r="AF193" s="78">
        <f t="shared" si="19"/>
        <v>5.6541910854198205</v>
      </c>
      <c r="AG193" s="78">
        <f t="shared" si="20"/>
        <v>5.4480660377181218</v>
      </c>
      <c r="AH193" s="78">
        <f t="shared" si="21"/>
        <v>8.4407696246755464</v>
      </c>
      <c r="AI193" s="78">
        <f t="shared" si="22"/>
        <v>8.5469873868709829</v>
      </c>
      <c r="AJ193" s="78">
        <f t="shared" si="22"/>
        <v>8.3317640584944854</v>
      </c>
    </row>
    <row r="194" spans="1:36" x14ac:dyDescent="0.2">
      <c r="A194" s="71" t="s">
        <v>269</v>
      </c>
      <c r="B194" s="71" t="s">
        <v>561</v>
      </c>
      <c r="C194" s="78">
        <v>75.399369338155495</v>
      </c>
      <c r="D194" s="78">
        <v>74.742252012707397</v>
      </c>
      <c r="E194" s="78">
        <v>73.495911194085906</v>
      </c>
      <c r="F194" s="78">
        <v>69.4197386205512</v>
      </c>
      <c r="G194" s="78">
        <v>63.184921044197097</v>
      </c>
      <c r="H194" s="78">
        <v>63.097492697494999</v>
      </c>
      <c r="I194" s="78">
        <v>59.445273736415402</v>
      </c>
      <c r="J194" s="78">
        <v>57.197871820743103</v>
      </c>
      <c r="K194" s="78">
        <v>56.042433327999298</v>
      </c>
      <c r="L194" s="78"/>
      <c r="M194" s="71" t="s">
        <v>269</v>
      </c>
      <c r="N194" s="71" t="s">
        <v>561</v>
      </c>
      <c r="O194" s="78">
        <v>12707</v>
      </c>
      <c r="P194" s="78">
        <v>12508</v>
      </c>
      <c r="Q194" s="78">
        <v>12414</v>
      </c>
      <c r="R194" s="78">
        <v>12312</v>
      </c>
      <c r="S194" s="78">
        <v>12219</v>
      </c>
      <c r="T194" s="78">
        <v>12013</v>
      </c>
      <c r="U194" s="78">
        <v>11992</v>
      </c>
      <c r="V194" s="78">
        <v>11910</v>
      </c>
      <c r="W194" s="78">
        <v>12169</v>
      </c>
      <c r="X194" s="78">
        <v>11890</v>
      </c>
      <c r="Z194" s="71" t="s">
        <v>269</v>
      </c>
      <c r="AA194" s="71" t="s">
        <v>561</v>
      </c>
      <c r="AB194" s="78">
        <f t="shared" si="23"/>
        <v>5.9336876790867628</v>
      </c>
      <c r="AC194" s="78">
        <f t="shared" si="16"/>
        <v>5.975555805301199</v>
      </c>
      <c r="AD194" s="78">
        <f t="shared" si="17"/>
        <v>5.9204052838799663</v>
      </c>
      <c r="AE194" s="78">
        <f t="shared" si="18"/>
        <v>5.6383803298043533</v>
      </c>
      <c r="AF194" s="78">
        <f t="shared" si="19"/>
        <v>5.1710386319827393</v>
      </c>
      <c r="AG194" s="78">
        <f t="shared" si="20"/>
        <v>5.2524342543490388</v>
      </c>
      <c r="AH194" s="78">
        <f t="shared" si="21"/>
        <v>4.9570775297210972</v>
      </c>
      <c r="AI194" s="78">
        <f t="shared" si="22"/>
        <v>4.8025081293655001</v>
      </c>
      <c r="AJ194" s="78">
        <f t="shared" si="22"/>
        <v>4.605344180129781</v>
      </c>
    </row>
    <row r="195" spans="1:36" x14ac:dyDescent="0.2">
      <c r="A195" s="71" t="s">
        <v>270</v>
      </c>
      <c r="B195" s="71" t="s">
        <v>562</v>
      </c>
      <c r="C195" s="78">
        <v>22.535295488645801</v>
      </c>
      <c r="D195" s="78">
        <v>24.158662617280701</v>
      </c>
      <c r="E195" s="78">
        <v>24.579532659978899</v>
      </c>
      <c r="F195" s="78">
        <v>23.922489676170201</v>
      </c>
      <c r="G195" s="78">
        <v>19.675926775702301</v>
      </c>
      <c r="H195" s="78">
        <v>18.291177598773899</v>
      </c>
      <c r="I195" s="78">
        <v>17.2022584248292</v>
      </c>
      <c r="J195" s="78">
        <v>16.299761662331001</v>
      </c>
      <c r="K195" s="78">
        <v>19.1968529038372</v>
      </c>
      <c r="L195" s="78"/>
      <c r="M195" s="71" t="s">
        <v>270</v>
      </c>
      <c r="N195" s="71" t="s">
        <v>562</v>
      </c>
      <c r="O195" s="78">
        <v>4383</v>
      </c>
      <c r="P195" s="78">
        <v>4363</v>
      </c>
      <c r="Q195" s="78">
        <v>4273</v>
      </c>
      <c r="R195" s="78">
        <v>4218</v>
      </c>
      <c r="S195" s="78">
        <v>4150</v>
      </c>
      <c r="T195" s="78">
        <v>4131</v>
      </c>
      <c r="U195" s="78">
        <v>4106</v>
      </c>
      <c r="V195" s="78">
        <v>4032</v>
      </c>
      <c r="W195" s="78">
        <v>4046</v>
      </c>
      <c r="X195" s="78">
        <v>4123</v>
      </c>
      <c r="Z195" s="71" t="s">
        <v>270</v>
      </c>
      <c r="AA195" s="71" t="s">
        <v>562</v>
      </c>
      <c r="AB195" s="78">
        <f t="shared" si="23"/>
        <v>5.1415230409869492</v>
      </c>
      <c r="AC195" s="78">
        <f t="shared" si="16"/>
        <v>5.5371676867478117</v>
      </c>
      <c r="AD195" s="78">
        <f t="shared" si="17"/>
        <v>5.7522894125857471</v>
      </c>
      <c r="AE195" s="78">
        <f t="shared" si="18"/>
        <v>5.6715243423826935</v>
      </c>
      <c r="AF195" s="78">
        <f t="shared" si="19"/>
        <v>4.7411871748680241</v>
      </c>
      <c r="AG195" s="78">
        <f t="shared" si="20"/>
        <v>4.4277844586719679</v>
      </c>
      <c r="AH195" s="78">
        <f t="shared" si="21"/>
        <v>4.1895417498366294</v>
      </c>
      <c r="AI195" s="78">
        <f t="shared" si="22"/>
        <v>4.0425996186336803</v>
      </c>
      <c r="AJ195" s="78">
        <f t="shared" si="22"/>
        <v>4.7446497537907071</v>
      </c>
    </row>
    <row r="196" spans="1:36" x14ac:dyDescent="0.2">
      <c r="A196" s="71" t="s">
        <v>271</v>
      </c>
      <c r="B196" s="71" t="s">
        <v>563</v>
      </c>
      <c r="C196" s="78">
        <v>114.449491017814</v>
      </c>
      <c r="D196" s="78">
        <v>118.03491909250501</v>
      </c>
      <c r="E196" s="78">
        <v>118.71761896434001</v>
      </c>
      <c r="F196" s="78">
        <v>122.815386597089</v>
      </c>
      <c r="G196" s="78">
        <v>118.316880696157</v>
      </c>
      <c r="H196" s="78">
        <v>83.902527929885096</v>
      </c>
      <c r="I196" s="78">
        <v>67.232227396629497</v>
      </c>
      <c r="J196" s="78">
        <v>71.242058571042506</v>
      </c>
      <c r="K196" s="78">
        <v>71.093017884823993</v>
      </c>
      <c r="L196" s="78"/>
      <c r="M196" s="71" t="s">
        <v>271</v>
      </c>
      <c r="N196" s="71" t="s">
        <v>563</v>
      </c>
      <c r="O196" s="78">
        <v>14655</v>
      </c>
      <c r="P196" s="78">
        <v>14833</v>
      </c>
      <c r="Q196" s="78">
        <v>14926</v>
      </c>
      <c r="R196" s="78">
        <v>14943</v>
      </c>
      <c r="S196" s="78">
        <v>15061</v>
      </c>
      <c r="T196" s="78">
        <v>15136</v>
      </c>
      <c r="U196" s="78">
        <v>15256</v>
      </c>
      <c r="V196" s="78">
        <v>15420</v>
      </c>
      <c r="W196" s="78">
        <v>15725</v>
      </c>
      <c r="X196" s="78">
        <v>16174</v>
      </c>
      <c r="Z196" s="71" t="s">
        <v>271</v>
      </c>
      <c r="AA196" s="71" t="s">
        <v>563</v>
      </c>
      <c r="AB196" s="78">
        <f t="shared" si="23"/>
        <v>7.8095865587044697</v>
      </c>
      <c r="AC196" s="78">
        <f t="shared" si="16"/>
        <v>7.9575890981261379</v>
      </c>
      <c r="AD196" s="78">
        <f t="shared" si="17"/>
        <v>7.9537464132614231</v>
      </c>
      <c r="AE196" s="78">
        <f t="shared" si="18"/>
        <v>8.2189243523448443</v>
      </c>
      <c r="AF196" s="78">
        <f t="shared" si="19"/>
        <v>7.8558449436396653</v>
      </c>
      <c r="AG196" s="78">
        <f t="shared" si="20"/>
        <v>5.5432431243317319</v>
      </c>
      <c r="AH196" s="78">
        <f t="shared" si="21"/>
        <v>4.4069367721964801</v>
      </c>
      <c r="AI196" s="78">
        <f t="shared" si="22"/>
        <v>4.6201075597303829</v>
      </c>
      <c r="AJ196" s="78">
        <f t="shared" si="22"/>
        <v>4.5210186254260085</v>
      </c>
    </row>
    <row r="197" spans="1:36" x14ac:dyDescent="0.2">
      <c r="A197" s="71" t="s">
        <v>272</v>
      </c>
      <c r="B197" s="71" t="s">
        <v>564</v>
      </c>
      <c r="C197" s="78">
        <v>15.44308662183</v>
      </c>
      <c r="D197" s="78">
        <v>15.713375693875401</v>
      </c>
      <c r="E197" s="78">
        <v>16.801294838541299</v>
      </c>
      <c r="F197" s="78">
        <v>15.730888259876901</v>
      </c>
      <c r="G197" s="78">
        <v>14.006689213491599</v>
      </c>
      <c r="H197" s="78">
        <v>13.990006230797899</v>
      </c>
      <c r="I197" s="78">
        <v>13.3659046178139</v>
      </c>
      <c r="J197" s="78">
        <v>13.7900724775157</v>
      </c>
      <c r="K197" s="78">
        <v>14.117725166627899</v>
      </c>
      <c r="L197" s="78"/>
      <c r="M197" s="71" t="s">
        <v>272</v>
      </c>
      <c r="N197" s="71" t="s">
        <v>564</v>
      </c>
      <c r="O197" s="78">
        <v>3814</v>
      </c>
      <c r="P197" s="78">
        <v>3793</v>
      </c>
      <c r="Q197" s="78">
        <v>3771</v>
      </c>
      <c r="R197" s="78">
        <v>3702</v>
      </c>
      <c r="S197" s="78">
        <v>3642</v>
      </c>
      <c r="T197" s="78">
        <v>3656</v>
      </c>
      <c r="U197" s="78">
        <v>3656</v>
      </c>
      <c r="V197" s="78">
        <v>3663</v>
      </c>
      <c r="W197" s="78">
        <v>3738</v>
      </c>
      <c r="X197" s="78">
        <v>3763</v>
      </c>
      <c r="Z197" s="71" t="s">
        <v>272</v>
      </c>
      <c r="AA197" s="71" t="s">
        <v>564</v>
      </c>
      <c r="AB197" s="78">
        <f t="shared" si="23"/>
        <v>4.0490526014237025</v>
      </c>
      <c r="AC197" s="78">
        <f t="shared" si="16"/>
        <v>4.1427302119365681</v>
      </c>
      <c r="AD197" s="78">
        <f t="shared" si="17"/>
        <v>4.4553950778417661</v>
      </c>
      <c r="AE197" s="78">
        <f t="shared" si="18"/>
        <v>4.2492945056393578</v>
      </c>
      <c r="AF197" s="78">
        <f t="shared" si="19"/>
        <v>3.8458784221558484</v>
      </c>
      <c r="AG197" s="78">
        <f t="shared" si="20"/>
        <v>3.8265881375267776</v>
      </c>
      <c r="AH197" s="78">
        <f t="shared" si="21"/>
        <v>3.6558820070606948</v>
      </c>
      <c r="AI197" s="78">
        <f t="shared" si="22"/>
        <v>3.7646935510553372</v>
      </c>
      <c r="AJ197" s="78">
        <f t="shared" si="22"/>
        <v>3.7768125111364097</v>
      </c>
    </row>
    <row r="198" spans="1:36" x14ac:dyDescent="0.2">
      <c r="A198" s="71" t="s">
        <v>273</v>
      </c>
      <c r="B198" s="71" t="s">
        <v>565</v>
      </c>
      <c r="C198" s="78">
        <v>38.227413734531503</v>
      </c>
      <c r="D198" s="78">
        <v>38.883029676298499</v>
      </c>
      <c r="E198" s="78">
        <v>40.657549213080898</v>
      </c>
      <c r="F198" s="78">
        <v>37.770416642856702</v>
      </c>
      <c r="G198" s="78">
        <v>35.111058717606902</v>
      </c>
      <c r="H198" s="78">
        <v>34.332125391180902</v>
      </c>
      <c r="I198" s="78">
        <v>34.256451738008799</v>
      </c>
      <c r="J198" s="78">
        <v>35.128006575458798</v>
      </c>
      <c r="K198" s="78">
        <v>33.565458731705903</v>
      </c>
      <c r="L198" s="78"/>
      <c r="M198" s="71" t="s">
        <v>273</v>
      </c>
      <c r="N198" s="71" t="s">
        <v>565</v>
      </c>
      <c r="O198" s="78">
        <v>11415</v>
      </c>
      <c r="P198" s="78">
        <v>11401</v>
      </c>
      <c r="Q198" s="78">
        <v>11266</v>
      </c>
      <c r="R198" s="78">
        <v>11229</v>
      </c>
      <c r="S198" s="78">
        <v>11311</v>
      </c>
      <c r="T198" s="78">
        <v>11292</v>
      </c>
      <c r="U198" s="78">
        <v>11379</v>
      </c>
      <c r="V198" s="78">
        <v>11379</v>
      </c>
      <c r="W198" s="78">
        <v>11451</v>
      </c>
      <c r="X198" s="78">
        <v>11509</v>
      </c>
      <c r="Z198" s="71" t="s">
        <v>273</v>
      </c>
      <c r="AA198" s="71" t="s">
        <v>565</v>
      </c>
      <c r="AB198" s="78">
        <f t="shared" si="23"/>
        <v>3.3488754914175649</v>
      </c>
      <c r="AC198" s="78">
        <f t="shared" si="16"/>
        <v>3.4104929108234807</v>
      </c>
      <c r="AD198" s="78">
        <f t="shared" si="17"/>
        <v>3.6088717568862863</v>
      </c>
      <c r="AE198" s="78">
        <f t="shared" si="18"/>
        <v>3.3636491800567017</v>
      </c>
      <c r="AF198" s="78">
        <f t="shared" si="19"/>
        <v>3.1041515973483249</v>
      </c>
      <c r="AG198" s="78">
        <f t="shared" si="20"/>
        <v>3.040393676158422</v>
      </c>
      <c r="AH198" s="78">
        <f t="shared" si="21"/>
        <v>3.0104975602433255</v>
      </c>
      <c r="AI198" s="78">
        <f t="shared" si="22"/>
        <v>3.0870908318357326</v>
      </c>
      <c r="AJ198" s="78">
        <f t="shared" si="22"/>
        <v>2.9312251097463893</v>
      </c>
    </row>
    <row r="199" spans="1:36" x14ac:dyDescent="0.2">
      <c r="A199" s="71" t="s">
        <v>274</v>
      </c>
      <c r="B199" s="71" t="s">
        <v>566</v>
      </c>
      <c r="C199" s="78">
        <v>104.01373336034401</v>
      </c>
      <c r="D199" s="78">
        <v>105.65849765139301</v>
      </c>
      <c r="E199" s="78">
        <v>92.124409151232598</v>
      </c>
      <c r="F199" s="78">
        <v>81.639902788340606</v>
      </c>
      <c r="G199" s="78">
        <v>72.315270074458297</v>
      </c>
      <c r="H199" s="78">
        <v>74.113445013359694</v>
      </c>
      <c r="I199" s="78">
        <v>74.021189884496096</v>
      </c>
      <c r="J199" s="78">
        <v>68.823198989746302</v>
      </c>
      <c r="K199" s="78">
        <v>64.738788174022005</v>
      </c>
      <c r="L199" s="78"/>
      <c r="M199" s="71" t="s">
        <v>274</v>
      </c>
      <c r="N199" s="71" t="s">
        <v>566</v>
      </c>
      <c r="O199" s="78">
        <v>9250</v>
      </c>
      <c r="P199" s="78">
        <v>9142</v>
      </c>
      <c r="Q199" s="78">
        <v>9091</v>
      </c>
      <c r="R199" s="78">
        <v>9017</v>
      </c>
      <c r="S199" s="78">
        <v>8939</v>
      </c>
      <c r="T199" s="78">
        <v>8925</v>
      </c>
      <c r="U199" s="78">
        <v>8958</v>
      </c>
      <c r="V199" s="78">
        <v>8945</v>
      </c>
      <c r="W199" s="78">
        <v>9063</v>
      </c>
      <c r="X199" s="78">
        <v>9011</v>
      </c>
      <c r="Z199" s="71" t="s">
        <v>274</v>
      </c>
      <c r="AA199" s="71" t="s">
        <v>566</v>
      </c>
      <c r="AB199" s="78">
        <f t="shared" si="23"/>
        <v>11.244727930848001</v>
      </c>
      <c r="AC199" s="78">
        <f t="shared" si="16"/>
        <v>11.557481694529972</v>
      </c>
      <c r="AD199" s="78">
        <f t="shared" si="17"/>
        <v>10.133583670798878</v>
      </c>
      <c r="AE199" s="78">
        <f t="shared" si="18"/>
        <v>9.0539983130021753</v>
      </c>
      <c r="AF199" s="78">
        <f t="shared" si="19"/>
        <v>8.0898612903521983</v>
      </c>
      <c r="AG199" s="78">
        <f t="shared" si="20"/>
        <v>8.3040274524772766</v>
      </c>
      <c r="AH199" s="78">
        <f t="shared" si="21"/>
        <v>8.2631379643331204</v>
      </c>
      <c r="AI199" s="78">
        <f t="shared" si="22"/>
        <v>7.694041250949839</v>
      </c>
      <c r="AJ199" s="78">
        <f t="shared" si="22"/>
        <v>7.1431963118197066</v>
      </c>
    </row>
    <row r="200" spans="1:36" x14ac:dyDescent="0.2">
      <c r="A200" s="71" t="s">
        <v>275</v>
      </c>
      <c r="B200" s="71" t="s">
        <v>567</v>
      </c>
      <c r="C200" s="78">
        <v>66.414435709121094</v>
      </c>
      <c r="D200" s="78">
        <v>63.643402006665099</v>
      </c>
      <c r="E200" s="78">
        <v>65.829186898385103</v>
      </c>
      <c r="F200" s="78">
        <v>60.966331173611302</v>
      </c>
      <c r="G200" s="78">
        <v>57.637805096288801</v>
      </c>
      <c r="H200" s="78">
        <v>56.006890648678201</v>
      </c>
      <c r="I200" s="78">
        <v>55.541150876858197</v>
      </c>
      <c r="J200" s="78">
        <v>52.676503354858497</v>
      </c>
      <c r="K200" s="78">
        <v>49.759404592576502</v>
      </c>
      <c r="L200" s="78"/>
      <c r="M200" s="71" t="s">
        <v>275</v>
      </c>
      <c r="N200" s="71" t="s">
        <v>567</v>
      </c>
      <c r="O200" s="78">
        <v>9952</v>
      </c>
      <c r="P200" s="78">
        <v>9915</v>
      </c>
      <c r="Q200" s="78">
        <v>9855</v>
      </c>
      <c r="R200" s="78">
        <v>9827</v>
      </c>
      <c r="S200" s="78">
        <v>9864</v>
      </c>
      <c r="T200" s="78">
        <v>9953</v>
      </c>
      <c r="U200" s="78">
        <v>9804</v>
      </c>
      <c r="V200" s="78">
        <v>9869</v>
      </c>
      <c r="W200" s="78">
        <v>9958</v>
      </c>
      <c r="X200" s="78">
        <v>9948</v>
      </c>
      <c r="Z200" s="71" t="s">
        <v>275</v>
      </c>
      <c r="AA200" s="71" t="s">
        <v>567</v>
      </c>
      <c r="AB200" s="78">
        <f t="shared" si="23"/>
        <v>6.673476256945448</v>
      </c>
      <c r="AC200" s="78">
        <f t="shared" si="16"/>
        <v>6.4189008579591631</v>
      </c>
      <c r="AD200" s="78">
        <f t="shared" si="17"/>
        <v>6.6797754336260882</v>
      </c>
      <c r="AE200" s="78">
        <f t="shared" si="18"/>
        <v>6.2039616539748961</v>
      </c>
      <c r="AF200" s="78">
        <f t="shared" si="19"/>
        <v>5.843248691837875</v>
      </c>
      <c r="AG200" s="78">
        <f t="shared" si="20"/>
        <v>5.6271366069203452</v>
      </c>
      <c r="AH200" s="78">
        <f t="shared" si="21"/>
        <v>5.6651520682229908</v>
      </c>
      <c r="AI200" s="78">
        <f t="shared" si="22"/>
        <v>5.3375725357035666</v>
      </c>
      <c r="AJ200" s="78">
        <f t="shared" si="22"/>
        <v>4.9969275549886021</v>
      </c>
    </row>
    <row r="201" spans="1:36" x14ac:dyDescent="0.2">
      <c r="A201" s="71" t="s">
        <v>276</v>
      </c>
      <c r="B201" s="71" t="s">
        <v>568</v>
      </c>
      <c r="C201" s="78">
        <v>102.228223010891</v>
      </c>
      <c r="D201" s="78">
        <v>98.853668753725103</v>
      </c>
      <c r="E201" s="78">
        <v>102.632417952075</v>
      </c>
      <c r="F201" s="78">
        <v>95.244051721158499</v>
      </c>
      <c r="G201" s="78">
        <v>90.443583550340307</v>
      </c>
      <c r="H201" s="78">
        <v>90.671096052418406</v>
      </c>
      <c r="I201" s="78">
        <v>86.304430091278704</v>
      </c>
      <c r="J201" s="78">
        <v>89.839736209790502</v>
      </c>
      <c r="K201" s="78">
        <v>87.628835799371799</v>
      </c>
      <c r="L201" s="78"/>
      <c r="M201" s="71" t="s">
        <v>276</v>
      </c>
      <c r="N201" s="71" t="s">
        <v>568</v>
      </c>
      <c r="O201" s="78">
        <v>13473</v>
      </c>
      <c r="P201" s="78">
        <v>13345</v>
      </c>
      <c r="Q201" s="78">
        <v>13255</v>
      </c>
      <c r="R201" s="78">
        <v>13142</v>
      </c>
      <c r="S201" s="78">
        <v>13102</v>
      </c>
      <c r="T201" s="78">
        <v>13011</v>
      </c>
      <c r="U201" s="78">
        <v>13099</v>
      </c>
      <c r="V201" s="78">
        <v>13208</v>
      </c>
      <c r="W201" s="78">
        <v>13425</v>
      </c>
      <c r="X201" s="78">
        <v>13331</v>
      </c>
      <c r="Z201" s="71" t="s">
        <v>276</v>
      </c>
      <c r="AA201" s="71" t="s">
        <v>568</v>
      </c>
      <c r="AB201" s="78">
        <f t="shared" si="23"/>
        <v>7.5876362362421883</v>
      </c>
      <c r="AC201" s="78">
        <f t="shared" ref="AC201:AC264" si="24">(D201*1000)/P201</f>
        <v>7.4075435559179539</v>
      </c>
      <c r="AD201" s="78">
        <f t="shared" ref="AD201:AD264" si="25">(E201*1000)/Q201</f>
        <v>7.7429210073236518</v>
      </c>
      <c r="AE201" s="78">
        <f t="shared" ref="AE201:AE264" si="26">(F201*1000)/R201</f>
        <v>7.2473026724363487</v>
      </c>
      <c r="AF201" s="78">
        <f t="shared" ref="AF201:AF264" si="27">(G201*1000)/S201</f>
        <v>6.90303644865977</v>
      </c>
      <c r="AG201" s="78">
        <f t="shared" ref="AG201:AG264" si="28">(H201*1000)/T201</f>
        <v>6.9688030168640696</v>
      </c>
      <c r="AH201" s="78">
        <f t="shared" ref="AH201:AH264" si="29">(I201*1000)/U201</f>
        <v>6.5886273831039546</v>
      </c>
      <c r="AI201" s="78">
        <f t="shared" ref="AI201:AJ264" si="30">(J201*1000)/V201</f>
        <v>6.8019182472585173</v>
      </c>
      <c r="AJ201" s="78">
        <f t="shared" si="30"/>
        <v>6.52728758282099</v>
      </c>
    </row>
    <row r="202" spans="1:36" x14ac:dyDescent="0.2">
      <c r="A202" s="71" t="s">
        <v>277</v>
      </c>
      <c r="B202" s="71" t="s">
        <v>569</v>
      </c>
      <c r="C202" s="78">
        <v>399.617363361419</v>
      </c>
      <c r="D202" s="78">
        <v>417.13278272345298</v>
      </c>
      <c r="E202" s="78">
        <v>413.38375004118501</v>
      </c>
      <c r="F202" s="78">
        <v>373.58792191096899</v>
      </c>
      <c r="G202" s="78">
        <v>358.40344259143302</v>
      </c>
      <c r="H202" s="78">
        <v>336.449121464504</v>
      </c>
      <c r="I202" s="78">
        <v>332.05919648766701</v>
      </c>
      <c r="J202" s="78">
        <v>320.745982112793</v>
      </c>
      <c r="K202" s="78">
        <v>324.47442256041001</v>
      </c>
      <c r="L202" s="78"/>
      <c r="M202" s="71" t="s">
        <v>277</v>
      </c>
      <c r="N202" s="71" t="s">
        <v>569</v>
      </c>
      <c r="O202" s="78">
        <v>83994</v>
      </c>
      <c r="P202" s="78">
        <v>84736</v>
      </c>
      <c r="Q202" s="78">
        <v>85753</v>
      </c>
      <c r="R202" s="78">
        <v>86409</v>
      </c>
      <c r="S202" s="78">
        <v>86929</v>
      </c>
      <c r="T202" s="78">
        <v>87786</v>
      </c>
      <c r="U202" s="78">
        <v>88350</v>
      </c>
      <c r="V202" s="78">
        <v>89245</v>
      </c>
      <c r="W202" s="78">
        <v>90198</v>
      </c>
      <c r="X202" s="78">
        <v>91120</v>
      </c>
      <c r="Z202" s="71" t="s">
        <v>277</v>
      </c>
      <c r="AA202" s="71" t="s">
        <v>569</v>
      </c>
      <c r="AB202" s="78">
        <f t="shared" ref="AB202:AB265" si="31">(C202*1000)/O202</f>
        <v>4.757689398783473</v>
      </c>
      <c r="AC202" s="78">
        <f t="shared" si="24"/>
        <v>4.9227339350860664</v>
      </c>
      <c r="AD202" s="78">
        <f t="shared" si="25"/>
        <v>4.820633097864623</v>
      </c>
      <c r="AE202" s="78">
        <f t="shared" si="26"/>
        <v>4.3234839184687814</v>
      </c>
      <c r="AF202" s="78">
        <f t="shared" si="27"/>
        <v>4.1229445017362787</v>
      </c>
      <c r="AG202" s="78">
        <f t="shared" si="28"/>
        <v>3.8326056713428565</v>
      </c>
      <c r="AH202" s="78">
        <f t="shared" si="29"/>
        <v>3.758451573148466</v>
      </c>
      <c r="AI202" s="78">
        <f t="shared" si="30"/>
        <v>3.5939938608638355</v>
      </c>
      <c r="AJ202" s="78">
        <f t="shared" si="30"/>
        <v>3.5973571759951439</v>
      </c>
    </row>
    <row r="203" spans="1:36" x14ac:dyDescent="0.2">
      <c r="A203" s="71" t="s">
        <v>278</v>
      </c>
      <c r="B203" s="71" t="s">
        <v>570</v>
      </c>
      <c r="C203" s="78">
        <v>162.83918353701</v>
      </c>
      <c r="D203" s="78">
        <v>154.21012646743301</v>
      </c>
      <c r="E203" s="78">
        <v>164.37042480447599</v>
      </c>
      <c r="F203" s="78">
        <v>148.157887179819</v>
      </c>
      <c r="G203" s="78">
        <v>139.17245774006801</v>
      </c>
      <c r="H203" s="78">
        <v>126.18714032758901</v>
      </c>
      <c r="I203" s="78">
        <v>126.555446626445</v>
      </c>
      <c r="J203" s="78">
        <v>128.87894205973299</v>
      </c>
      <c r="K203" s="78">
        <v>124.537332563627</v>
      </c>
      <c r="L203" s="78"/>
      <c r="M203" s="71" t="s">
        <v>278</v>
      </c>
      <c r="N203" s="71" t="s">
        <v>570</v>
      </c>
      <c r="O203" s="78">
        <v>23958</v>
      </c>
      <c r="P203" s="78">
        <v>23963</v>
      </c>
      <c r="Q203" s="78">
        <v>23808</v>
      </c>
      <c r="R203" s="78">
        <v>23698</v>
      </c>
      <c r="S203" s="78">
        <v>23729</v>
      </c>
      <c r="T203" s="78">
        <v>23949</v>
      </c>
      <c r="U203" s="78">
        <v>24114</v>
      </c>
      <c r="V203" s="78">
        <v>24270</v>
      </c>
      <c r="W203" s="78">
        <v>24671</v>
      </c>
      <c r="X203" s="78">
        <v>24650</v>
      </c>
      <c r="Z203" s="71" t="s">
        <v>278</v>
      </c>
      <c r="AA203" s="71" t="s">
        <v>570</v>
      </c>
      <c r="AB203" s="78">
        <f t="shared" si="31"/>
        <v>6.79686048656023</v>
      </c>
      <c r="AC203" s="78">
        <f t="shared" si="24"/>
        <v>6.4353430900735722</v>
      </c>
      <c r="AD203" s="78">
        <f t="shared" si="25"/>
        <v>6.903999697768648</v>
      </c>
      <c r="AE203" s="78">
        <f t="shared" si="26"/>
        <v>6.2519152325014344</v>
      </c>
      <c r="AF203" s="78">
        <f t="shared" si="27"/>
        <v>5.8650789219970498</v>
      </c>
      <c r="AG203" s="78">
        <f t="shared" si="28"/>
        <v>5.2689941261676481</v>
      </c>
      <c r="AH203" s="78">
        <f t="shared" si="29"/>
        <v>5.2482145901320809</v>
      </c>
      <c r="AI203" s="78">
        <f t="shared" si="30"/>
        <v>5.310215989276184</v>
      </c>
      <c r="AJ203" s="78">
        <f t="shared" si="30"/>
        <v>5.0479239821501762</v>
      </c>
    </row>
    <row r="204" spans="1:36" x14ac:dyDescent="0.2">
      <c r="A204" s="71" t="s">
        <v>279</v>
      </c>
      <c r="B204" s="71" t="s">
        <v>571</v>
      </c>
      <c r="C204" s="78">
        <v>57.9753851010435</v>
      </c>
      <c r="D204" s="78">
        <v>58.280746992496397</v>
      </c>
      <c r="E204" s="78">
        <v>61.267599059448699</v>
      </c>
      <c r="F204" s="78">
        <v>54.4926160243566</v>
      </c>
      <c r="G204" s="78">
        <v>52.1387874651437</v>
      </c>
      <c r="H204" s="78">
        <v>50.071237667019602</v>
      </c>
      <c r="I204" s="78">
        <v>52.189090899562103</v>
      </c>
      <c r="J204" s="78">
        <v>48.228247702546199</v>
      </c>
      <c r="K204" s="78">
        <v>47.498824782311203</v>
      </c>
      <c r="L204" s="78"/>
      <c r="M204" s="71" t="s">
        <v>279</v>
      </c>
      <c r="N204" s="71" t="s">
        <v>571</v>
      </c>
      <c r="O204" s="78">
        <v>10682</v>
      </c>
      <c r="P204" s="78">
        <v>10626</v>
      </c>
      <c r="Q204" s="78">
        <v>10562</v>
      </c>
      <c r="R204" s="78">
        <v>10514</v>
      </c>
      <c r="S204" s="78">
        <v>10549</v>
      </c>
      <c r="T204" s="78">
        <v>10563</v>
      </c>
      <c r="U204" s="78">
        <v>10613</v>
      </c>
      <c r="V204" s="78">
        <v>10625</v>
      </c>
      <c r="W204" s="78">
        <v>10960</v>
      </c>
      <c r="X204" s="78">
        <v>10783</v>
      </c>
      <c r="Z204" s="71" t="s">
        <v>279</v>
      </c>
      <c r="AA204" s="71" t="s">
        <v>571</v>
      </c>
      <c r="AB204" s="78">
        <f t="shared" si="31"/>
        <v>5.427390479408678</v>
      </c>
      <c r="AC204" s="78">
        <f t="shared" si="24"/>
        <v>5.4847305658287588</v>
      </c>
      <c r="AD204" s="78">
        <f t="shared" si="25"/>
        <v>5.8007573432539958</v>
      </c>
      <c r="AE204" s="78">
        <f t="shared" si="26"/>
        <v>5.1828624714054214</v>
      </c>
      <c r="AF204" s="78">
        <f t="shared" si="27"/>
        <v>4.9425336491746803</v>
      </c>
      <c r="AG204" s="78">
        <f t="shared" si="28"/>
        <v>4.7402478147325198</v>
      </c>
      <c r="AH204" s="78">
        <f t="shared" si="29"/>
        <v>4.9174682841385193</v>
      </c>
      <c r="AI204" s="78">
        <f t="shared" si="30"/>
        <v>4.5391291955337598</v>
      </c>
      <c r="AJ204" s="78">
        <f t="shared" si="30"/>
        <v>4.3338343779481026</v>
      </c>
    </row>
    <row r="205" spans="1:36" x14ac:dyDescent="0.2">
      <c r="A205" s="71" t="s">
        <v>280</v>
      </c>
      <c r="B205" s="71" t="s">
        <v>572</v>
      </c>
      <c r="C205" s="78">
        <v>101.068401808234</v>
      </c>
      <c r="D205" s="78">
        <v>84.490762669392097</v>
      </c>
      <c r="E205" s="78">
        <v>111.866017862294</v>
      </c>
      <c r="F205" s="78">
        <v>109.019896276198</v>
      </c>
      <c r="G205" s="78">
        <v>104.123357495897</v>
      </c>
      <c r="H205" s="78">
        <v>91.969928993695007</v>
      </c>
      <c r="I205" s="78">
        <v>90.175205557123803</v>
      </c>
      <c r="J205" s="78">
        <v>89.759976439170003</v>
      </c>
      <c r="K205" s="78">
        <v>88.420160518184105</v>
      </c>
      <c r="L205" s="78"/>
      <c r="M205" s="71" t="s">
        <v>280</v>
      </c>
      <c r="N205" s="71" t="s">
        <v>572</v>
      </c>
      <c r="O205" s="78">
        <v>12804</v>
      </c>
      <c r="P205" s="78">
        <v>12636</v>
      </c>
      <c r="Q205" s="78">
        <v>12480</v>
      </c>
      <c r="R205" s="78">
        <v>12282</v>
      </c>
      <c r="S205" s="78">
        <v>12170</v>
      </c>
      <c r="T205" s="78">
        <v>12071</v>
      </c>
      <c r="U205" s="78">
        <v>11921</v>
      </c>
      <c r="V205" s="78">
        <v>11824</v>
      </c>
      <c r="W205" s="78">
        <v>11917</v>
      </c>
      <c r="X205" s="78">
        <v>11782</v>
      </c>
      <c r="Z205" s="71" t="s">
        <v>280</v>
      </c>
      <c r="AA205" s="71" t="s">
        <v>572</v>
      </c>
      <c r="AB205" s="78">
        <f t="shared" si="31"/>
        <v>7.8935021718395815</v>
      </c>
      <c r="AC205" s="78">
        <f t="shared" si="24"/>
        <v>6.6865117655422681</v>
      </c>
      <c r="AD205" s="78">
        <f t="shared" si="25"/>
        <v>8.9636232261453532</v>
      </c>
      <c r="AE205" s="78">
        <f t="shared" si="26"/>
        <v>8.8763960491937794</v>
      </c>
      <c r="AF205" s="78">
        <f t="shared" si="27"/>
        <v>8.5557401393506165</v>
      </c>
      <c r="AG205" s="78">
        <f t="shared" si="28"/>
        <v>7.6190811857919813</v>
      </c>
      <c r="AH205" s="78">
        <f t="shared" si="29"/>
        <v>7.5643994259813612</v>
      </c>
      <c r="AI205" s="78">
        <f t="shared" si="30"/>
        <v>7.5913376555455008</v>
      </c>
      <c r="AJ205" s="78">
        <f t="shared" si="30"/>
        <v>7.419666066810783</v>
      </c>
    </row>
    <row r="206" spans="1:36" x14ac:dyDescent="0.2">
      <c r="A206" s="71" t="s">
        <v>281</v>
      </c>
      <c r="B206" s="71" t="s">
        <v>573</v>
      </c>
      <c r="C206" s="78">
        <v>125.953280807883</v>
      </c>
      <c r="D206" s="78">
        <v>120.211706458245</v>
      </c>
      <c r="E206" s="78">
        <v>124.70291929059501</v>
      </c>
      <c r="F206" s="78">
        <v>114.39331205425999</v>
      </c>
      <c r="G206" s="78">
        <v>108.083794579537</v>
      </c>
      <c r="H206" s="78">
        <v>105.577783382454</v>
      </c>
      <c r="I206" s="78">
        <v>99.844350579384297</v>
      </c>
      <c r="J206" s="78">
        <v>99.913583615154707</v>
      </c>
      <c r="K206" s="78">
        <v>95.907158960064606</v>
      </c>
      <c r="L206" s="78"/>
      <c r="M206" s="71" t="s">
        <v>281</v>
      </c>
      <c r="N206" s="71" t="s">
        <v>573</v>
      </c>
      <c r="O206" s="78">
        <v>26176</v>
      </c>
      <c r="P206" s="78">
        <v>26100</v>
      </c>
      <c r="Q206" s="78">
        <v>26034</v>
      </c>
      <c r="R206" s="78">
        <v>25907</v>
      </c>
      <c r="S206" s="78">
        <v>25829</v>
      </c>
      <c r="T206" s="78">
        <v>25817</v>
      </c>
      <c r="U206" s="78">
        <v>25771</v>
      </c>
      <c r="V206" s="78">
        <v>25841</v>
      </c>
      <c r="W206" s="78">
        <v>26054</v>
      </c>
      <c r="X206" s="78">
        <v>26060</v>
      </c>
      <c r="Z206" s="71" t="s">
        <v>281</v>
      </c>
      <c r="AA206" s="71" t="s">
        <v>573</v>
      </c>
      <c r="AB206" s="78">
        <f t="shared" si="31"/>
        <v>4.8117848719392953</v>
      </c>
      <c r="AC206" s="78">
        <f t="shared" si="24"/>
        <v>4.6058125079787358</v>
      </c>
      <c r="AD206" s="78">
        <f t="shared" si="25"/>
        <v>4.7900022774293234</v>
      </c>
      <c r="AE206" s="78">
        <f t="shared" si="26"/>
        <v>4.4155368068190066</v>
      </c>
      <c r="AF206" s="78">
        <f t="shared" si="27"/>
        <v>4.1845907537859386</v>
      </c>
      <c r="AG206" s="78">
        <f t="shared" si="28"/>
        <v>4.0894675362146646</v>
      </c>
      <c r="AH206" s="78">
        <f t="shared" si="29"/>
        <v>3.8742908920641144</v>
      </c>
      <c r="AI206" s="78">
        <f t="shared" si="30"/>
        <v>3.8664751215183126</v>
      </c>
      <c r="AJ206" s="78">
        <f t="shared" si="30"/>
        <v>3.6810915391135568</v>
      </c>
    </row>
    <row r="207" spans="1:36" x14ac:dyDescent="0.2">
      <c r="A207" s="71" t="s">
        <v>282</v>
      </c>
      <c r="B207" s="71" t="s">
        <v>574</v>
      </c>
      <c r="C207" s="78">
        <v>108.08652962148101</v>
      </c>
      <c r="D207" s="78">
        <v>93.0136477251759</v>
      </c>
      <c r="E207" s="78">
        <v>110.31678829688001</v>
      </c>
      <c r="F207" s="78">
        <v>124.021114442339</v>
      </c>
      <c r="G207" s="78">
        <v>98.647973751425397</v>
      </c>
      <c r="H207" s="78">
        <v>92.848526885738906</v>
      </c>
      <c r="I207" s="78">
        <v>90.563439951809798</v>
      </c>
      <c r="J207" s="78">
        <v>91.208237312898703</v>
      </c>
      <c r="K207" s="78">
        <v>88.828316352442599</v>
      </c>
      <c r="L207" s="78"/>
      <c r="M207" s="71" t="s">
        <v>282</v>
      </c>
      <c r="N207" s="71" t="s">
        <v>574</v>
      </c>
      <c r="O207" s="78">
        <v>15784</v>
      </c>
      <c r="P207" s="78">
        <v>15602</v>
      </c>
      <c r="Q207" s="78">
        <v>15547</v>
      </c>
      <c r="R207" s="78">
        <v>15394</v>
      </c>
      <c r="S207" s="78">
        <v>15308</v>
      </c>
      <c r="T207" s="78">
        <v>15276</v>
      </c>
      <c r="U207" s="78">
        <v>15334</v>
      </c>
      <c r="V207" s="78">
        <v>15366</v>
      </c>
      <c r="W207" s="78">
        <v>15633</v>
      </c>
      <c r="X207" s="78">
        <v>15727</v>
      </c>
      <c r="Z207" s="71" t="s">
        <v>282</v>
      </c>
      <c r="AA207" s="71" t="s">
        <v>574</v>
      </c>
      <c r="AB207" s="78">
        <f t="shared" si="31"/>
        <v>6.847854132126268</v>
      </c>
      <c r="AC207" s="78">
        <f t="shared" si="24"/>
        <v>5.9616490017418222</v>
      </c>
      <c r="AD207" s="78">
        <f t="shared" si="25"/>
        <v>7.0956961662623019</v>
      </c>
      <c r="AE207" s="78">
        <f t="shared" si="26"/>
        <v>8.0564579993724177</v>
      </c>
      <c r="AF207" s="78">
        <f t="shared" si="27"/>
        <v>6.4442104619431273</v>
      </c>
      <c r="AG207" s="78">
        <f t="shared" si="28"/>
        <v>6.078065389220928</v>
      </c>
      <c r="AH207" s="78">
        <f t="shared" si="29"/>
        <v>5.9060545162260203</v>
      </c>
      <c r="AI207" s="78">
        <f t="shared" si="30"/>
        <v>5.9357176436872781</v>
      </c>
      <c r="AJ207" s="78">
        <f t="shared" si="30"/>
        <v>5.6821030098153011</v>
      </c>
    </row>
    <row r="208" spans="1:36" x14ac:dyDescent="0.2">
      <c r="A208" s="71" t="s">
        <v>283</v>
      </c>
      <c r="B208" s="71" t="s">
        <v>575</v>
      </c>
      <c r="C208" s="78">
        <v>47.355708917027897</v>
      </c>
      <c r="D208" s="78">
        <v>46.712843778664201</v>
      </c>
      <c r="E208" s="78">
        <v>48.595863727347201</v>
      </c>
      <c r="F208" s="78">
        <v>47.944172633852197</v>
      </c>
      <c r="G208" s="78">
        <v>46.258019733913699</v>
      </c>
      <c r="H208" s="78">
        <v>45.101048484535298</v>
      </c>
      <c r="I208" s="78">
        <v>45.145307975875198</v>
      </c>
      <c r="J208" s="78">
        <v>43.947088742517103</v>
      </c>
      <c r="K208" s="78">
        <v>43.104304045450498</v>
      </c>
      <c r="L208" s="78"/>
      <c r="M208" s="71" t="s">
        <v>283</v>
      </c>
      <c r="N208" s="71" t="s">
        <v>575</v>
      </c>
      <c r="O208" s="78">
        <v>7111</v>
      </c>
      <c r="P208" s="78">
        <v>7123</v>
      </c>
      <c r="Q208" s="78">
        <v>7134</v>
      </c>
      <c r="R208" s="78">
        <v>7223</v>
      </c>
      <c r="S208" s="78">
        <v>7298</v>
      </c>
      <c r="T208" s="78">
        <v>7289</v>
      </c>
      <c r="U208" s="78">
        <v>7363</v>
      </c>
      <c r="V208" s="78">
        <v>7492</v>
      </c>
      <c r="W208" s="78">
        <v>7636</v>
      </c>
      <c r="X208" s="78">
        <v>7868</v>
      </c>
      <c r="Z208" s="71" t="s">
        <v>283</v>
      </c>
      <c r="AA208" s="71" t="s">
        <v>575</v>
      </c>
      <c r="AB208" s="78">
        <f t="shared" si="31"/>
        <v>6.6595006211542538</v>
      </c>
      <c r="AC208" s="78">
        <f t="shared" si="24"/>
        <v>6.5580294508864529</v>
      </c>
      <c r="AD208" s="78">
        <f t="shared" si="25"/>
        <v>6.811867637699355</v>
      </c>
      <c r="AE208" s="78">
        <f t="shared" si="26"/>
        <v>6.6377090729409112</v>
      </c>
      <c r="AF208" s="78">
        <f t="shared" si="27"/>
        <v>6.3384515941235549</v>
      </c>
      <c r="AG208" s="78">
        <f t="shared" si="28"/>
        <v>6.187549524562395</v>
      </c>
      <c r="AH208" s="78">
        <f t="shared" si="29"/>
        <v>6.131374164861497</v>
      </c>
      <c r="AI208" s="78">
        <f t="shared" si="30"/>
        <v>5.8658687590118932</v>
      </c>
      <c r="AJ208" s="78">
        <f t="shared" si="30"/>
        <v>5.6448800478588916</v>
      </c>
    </row>
    <row r="209" spans="1:36" x14ac:dyDescent="0.2">
      <c r="A209" s="71" t="s">
        <v>284</v>
      </c>
      <c r="B209" s="71" t="s">
        <v>576</v>
      </c>
      <c r="C209" s="78">
        <v>31.822914850138801</v>
      </c>
      <c r="D209" s="78">
        <v>31.1197696007209</v>
      </c>
      <c r="E209" s="78">
        <v>32.068327974038901</v>
      </c>
      <c r="F209" s="78">
        <v>30.467265964504801</v>
      </c>
      <c r="G209" s="78">
        <v>28.4610020140234</v>
      </c>
      <c r="H209" s="78">
        <v>26.880268191016299</v>
      </c>
      <c r="I209" s="78">
        <v>25.7380912109173</v>
      </c>
      <c r="J209" s="78">
        <v>25.922122746745</v>
      </c>
      <c r="K209" s="78">
        <v>27.0013111115755</v>
      </c>
      <c r="L209" s="78"/>
      <c r="M209" s="71" t="s">
        <v>284</v>
      </c>
      <c r="N209" s="71" t="s">
        <v>576</v>
      </c>
      <c r="O209" s="78">
        <v>5870</v>
      </c>
      <c r="P209" s="78">
        <v>5786</v>
      </c>
      <c r="Q209" s="78">
        <v>5686</v>
      </c>
      <c r="R209" s="78">
        <v>5622</v>
      </c>
      <c r="S209" s="78">
        <v>5552</v>
      </c>
      <c r="T209" s="78">
        <v>5580</v>
      </c>
      <c r="U209" s="78">
        <v>5664</v>
      </c>
      <c r="V209" s="78">
        <v>5656</v>
      </c>
      <c r="W209" s="78">
        <v>5709</v>
      </c>
      <c r="X209" s="78">
        <v>5643</v>
      </c>
      <c r="Z209" s="71" t="s">
        <v>284</v>
      </c>
      <c r="AA209" s="71" t="s">
        <v>576</v>
      </c>
      <c r="AB209" s="78">
        <f t="shared" si="31"/>
        <v>5.4212802129708351</v>
      </c>
      <c r="AC209" s="78">
        <f t="shared" si="24"/>
        <v>5.378460007037833</v>
      </c>
      <c r="AD209" s="78">
        <f t="shared" si="25"/>
        <v>5.6398747755960077</v>
      </c>
      <c r="AE209" s="78">
        <f t="shared" si="26"/>
        <v>5.419293127802348</v>
      </c>
      <c r="AF209" s="78">
        <f t="shared" si="27"/>
        <v>5.1262611696728024</v>
      </c>
      <c r="AG209" s="78">
        <f t="shared" si="28"/>
        <v>4.8172523639814155</v>
      </c>
      <c r="AH209" s="78">
        <f t="shared" si="29"/>
        <v>4.5441545217015005</v>
      </c>
      <c r="AI209" s="78">
        <f t="shared" si="30"/>
        <v>4.5831192975150286</v>
      </c>
      <c r="AJ209" s="78">
        <f t="shared" si="30"/>
        <v>4.7296043285296028</v>
      </c>
    </row>
    <row r="210" spans="1:36" x14ac:dyDescent="0.2">
      <c r="A210" s="71" t="s">
        <v>285</v>
      </c>
      <c r="B210" s="71" t="s">
        <v>577</v>
      </c>
      <c r="C210" s="78">
        <v>83.003111427480803</v>
      </c>
      <c r="D210" s="78">
        <v>81.323342704539996</v>
      </c>
      <c r="E210" s="78">
        <v>85.513260573049706</v>
      </c>
      <c r="F210" s="78">
        <v>78.918396212926297</v>
      </c>
      <c r="G210" s="78">
        <v>72.6972600379071</v>
      </c>
      <c r="H210" s="78">
        <v>74.559261647214299</v>
      </c>
      <c r="I210" s="78">
        <v>73.106256718853999</v>
      </c>
      <c r="J210" s="78">
        <v>70.171772641139</v>
      </c>
      <c r="K210" s="78">
        <v>67.2313680049715</v>
      </c>
      <c r="L210" s="78"/>
      <c r="M210" s="71" t="s">
        <v>285</v>
      </c>
      <c r="N210" s="71" t="s">
        <v>577</v>
      </c>
      <c r="O210" s="78">
        <v>15256</v>
      </c>
      <c r="P210" s="78">
        <v>15235</v>
      </c>
      <c r="Q210" s="78">
        <v>15275</v>
      </c>
      <c r="R210" s="78">
        <v>15248</v>
      </c>
      <c r="S210" s="78">
        <v>15283</v>
      </c>
      <c r="T210" s="78">
        <v>15267</v>
      </c>
      <c r="U210" s="78">
        <v>15315</v>
      </c>
      <c r="V210" s="78">
        <v>15509</v>
      </c>
      <c r="W210" s="78">
        <v>15649</v>
      </c>
      <c r="X210" s="78">
        <v>15932</v>
      </c>
      <c r="Z210" s="71" t="s">
        <v>285</v>
      </c>
      <c r="AA210" s="71" t="s">
        <v>577</v>
      </c>
      <c r="AB210" s="78">
        <f t="shared" si="31"/>
        <v>5.4406863809308339</v>
      </c>
      <c r="AC210" s="78">
        <f t="shared" si="24"/>
        <v>5.3379286317387598</v>
      </c>
      <c r="AD210" s="78">
        <f t="shared" si="25"/>
        <v>5.5982494646841046</v>
      </c>
      <c r="AE210" s="78">
        <f t="shared" si="26"/>
        <v>5.1756555753493112</v>
      </c>
      <c r="AF210" s="78">
        <f t="shared" si="27"/>
        <v>4.756740171295367</v>
      </c>
      <c r="AG210" s="78">
        <f t="shared" si="28"/>
        <v>4.8836878003022397</v>
      </c>
      <c r="AH210" s="78">
        <f t="shared" si="29"/>
        <v>4.7735068050182177</v>
      </c>
      <c r="AI210" s="78">
        <f t="shared" si="30"/>
        <v>4.5245839603545681</v>
      </c>
      <c r="AJ210" s="78">
        <f t="shared" si="30"/>
        <v>4.2962085759455242</v>
      </c>
    </row>
    <row r="211" spans="1:36" x14ac:dyDescent="0.2">
      <c r="A211" s="71" t="s">
        <v>286</v>
      </c>
      <c r="B211" s="71" t="s">
        <v>578</v>
      </c>
      <c r="C211" s="78">
        <v>68.859173512157497</v>
      </c>
      <c r="D211" s="78">
        <v>62.6825096803504</v>
      </c>
      <c r="E211" s="78">
        <v>69.246401006431</v>
      </c>
      <c r="F211" s="78">
        <v>67.320959444491805</v>
      </c>
      <c r="G211" s="78">
        <v>65.396963629063606</v>
      </c>
      <c r="H211" s="78">
        <v>65.096362796520907</v>
      </c>
      <c r="I211" s="78">
        <v>72.439861772979995</v>
      </c>
      <c r="J211" s="78">
        <v>70.242734511734795</v>
      </c>
      <c r="K211" s="78">
        <v>69.7467940714359</v>
      </c>
      <c r="L211" s="78"/>
      <c r="M211" s="71" t="s">
        <v>286</v>
      </c>
      <c r="N211" s="71" t="s">
        <v>578</v>
      </c>
      <c r="O211" s="78">
        <v>9839</v>
      </c>
      <c r="P211" s="78">
        <v>9709</v>
      </c>
      <c r="Q211" s="78">
        <v>9641</v>
      </c>
      <c r="R211" s="78">
        <v>9551</v>
      </c>
      <c r="S211" s="78">
        <v>9477</v>
      </c>
      <c r="T211" s="78">
        <v>9500</v>
      </c>
      <c r="U211" s="78">
        <v>9531</v>
      </c>
      <c r="V211" s="78">
        <v>9543</v>
      </c>
      <c r="W211" s="78">
        <v>9609</v>
      </c>
      <c r="X211" s="78">
        <v>9668</v>
      </c>
      <c r="Z211" s="71" t="s">
        <v>286</v>
      </c>
      <c r="AA211" s="71" t="s">
        <v>578</v>
      </c>
      <c r="AB211" s="78">
        <f t="shared" si="31"/>
        <v>6.9985947263093307</v>
      </c>
      <c r="AC211" s="78">
        <f t="shared" si="24"/>
        <v>6.4561241817231849</v>
      </c>
      <c r="AD211" s="78">
        <f t="shared" si="25"/>
        <v>7.1824915471871176</v>
      </c>
      <c r="AE211" s="78">
        <f t="shared" si="26"/>
        <v>7.0485770541819504</v>
      </c>
      <c r="AF211" s="78">
        <f t="shared" si="27"/>
        <v>6.9005976183458486</v>
      </c>
      <c r="AG211" s="78">
        <f t="shared" si="28"/>
        <v>6.8522487154232534</v>
      </c>
      <c r="AH211" s="78">
        <f t="shared" si="29"/>
        <v>7.6004471485657312</v>
      </c>
      <c r="AI211" s="78">
        <f t="shared" si="30"/>
        <v>7.3606554030949178</v>
      </c>
      <c r="AJ211" s="78">
        <f t="shared" si="30"/>
        <v>7.2584862182782706</v>
      </c>
    </row>
    <row r="212" spans="1:36" x14ac:dyDescent="0.2">
      <c r="A212" s="71" t="s">
        <v>287</v>
      </c>
      <c r="B212" s="71" t="s">
        <v>579</v>
      </c>
      <c r="C212" s="78">
        <v>56.478975515736899</v>
      </c>
      <c r="D212" s="78">
        <v>51.953666173563498</v>
      </c>
      <c r="E212" s="78">
        <v>55.2806983879765</v>
      </c>
      <c r="F212" s="78">
        <v>50.429064550954202</v>
      </c>
      <c r="G212" s="78">
        <v>47.934936324708801</v>
      </c>
      <c r="H212" s="78">
        <v>47.0247872108962</v>
      </c>
      <c r="I212" s="78">
        <v>43.782973204566801</v>
      </c>
      <c r="J212" s="78">
        <v>45.699440792012098</v>
      </c>
      <c r="K212" s="78">
        <v>45.351645206553201</v>
      </c>
      <c r="L212" s="78"/>
      <c r="M212" s="71" t="s">
        <v>287</v>
      </c>
      <c r="N212" s="71" t="s">
        <v>579</v>
      </c>
      <c r="O212" s="78">
        <v>7361</v>
      </c>
      <c r="P212" s="78">
        <v>7333</v>
      </c>
      <c r="Q212" s="78">
        <v>7220</v>
      </c>
      <c r="R212" s="78">
        <v>7140</v>
      </c>
      <c r="S212" s="78">
        <v>6988</v>
      </c>
      <c r="T212" s="78">
        <v>6982</v>
      </c>
      <c r="U212" s="78">
        <v>6936</v>
      </c>
      <c r="V212" s="78">
        <v>7032</v>
      </c>
      <c r="W212" s="78">
        <v>7138</v>
      </c>
      <c r="X212" s="78">
        <v>7109</v>
      </c>
      <c r="Z212" s="71" t="s">
        <v>287</v>
      </c>
      <c r="AA212" s="71" t="s">
        <v>579</v>
      </c>
      <c r="AB212" s="78">
        <f t="shared" si="31"/>
        <v>7.6727313565734141</v>
      </c>
      <c r="AC212" s="78">
        <f t="shared" si="24"/>
        <v>7.0849128833442654</v>
      </c>
      <c r="AD212" s="78">
        <f t="shared" si="25"/>
        <v>7.6566064249274932</v>
      </c>
      <c r="AE212" s="78">
        <f t="shared" si="26"/>
        <v>7.0628941948115127</v>
      </c>
      <c r="AF212" s="78">
        <f t="shared" si="27"/>
        <v>6.8596073733126506</v>
      </c>
      <c r="AG212" s="78">
        <f t="shared" si="28"/>
        <v>6.7351456904749636</v>
      </c>
      <c r="AH212" s="78">
        <f t="shared" si="29"/>
        <v>6.3124240491013266</v>
      </c>
      <c r="AI212" s="78">
        <f t="shared" si="30"/>
        <v>6.4987828202520053</v>
      </c>
      <c r="AJ212" s="78">
        <f t="shared" si="30"/>
        <v>6.3535507434229759</v>
      </c>
    </row>
    <row r="213" spans="1:36" x14ac:dyDescent="0.2">
      <c r="A213" s="71" t="s">
        <v>288</v>
      </c>
      <c r="B213" s="71" t="s">
        <v>580</v>
      </c>
      <c r="C213" s="78">
        <v>38.911089995320097</v>
      </c>
      <c r="D213" s="78">
        <v>38.624959535774302</v>
      </c>
      <c r="E213" s="78">
        <v>39.146280491648298</v>
      </c>
      <c r="F213" s="78">
        <v>35.213007640692403</v>
      </c>
      <c r="G213" s="78">
        <v>33.515742874746202</v>
      </c>
      <c r="H213" s="78">
        <v>35.808947750648102</v>
      </c>
      <c r="I213" s="78">
        <v>35.721480075950801</v>
      </c>
      <c r="J213" s="78">
        <v>36.5296449417989</v>
      </c>
      <c r="K213" s="78">
        <v>32.862582059263801</v>
      </c>
      <c r="L213" s="78"/>
      <c r="M213" s="71" t="s">
        <v>288</v>
      </c>
      <c r="N213" s="71" t="s">
        <v>580</v>
      </c>
      <c r="O213" s="78">
        <v>5129</v>
      </c>
      <c r="P213" s="78">
        <v>5055</v>
      </c>
      <c r="Q213" s="78">
        <v>4931</v>
      </c>
      <c r="R213" s="78">
        <v>4870</v>
      </c>
      <c r="S213" s="78">
        <v>4848</v>
      </c>
      <c r="T213" s="78">
        <v>4875</v>
      </c>
      <c r="U213" s="78">
        <v>4913</v>
      </c>
      <c r="V213" s="78">
        <v>4928</v>
      </c>
      <c r="W213" s="78">
        <v>5006</v>
      </c>
      <c r="X213" s="78">
        <v>4942</v>
      </c>
      <c r="Z213" s="71" t="s">
        <v>288</v>
      </c>
      <c r="AA213" s="71" t="s">
        <v>580</v>
      </c>
      <c r="AB213" s="78">
        <f t="shared" si="31"/>
        <v>7.5864866436576524</v>
      </c>
      <c r="AC213" s="78">
        <f t="shared" si="24"/>
        <v>7.6409415501037197</v>
      </c>
      <c r="AD213" s="78">
        <f t="shared" si="25"/>
        <v>7.9388116997867169</v>
      </c>
      <c r="AE213" s="78">
        <f t="shared" si="26"/>
        <v>7.23059705147688</v>
      </c>
      <c r="AF213" s="78">
        <f t="shared" si="27"/>
        <v>6.9133132992463295</v>
      </c>
      <c r="AG213" s="78">
        <f t="shared" si="28"/>
        <v>7.3454251796201238</v>
      </c>
      <c r="AH213" s="78">
        <f t="shared" si="29"/>
        <v>7.2708080757074702</v>
      </c>
      <c r="AI213" s="78">
        <f t="shared" si="30"/>
        <v>7.4126714573455557</v>
      </c>
      <c r="AJ213" s="78">
        <f t="shared" si="30"/>
        <v>6.5646388452384734</v>
      </c>
    </row>
    <row r="214" spans="1:36" x14ac:dyDescent="0.2">
      <c r="A214" s="71" t="s">
        <v>289</v>
      </c>
      <c r="B214" s="71" t="s">
        <v>581</v>
      </c>
      <c r="C214" s="78">
        <v>884.83576716264304</v>
      </c>
      <c r="D214" s="78">
        <v>910.51547701298796</v>
      </c>
      <c r="E214" s="78">
        <v>983.37757401077101</v>
      </c>
      <c r="F214" s="78">
        <v>916.32510483991405</v>
      </c>
      <c r="G214" s="78">
        <v>952.76485642852595</v>
      </c>
      <c r="H214" s="78">
        <v>891.04455396447804</v>
      </c>
      <c r="I214" s="78">
        <v>755.45268172021497</v>
      </c>
      <c r="J214" s="78">
        <v>704.11172262687899</v>
      </c>
      <c r="K214" s="78">
        <v>833.07644601959896</v>
      </c>
      <c r="L214" s="78"/>
      <c r="M214" s="71" t="s">
        <v>289</v>
      </c>
      <c r="N214" s="71" t="s">
        <v>581</v>
      </c>
      <c r="O214" s="78">
        <v>132277</v>
      </c>
      <c r="P214" s="78">
        <v>134006</v>
      </c>
      <c r="Q214" s="78">
        <v>135460</v>
      </c>
      <c r="R214" s="78">
        <v>137121</v>
      </c>
      <c r="S214" s="78">
        <v>138952</v>
      </c>
      <c r="T214" s="78">
        <v>140599</v>
      </c>
      <c r="U214" s="78">
        <v>142618</v>
      </c>
      <c r="V214" s="78">
        <v>144200</v>
      </c>
      <c r="W214" s="78">
        <v>146631</v>
      </c>
      <c r="X214" s="78">
        <v>150291</v>
      </c>
      <c r="Z214" s="71" t="s">
        <v>289</v>
      </c>
      <c r="AA214" s="71" t="s">
        <v>581</v>
      </c>
      <c r="AB214" s="78">
        <f t="shared" si="31"/>
        <v>6.6892639473426447</v>
      </c>
      <c r="AC214" s="78">
        <f t="shared" si="24"/>
        <v>6.7945873842438989</v>
      </c>
      <c r="AD214" s="78">
        <f t="shared" si="25"/>
        <v>7.2595421084509892</v>
      </c>
      <c r="AE214" s="78">
        <f t="shared" si="26"/>
        <v>6.6826022625266299</v>
      </c>
      <c r="AF214" s="78">
        <f t="shared" si="27"/>
        <v>6.8567912403457738</v>
      </c>
      <c r="AG214" s="78">
        <f t="shared" si="28"/>
        <v>6.3374885594099393</v>
      </c>
      <c r="AH214" s="78">
        <f t="shared" si="29"/>
        <v>5.2970360103227856</v>
      </c>
      <c r="AI214" s="78">
        <f t="shared" si="30"/>
        <v>4.8828829585775244</v>
      </c>
      <c r="AJ214" s="78">
        <f t="shared" si="30"/>
        <v>5.6814483023344247</v>
      </c>
    </row>
    <row r="215" spans="1:36" x14ac:dyDescent="0.2">
      <c r="A215" s="71" t="s">
        <v>290</v>
      </c>
      <c r="B215" s="71" t="s">
        <v>582</v>
      </c>
      <c r="C215" s="78">
        <v>150.13077012404599</v>
      </c>
      <c r="D215" s="78">
        <v>150.20321170320599</v>
      </c>
      <c r="E215" s="78">
        <v>151.887894135511</v>
      </c>
      <c r="F215" s="78">
        <v>152.264820322752</v>
      </c>
      <c r="G215" s="78">
        <v>149.80786877812</v>
      </c>
      <c r="H215" s="78">
        <v>146.27762064464201</v>
      </c>
      <c r="I215" s="78">
        <v>144.976890704781</v>
      </c>
      <c r="J215" s="78">
        <v>143.26175107930999</v>
      </c>
      <c r="K215" s="78">
        <v>140.82007987344301</v>
      </c>
      <c r="L215" s="78"/>
      <c r="M215" s="71" t="s">
        <v>290</v>
      </c>
      <c r="N215" s="71" t="s">
        <v>582</v>
      </c>
      <c r="O215" s="78">
        <v>20157</v>
      </c>
      <c r="P215" s="78">
        <v>20214</v>
      </c>
      <c r="Q215" s="78">
        <v>20456</v>
      </c>
      <c r="R215" s="78">
        <v>20510</v>
      </c>
      <c r="S215" s="78">
        <v>20738</v>
      </c>
      <c r="T215" s="78">
        <v>20904</v>
      </c>
      <c r="U215" s="78">
        <v>21016</v>
      </c>
      <c r="V215" s="78">
        <v>21154</v>
      </c>
      <c r="W215" s="78">
        <v>21334</v>
      </c>
      <c r="X215" s="78">
        <v>21506</v>
      </c>
      <c r="Z215" s="71" t="s">
        <v>290</v>
      </c>
      <c r="AA215" s="71" t="s">
        <v>582</v>
      </c>
      <c r="AB215" s="78">
        <f t="shared" si="31"/>
        <v>7.44807114769291</v>
      </c>
      <c r="AC215" s="78">
        <f t="shared" si="24"/>
        <v>7.4306526023155239</v>
      </c>
      <c r="AD215" s="78">
        <f t="shared" si="25"/>
        <v>7.4251023726784817</v>
      </c>
      <c r="AE215" s="78">
        <f t="shared" si="26"/>
        <v>7.4239307812165771</v>
      </c>
      <c r="AF215" s="78">
        <f t="shared" si="27"/>
        <v>7.2238339655762367</v>
      </c>
      <c r="AG215" s="78">
        <f t="shared" si="28"/>
        <v>6.9975899657788947</v>
      </c>
      <c r="AH215" s="78">
        <f t="shared" si="29"/>
        <v>6.8984055341064421</v>
      </c>
      <c r="AI215" s="78">
        <f t="shared" si="30"/>
        <v>6.7723244341169515</v>
      </c>
      <c r="AJ215" s="78">
        <f t="shared" si="30"/>
        <v>6.6007349710997936</v>
      </c>
    </row>
    <row r="216" spans="1:36" x14ac:dyDescent="0.2">
      <c r="A216" s="71" t="s">
        <v>291</v>
      </c>
      <c r="B216" s="71" t="s">
        <v>583</v>
      </c>
      <c r="C216" s="78">
        <v>99.416101457440504</v>
      </c>
      <c r="D216" s="78">
        <v>105.73189930045901</v>
      </c>
      <c r="E216" s="78">
        <v>93.703443489123302</v>
      </c>
      <c r="F216" s="78">
        <v>90.962114217606697</v>
      </c>
      <c r="G216" s="78">
        <v>82.966834810857605</v>
      </c>
      <c r="H216" s="78">
        <v>87.060143939825707</v>
      </c>
      <c r="I216" s="78">
        <v>85.410813941131593</v>
      </c>
      <c r="J216" s="78">
        <v>87.603109410650802</v>
      </c>
      <c r="K216" s="78">
        <v>92.362217478465794</v>
      </c>
      <c r="L216" s="78"/>
      <c r="M216" s="71" t="s">
        <v>291</v>
      </c>
      <c r="N216" s="71" t="s">
        <v>583</v>
      </c>
      <c r="O216" s="78">
        <v>11386</v>
      </c>
      <c r="P216" s="78">
        <v>11307</v>
      </c>
      <c r="Q216" s="78">
        <v>11278</v>
      </c>
      <c r="R216" s="78">
        <v>11134</v>
      </c>
      <c r="S216" s="78">
        <v>11011</v>
      </c>
      <c r="T216" s="78">
        <v>11096</v>
      </c>
      <c r="U216" s="78">
        <v>11119</v>
      </c>
      <c r="V216" s="78">
        <v>11151</v>
      </c>
      <c r="W216" s="78">
        <v>11282</v>
      </c>
      <c r="X216" s="78">
        <v>11175</v>
      </c>
      <c r="Z216" s="71" t="s">
        <v>291</v>
      </c>
      <c r="AA216" s="71" t="s">
        <v>583</v>
      </c>
      <c r="AB216" s="78">
        <f t="shared" si="31"/>
        <v>8.7314334671913318</v>
      </c>
      <c r="AC216" s="78">
        <f t="shared" si="24"/>
        <v>9.3510125851648542</v>
      </c>
      <c r="AD216" s="78">
        <f t="shared" si="25"/>
        <v>8.3085160036463286</v>
      </c>
      <c r="AE216" s="78">
        <f t="shared" si="26"/>
        <v>8.1697605728046252</v>
      </c>
      <c r="AF216" s="78">
        <f t="shared" si="27"/>
        <v>7.5349046236361463</v>
      </c>
      <c r="AG216" s="78">
        <f t="shared" si="28"/>
        <v>7.8460836283188273</v>
      </c>
      <c r="AH216" s="78">
        <f t="shared" si="29"/>
        <v>7.6815193759449221</v>
      </c>
      <c r="AI216" s="78">
        <f t="shared" si="30"/>
        <v>7.8560765322079451</v>
      </c>
      <c r="AJ216" s="78">
        <f t="shared" si="30"/>
        <v>8.1866883069017717</v>
      </c>
    </row>
    <row r="217" spans="1:36" x14ac:dyDescent="0.2">
      <c r="A217" s="71" t="s">
        <v>292</v>
      </c>
      <c r="B217" s="71" t="s">
        <v>584</v>
      </c>
      <c r="C217" s="78">
        <v>162.30484121245399</v>
      </c>
      <c r="D217" s="78">
        <v>181.92018969752399</v>
      </c>
      <c r="E217" s="78">
        <v>170.34317412447999</v>
      </c>
      <c r="F217" s="78">
        <v>147.70001516724599</v>
      </c>
      <c r="G217" s="78">
        <v>141.0028657599</v>
      </c>
      <c r="H217" s="78">
        <v>149.49719041165201</v>
      </c>
      <c r="I217" s="78">
        <v>160.52795801372901</v>
      </c>
      <c r="J217" s="78">
        <v>153.41922806832099</v>
      </c>
      <c r="K217" s="78">
        <v>168.30870624604901</v>
      </c>
      <c r="L217" s="78"/>
      <c r="M217" s="71" t="s">
        <v>292</v>
      </c>
      <c r="N217" s="71" t="s">
        <v>584</v>
      </c>
      <c r="O217" s="78">
        <v>29872</v>
      </c>
      <c r="P217" s="78">
        <v>29742</v>
      </c>
      <c r="Q217" s="78">
        <v>29668</v>
      </c>
      <c r="R217" s="78">
        <v>29616</v>
      </c>
      <c r="S217" s="78">
        <v>29631</v>
      </c>
      <c r="T217" s="78">
        <v>29728</v>
      </c>
      <c r="U217" s="78">
        <v>30054</v>
      </c>
      <c r="V217" s="78">
        <v>30283</v>
      </c>
      <c r="W217" s="78">
        <v>30538</v>
      </c>
      <c r="X217" s="78">
        <v>30413</v>
      </c>
      <c r="Z217" s="71" t="s">
        <v>292</v>
      </c>
      <c r="AA217" s="71" t="s">
        <v>584</v>
      </c>
      <c r="AB217" s="78">
        <f t="shared" si="31"/>
        <v>5.4333436399455675</v>
      </c>
      <c r="AC217" s="78">
        <f t="shared" si="24"/>
        <v>6.1166091620443819</v>
      </c>
      <c r="AD217" s="78">
        <f t="shared" si="25"/>
        <v>5.7416466942321689</v>
      </c>
      <c r="AE217" s="78">
        <f t="shared" si="26"/>
        <v>4.9871696099151128</v>
      </c>
      <c r="AF217" s="78">
        <f t="shared" si="27"/>
        <v>4.7586266329148534</v>
      </c>
      <c r="AG217" s="78">
        <f t="shared" si="28"/>
        <v>5.0288344460324277</v>
      </c>
      <c r="AH217" s="78">
        <f t="shared" si="29"/>
        <v>5.3413175621790447</v>
      </c>
      <c r="AI217" s="78">
        <f t="shared" si="30"/>
        <v>5.066183273398309</v>
      </c>
      <c r="AJ217" s="78">
        <f t="shared" si="30"/>
        <v>5.5114515111025293</v>
      </c>
    </row>
    <row r="218" spans="1:36" x14ac:dyDescent="0.2">
      <c r="A218" s="71" t="s">
        <v>293</v>
      </c>
      <c r="B218" s="71" t="s">
        <v>585</v>
      </c>
      <c r="C218" s="78">
        <v>42.087092185255699</v>
      </c>
      <c r="D218" s="78">
        <v>48.209057940060298</v>
      </c>
      <c r="E218" s="78">
        <v>42.861497154362198</v>
      </c>
      <c r="F218" s="78">
        <v>40.900773816723301</v>
      </c>
      <c r="G218" s="78">
        <v>38.656389502605599</v>
      </c>
      <c r="H218" s="78">
        <v>38.209195627130399</v>
      </c>
      <c r="I218" s="78">
        <v>36.337211895146901</v>
      </c>
      <c r="J218" s="78">
        <v>36.3861336865887</v>
      </c>
      <c r="K218" s="78">
        <v>35.365628705610803</v>
      </c>
      <c r="L218" s="78"/>
      <c r="M218" s="71" t="s">
        <v>293</v>
      </c>
      <c r="N218" s="71" t="s">
        <v>585</v>
      </c>
      <c r="O218" s="78">
        <v>10375</v>
      </c>
      <c r="P218" s="78">
        <v>10343</v>
      </c>
      <c r="Q218" s="78">
        <v>10447</v>
      </c>
      <c r="R218" s="78">
        <v>10429</v>
      </c>
      <c r="S218" s="78">
        <v>10356</v>
      </c>
      <c r="T218" s="78">
        <v>10399</v>
      </c>
      <c r="U218" s="78">
        <v>10352</v>
      </c>
      <c r="V218" s="78">
        <v>10502</v>
      </c>
      <c r="W218" s="78">
        <v>10665</v>
      </c>
      <c r="X218" s="78">
        <v>10747</v>
      </c>
      <c r="Z218" s="71" t="s">
        <v>293</v>
      </c>
      <c r="AA218" s="71" t="s">
        <v>585</v>
      </c>
      <c r="AB218" s="78">
        <f t="shared" si="31"/>
        <v>4.0565871985788631</v>
      </c>
      <c r="AC218" s="78">
        <f t="shared" si="24"/>
        <v>4.6610323832602045</v>
      </c>
      <c r="AD218" s="78">
        <f t="shared" si="25"/>
        <v>4.1027564998910879</v>
      </c>
      <c r="AE218" s="78">
        <f t="shared" si="26"/>
        <v>3.9218308386924252</v>
      </c>
      <c r="AF218" s="78">
        <f t="shared" si="27"/>
        <v>3.7327529454041715</v>
      </c>
      <c r="AG218" s="78">
        <f t="shared" si="28"/>
        <v>3.6743144174565248</v>
      </c>
      <c r="AH218" s="78">
        <f t="shared" si="29"/>
        <v>3.510163436548194</v>
      </c>
      <c r="AI218" s="78">
        <f t="shared" si="30"/>
        <v>3.4646861251750809</v>
      </c>
      <c r="AJ218" s="78">
        <f t="shared" si="30"/>
        <v>3.3160458233109051</v>
      </c>
    </row>
    <row r="219" spans="1:36" x14ac:dyDescent="0.2">
      <c r="A219" s="71" t="s">
        <v>294</v>
      </c>
      <c r="B219" s="71" t="s">
        <v>586</v>
      </c>
      <c r="C219" s="78">
        <v>168.90255878063101</v>
      </c>
      <c r="D219" s="78">
        <v>160.15747152080701</v>
      </c>
      <c r="E219" s="78">
        <v>156.700391088423</v>
      </c>
      <c r="F219" s="78">
        <v>148.0538949223</v>
      </c>
      <c r="G219" s="78">
        <v>130.97162888617001</v>
      </c>
      <c r="H219" s="78">
        <v>131.026268453878</v>
      </c>
      <c r="I219" s="78">
        <v>128.39543510249399</v>
      </c>
      <c r="J219" s="78">
        <v>126.716640051575</v>
      </c>
      <c r="K219" s="78">
        <v>132.27170019895399</v>
      </c>
      <c r="L219" s="78"/>
      <c r="M219" s="71" t="s">
        <v>294</v>
      </c>
      <c r="N219" s="71" t="s">
        <v>586</v>
      </c>
      <c r="O219" s="78">
        <v>23099</v>
      </c>
      <c r="P219" s="78">
        <v>23029</v>
      </c>
      <c r="Q219" s="78">
        <v>23034</v>
      </c>
      <c r="R219" s="78">
        <v>23108</v>
      </c>
      <c r="S219" s="78">
        <v>22979</v>
      </c>
      <c r="T219" s="78">
        <v>23176</v>
      </c>
      <c r="U219" s="78">
        <v>23269</v>
      </c>
      <c r="V219" s="78">
        <v>23562</v>
      </c>
      <c r="W219" s="78">
        <v>23744</v>
      </c>
      <c r="X219" s="78">
        <v>23613</v>
      </c>
      <c r="Z219" s="71" t="s">
        <v>294</v>
      </c>
      <c r="AA219" s="71" t="s">
        <v>586</v>
      </c>
      <c r="AB219" s="78">
        <f t="shared" si="31"/>
        <v>7.3121156232144688</v>
      </c>
      <c r="AC219" s="78">
        <f t="shared" si="24"/>
        <v>6.9545994841637508</v>
      </c>
      <c r="AD219" s="78">
        <f t="shared" si="25"/>
        <v>6.8030038676922375</v>
      </c>
      <c r="AE219" s="78">
        <f t="shared" si="26"/>
        <v>6.4070406319153541</v>
      </c>
      <c r="AF219" s="78">
        <f t="shared" si="27"/>
        <v>5.6996226505143834</v>
      </c>
      <c r="AG219" s="78">
        <f t="shared" si="28"/>
        <v>5.6535324669433038</v>
      </c>
      <c r="AH219" s="78">
        <f t="shared" si="29"/>
        <v>5.5178750742401474</v>
      </c>
      <c r="AI219" s="78">
        <f t="shared" si="30"/>
        <v>5.3780086601975636</v>
      </c>
      <c r="AJ219" s="78">
        <f t="shared" si="30"/>
        <v>5.5707420905893699</v>
      </c>
    </row>
    <row r="220" spans="1:36" x14ac:dyDescent="0.2">
      <c r="A220" s="71" t="s">
        <v>295</v>
      </c>
      <c r="B220" s="71" t="s">
        <v>587</v>
      </c>
      <c r="C220" s="78">
        <v>27.4495934990167</v>
      </c>
      <c r="D220" s="78">
        <v>24.190301729487899</v>
      </c>
      <c r="E220" s="78">
        <v>24.568957415563499</v>
      </c>
      <c r="F220" s="78">
        <v>23.901632500359401</v>
      </c>
      <c r="G220" s="78">
        <v>21.555249831076502</v>
      </c>
      <c r="H220" s="78">
        <v>20.461744163292099</v>
      </c>
      <c r="I220" s="78">
        <v>20.369622143814698</v>
      </c>
      <c r="J220" s="78">
        <v>21.054739469635301</v>
      </c>
      <c r="K220" s="78">
        <v>20.8180972106802</v>
      </c>
      <c r="L220" s="78"/>
      <c r="M220" s="71" t="s">
        <v>295</v>
      </c>
      <c r="N220" s="71" t="s">
        <v>587</v>
      </c>
      <c r="O220" s="78">
        <v>4622</v>
      </c>
      <c r="P220" s="78">
        <v>4567</v>
      </c>
      <c r="Q220" s="78">
        <v>4445</v>
      </c>
      <c r="R220" s="78">
        <v>4412</v>
      </c>
      <c r="S220" s="78">
        <v>4392</v>
      </c>
      <c r="T220" s="78">
        <v>4411</v>
      </c>
      <c r="U220" s="78">
        <v>4434</v>
      </c>
      <c r="V220" s="78">
        <v>4472</v>
      </c>
      <c r="W220" s="78">
        <v>4429</v>
      </c>
      <c r="X220" s="78">
        <v>4431</v>
      </c>
      <c r="Z220" s="71" t="s">
        <v>295</v>
      </c>
      <c r="AA220" s="71" t="s">
        <v>587</v>
      </c>
      <c r="AB220" s="78">
        <f t="shared" si="31"/>
        <v>5.9388995021671791</v>
      </c>
      <c r="AC220" s="78">
        <f t="shared" si="24"/>
        <v>5.2967597393229466</v>
      </c>
      <c r="AD220" s="78">
        <f t="shared" si="25"/>
        <v>5.52732450293892</v>
      </c>
      <c r="AE220" s="78">
        <f t="shared" si="26"/>
        <v>5.4174144379781062</v>
      </c>
      <c r="AF220" s="78">
        <f t="shared" si="27"/>
        <v>4.9078437684600411</v>
      </c>
      <c r="AG220" s="78">
        <f t="shared" si="28"/>
        <v>4.638799402242598</v>
      </c>
      <c r="AH220" s="78">
        <f t="shared" si="29"/>
        <v>4.5939607902153128</v>
      </c>
      <c r="AI220" s="78">
        <f t="shared" si="30"/>
        <v>4.7081259994712212</v>
      </c>
      <c r="AJ220" s="78">
        <f t="shared" si="30"/>
        <v>4.7004057824972225</v>
      </c>
    </row>
    <row r="221" spans="1:36" x14ac:dyDescent="0.2">
      <c r="A221" s="71" t="s">
        <v>296</v>
      </c>
      <c r="B221" s="71" t="s">
        <v>588</v>
      </c>
      <c r="C221" s="78">
        <v>61.202312924403799</v>
      </c>
      <c r="D221" s="78">
        <v>60.416695131170798</v>
      </c>
      <c r="E221" s="78">
        <v>57.7372573193581</v>
      </c>
      <c r="F221" s="78">
        <v>52.072126103353597</v>
      </c>
      <c r="G221" s="78">
        <v>46.531020519290998</v>
      </c>
      <c r="H221" s="78">
        <v>46.024326345887303</v>
      </c>
      <c r="I221" s="78">
        <v>44.165326306866397</v>
      </c>
      <c r="J221" s="78">
        <v>47.797330094233097</v>
      </c>
      <c r="K221" s="78">
        <v>36.692357691466697</v>
      </c>
      <c r="L221" s="78"/>
      <c r="M221" s="71" t="s">
        <v>296</v>
      </c>
      <c r="N221" s="71" t="s">
        <v>588</v>
      </c>
      <c r="O221" s="78">
        <v>10062</v>
      </c>
      <c r="P221" s="78">
        <v>9980</v>
      </c>
      <c r="Q221" s="78">
        <v>9949</v>
      </c>
      <c r="R221" s="78">
        <v>9871</v>
      </c>
      <c r="S221" s="78">
        <v>9890</v>
      </c>
      <c r="T221" s="78">
        <v>9834</v>
      </c>
      <c r="U221" s="78">
        <v>9918</v>
      </c>
      <c r="V221" s="78">
        <v>9985</v>
      </c>
      <c r="W221" s="78">
        <v>10059</v>
      </c>
      <c r="X221" s="78">
        <v>10037</v>
      </c>
      <c r="Z221" s="71" t="s">
        <v>296</v>
      </c>
      <c r="AA221" s="71" t="s">
        <v>588</v>
      </c>
      <c r="AB221" s="78">
        <f t="shared" si="31"/>
        <v>6.082519670483383</v>
      </c>
      <c r="AC221" s="78">
        <f t="shared" si="24"/>
        <v>6.0537770672515832</v>
      </c>
      <c r="AD221" s="78">
        <f t="shared" si="25"/>
        <v>5.8033226775915265</v>
      </c>
      <c r="AE221" s="78">
        <f t="shared" si="26"/>
        <v>5.2752635096093199</v>
      </c>
      <c r="AF221" s="78">
        <f t="shared" si="27"/>
        <v>4.7048554620112233</v>
      </c>
      <c r="AG221" s="78">
        <f t="shared" si="28"/>
        <v>4.6801226709261039</v>
      </c>
      <c r="AH221" s="78">
        <f t="shared" si="29"/>
        <v>4.4530476211803185</v>
      </c>
      <c r="AI221" s="78">
        <f t="shared" si="30"/>
        <v>4.7869133794925487</v>
      </c>
      <c r="AJ221" s="78">
        <f t="shared" si="30"/>
        <v>3.6477142550419224</v>
      </c>
    </row>
    <row r="222" spans="1:36" x14ac:dyDescent="0.2">
      <c r="A222" s="71" t="s">
        <v>297</v>
      </c>
      <c r="B222" s="71" t="s">
        <v>589</v>
      </c>
      <c r="C222" s="78">
        <v>38.675363128978198</v>
      </c>
      <c r="D222" s="78">
        <v>37.562853913316602</v>
      </c>
      <c r="E222" s="78">
        <v>39.3290365537353</v>
      </c>
      <c r="F222" s="78">
        <v>38.339401581614503</v>
      </c>
      <c r="G222" s="78">
        <v>34.210057608023</v>
      </c>
      <c r="H222" s="78">
        <v>34.851071928162597</v>
      </c>
      <c r="I222" s="78">
        <v>33.808435230736002</v>
      </c>
      <c r="J222" s="78">
        <v>34.206739030300902</v>
      </c>
      <c r="K222" s="78">
        <v>33.837210234466703</v>
      </c>
      <c r="L222" s="78"/>
      <c r="M222" s="71" t="s">
        <v>297</v>
      </c>
      <c r="N222" s="71" t="s">
        <v>589</v>
      </c>
      <c r="O222" s="78">
        <v>8170</v>
      </c>
      <c r="P222" s="78">
        <v>8116</v>
      </c>
      <c r="Q222" s="78">
        <v>8089</v>
      </c>
      <c r="R222" s="78">
        <v>8086</v>
      </c>
      <c r="S222" s="78">
        <v>8030</v>
      </c>
      <c r="T222" s="78">
        <v>8175</v>
      </c>
      <c r="U222" s="78">
        <v>8269</v>
      </c>
      <c r="V222" s="78">
        <v>8343</v>
      </c>
      <c r="W222" s="78">
        <v>8432</v>
      </c>
      <c r="X222" s="78">
        <v>8603</v>
      </c>
      <c r="Z222" s="71" t="s">
        <v>297</v>
      </c>
      <c r="AA222" s="71" t="s">
        <v>589</v>
      </c>
      <c r="AB222" s="78">
        <f t="shared" si="31"/>
        <v>4.7338265763743204</v>
      </c>
      <c r="AC222" s="78">
        <f t="shared" si="24"/>
        <v>4.6282471554111142</v>
      </c>
      <c r="AD222" s="78">
        <f t="shared" si="25"/>
        <v>4.8620393811021509</v>
      </c>
      <c r="AE222" s="78">
        <f t="shared" si="26"/>
        <v>4.7414545611692436</v>
      </c>
      <c r="AF222" s="78">
        <f t="shared" si="27"/>
        <v>4.2602811467027397</v>
      </c>
      <c r="AG222" s="78">
        <f t="shared" si="28"/>
        <v>4.2631280646070451</v>
      </c>
      <c r="AH222" s="78">
        <f t="shared" si="29"/>
        <v>4.0885760346760192</v>
      </c>
      <c r="AI222" s="78">
        <f t="shared" si="30"/>
        <v>4.1000526225938989</v>
      </c>
      <c r="AJ222" s="78">
        <f t="shared" si="30"/>
        <v>4.0129518779016484</v>
      </c>
    </row>
    <row r="223" spans="1:36" x14ac:dyDescent="0.2">
      <c r="A223" s="71" t="s">
        <v>298</v>
      </c>
      <c r="B223" s="71" t="s">
        <v>590</v>
      </c>
      <c r="C223" s="78">
        <v>53.004422044082403</v>
      </c>
      <c r="D223" s="78">
        <v>48.7538005213421</v>
      </c>
      <c r="E223" s="78">
        <v>49.645612710801103</v>
      </c>
      <c r="F223" s="78">
        <v>49.830930536883301</v>
      </c>
      <c r="G223" s="78">
        <v>46.624701865628097</v>
      </c>
      <c r="H223" s="78">
        <v>46.265169324545397</v>
      </c>
      <c r="I223" s="78">
        <v>45.977418904799201</v>
      </c>
      <c r="J223" s="78">
        <v>46.5518163192081</v>
      </c>
      <c r="K223" s="78">
        <v>46.606968014383902</v>
      </c>
      <c r="L223" s="78"/>
      <c r="M223" s="71" t="s">
        <v>298</v>
      </c>
      <c r="N223" s="71" t="s">
        <v>590</v>
      </c>
      <c r="O223" s="78">
        <v>15014</v>
      </c>
      <c r="P223" s="78">
        <v>15127</v>
      </c>
      <c r="Q223" s="78">
        <v>15175</v>
      </c>
      <c r="R223" s="78">
        <v>15224</v>
      </c>
      <c r="S223" s="78">
        <v>15346</v>
      </c>
      <c r="T223" s="78">
        <v>15524</v>
      </c>
      <c r="U223" s="78">
        <v>15596</v>
      </c>
      <c r="V223" s="78">
        <v>15645</v>
      </c>
      <c r="W223" s="78">
        <v>15843</v>
      </c>
      <c r="X223" s="78">
        <v>15998</v>
      </c>
      <c r="Z223" s="71" t="s">
        <v>298</v>
      </c>
      <c r="AA223" s="71" t="s">
        <v>590</v>
      </c>
      <c r="AB223" s="78">
        <f t="shared" si="31"/>
        <v>3.5303331586574136</v>
      </c>
      <c r="AC223" s="78">
        <f t="shared" si="24"/>
        <v>3.2229655927376282</v>
      </c>
      <c r="AD223" s="78">
        <f t="shared" si="25"/>
        <v>3.2715395526063333</v>
      </c>
      <c r="AE223" s="78">
        <f t="shared" si="26"/>
        <v>3.273182510304999</v>
      </c>
      <c r="AF223" s="78">
        <f t="shared" si="27"/>
        <v>3.0382315825379971</v>
      </c>
      <c r="AG223" s="78">
        <f t="shared" si="28"/>
        <v>2.980235076304135</v>
      </c>
      <c r="AH223" s="78">
        <f t="shared" si="29"/>
        <v>2.9480263468068224</v>
      </c>
      <c r="AI223" s="78">
        <f t="shared" si="30"/>
        <v>2.975507594708092</v>
      </c>
      <c r="AJ223" s="78">
        <f t="shared" si="30"/>
        <v>2.9418019323602791</v>
      </c>
    </row>
    <row r="224" spans="1:36" x14ac:dyDescent="0.2">
      <c r="A224" s="71" t="s">
        <v>299</v>
      </c>
      <c r="B224" s="71" t="s">
        <v>591</v>
      </c>
      <c r="C224" s="78">
        <v>24.3216559588063</v>
      </c>
      <c r="D224" s="78">
        <v>24.457555791594501</v>
      </c>
      <c r="E224" s="78">
        <v>25.081589793419401</v>
      </c>
      <c r="F224" s="78">
        <v>22.4272873847307</v>
      </c>
      <c r="G224" s="78">
        <v>22.561752786591601</v>
      </c>
      <c r="H224" s="78">
        <v>20.066338319120799</v>
      </c>
      <c r="I224" s="78">
        <v>19.459955782977602</v>
      </c>
      <c r="J224" s="78">
        <v>20.0047455640678</v>
      </c>
      <c r="K224" s="78">
        <v>20.130010142111399</v>
      </c>
      <c r="L224" s="78"/>
      <c r="M224" s="71" t="s">
        <v>299</v>
      </c>
      <c r="N224" s="71" t="s">
        <v>591</v>
      </c>
      <c r="O224" s="78">
        <v>5749</v>
      </c>
      <c r="P224" s="78">
        <v>5730</v>
      </c>
      <c r="Q224" s="78">
        <v>5723</v>
      </c>
      <c r="R224" s="78">
        <v>5725</v>
      </c>
      <c r="S224" s="78">
        <v>5630</v>
      </c>
      <c r="T224" s="78">
        <v>5608</v>
      </c>
      <c r="U224" s="78">
        <v>5719</v>
      </c>
      <c r="V224" s="78">
        <v>5803</v>
      </c>
      <c r="W224" s="78">
        <v>5795</v>
      </c>
      <c r="X224" s="78">
        <v>5796</v>
      </c>
      <c r="Z224" s="71" t="s">
        <v>299</v>
      </c>
      <c r="AA224" s="71" t="s">
        <v>591</v>
      </c>
      <c r="AB224" s="78">
        <f t="shared" si="31"/>
        <v>4.2305889648297619</v>
      </c>
      <c r="AC224" s="78">
        <f t="shared" si="24"/>
        <v>4.2683343440828105</v>
      </c>
      <c r="AD224" s="78">
        <f t="shared" si="25"/>
        <v>4.3825947568442079</v>
      </c>
      <c r="AE224" s="78">
        <f t="shared" si="26"/>
        <v>3.9174301108699914</v>
      </c>
      <c r="AF224" s="78">
        <f t="shared" si="27"/>
        <v>4.0074161255047249</v>
      </c>
      <c r="AG224" s="78">
        <f t="shared" si="28"/>
        <v>3.5781630383596288</v>
      </c>
      <c r="AH224" s="78">
        <f t="shared" si="29"/>
        <v>3.4026850468574232</v>
      </c>
      <c r="AI224" s="78">
        <f t="shared" si="30"/>
        <v>3.4473109708888163</v>
      </c>
      <c r="AJ224" s="78">
        <f t="shared" si="30"/>
        <v>3.4736859606749606</v>
      </c>
    </row>
    <row r="225" spans="1:36" x14ac:dyDescent="0.2">
      <c r="A225" s="71" t="s">
        <v>300</v>
      </c>
      <c r="B225" s="71" t="s">
        <v>592</v>
      </c>
      <c r="C225" s="78">
        <v>1215.43907266682</v>
      </c>
      <c r="D225" s="78">
        <v>880.03041483966103</v>
      </c>
      <c r="E225" s="78">
        <v>1105.7472724133199</v>
      </c>
      <c r="F225" s="78">
        <v>1008.73346556747</v>
      </c>
      <c r="G225" s="78">
        <v>968.69608563446195</v>
      </c>
      <c r="H225" s="78">
        <v>869.65041501098005</v>
      </c>
      <c r="I225" s="78">
        <v>684.72520803064106</v>
      </c>
      <c r="J225" s="78">
        <v>621.48133818038104</v>
      </c>
      <c r="K225" s="78">
        <v>622.79827154619704</v>
      </c>
      <c r="L225" s="78"/>
      <c r="M225" s="71" t="s">
        <v>300</v>
      </c>
      <c r="N225" s="71" t="s">
        <v>592</v>
      </c>
      <c r="O225" s="78">
        <v>134684</v>
      </c>
      <c r="P225" s="78">
        <v>135936</v>
      </c>
      <c r="Q225" s="78">
        <v>137207</v>
      </c>
      <c r="R225" s="78">
        <v>138709</v>
      </c>
      <c r="S225" s="78">
        <v>140499</v>
      </c>
      <c r="T225" s="78">
        <v>142131</v>
      </c>
      <c r="U225" s="78">
        <v>143702</v>
      </c>
      <c r="V225" s="78">
        <v>145218</v>
      </c>
      <c r="W225" s="78">
        <v>147420</v>
      </c>
      <c r="X225" s="78">
        <v>150134</v>
      </c>
      <c r="Z225" s="71" t="s">
        <v>300</v>
      </c>
      <c r="AA225" s="71" t="s">
        <v>592</v>
      </c>
      <c r="AB225" s="78">
        <f t="shared" si="31"/>
        <v>9.0243761149566399</v>
      </c>
      <c r="AC225" s="78">
        <f t="shared" si="24"/>
        <v>6.4738583954188806</v>
      </c>
      <c r="AD225" s="78">
        <f t="shared" si="25"/>
        <v>8.0589712799880466</v>
      </c>
      <c r="AE225" s="78">
        <f t="shared" si="26"/>
        <v>7.2723000350912343</v>
      </c>
      <c r="AF225" s="78">
        <f t="shared" si="27"/>
        <v>6.894683133933067</v>
      </c>
      <c r="AG225" s="78">
        <f t="shared" si="28"/>
        <v>6.1186540234782001</v>
      </c>
      <c r="AH225" s="78">
        <f t="shared" si="29"/>
        <v>4.7648968562068799</v>
      </c>
      <c r="AI225" s="78">
        <f t="shared" si="30"/>
        <v>4.279643970997955</v>
      </c>
      <c r="AJ225" s="78">
        <f t="shared" si="30"/>
        <v>4.2246524999742032</v>
      </c>
    </row>
    <row r="226" spans="1:36" x14ac:dyDescent="0.2">
      <c r="A226" s="71" t="s">
        <v>301</v>
      </c>
      <c r="B226" s="71" t="s">
        <v>593</v>
      </c>
      <c r="C226" s="78">
        <v>125.012412199503</v>
      </c>
      <c r="D226" s="78">
        <v>121.59028888360901</v>
      </c>
      <c r="E226" s="78">
        <v>123.066747675607</v>
      </c>
      <c r="F226" s="78">
        <v>123.691590564357</v>
      </c>
      <c r="G226" s="78">
        <v>115.684020857622</v>
      </c>
      <c r="H226" s="78">
        <v>111.811289755795</v>
      </c>
      <c r="I226" s="78">
        <v>109.49623294081501</v>
      </c>
      <c r="J226" s="78">
        <v>110.975713475967</v>
      </c>
      <c r="K226" s="78">
        <v>107.08072044486801</v>
      </c>
      <c r="L226" s="78"/>
      <c r="M226" s="71" t="s">
        <v>301</v>
      </c>
      <c r="N226" s="71" t="s">
        <v>593</v>
      </c>
      <c r="O226" s="78">
        <v>21365</v>
      </c>
      <c r="P226" s="78">
        <v>21499</v>
      </c>
      <c r="Q226" s="78">
        <v>21535</v>
      </c>
      <c r="R226" s="78">
        <v>21568</v>
      </c>
      <c r="S226" s="78">
        <v>21596</v>
      </c>
      <c r="T226" s="78">
        <v>21769</v>
      </c>
      <c r="U226" s="78">
        <v>21925</v>
      </c>
      <c r="V226" s="78">
        <v>22109</v>
      </c>
      <c r="W226" s="78">
        <v>22353</v>
      </c>
      <c r="X226" s="78">
        <v>22631</v>
      </c>
      <c r="Z226" s="71" t="s">
        <v>301</v>
      </c>
      <c r="AA226" s="71" t="s">
        <v>593</v>
      </c>
      <c r="AB226" s="78">
        <f t="shared" si="31"/>
        <v>5.8512713409549733</v>
      </c>
      <c r="AC226" s="78">
        <f t="shared" si="24"/>
        <v>5.6556253259969766</v>
      </c>
      <c r="AD226" s="78">
        <f t="shared" si="25"/>
        <v>5.7147317239659632</v>
      </c>
      <c r="AE226" s="78">
        <f t="shared" si="26"/>
        <v>5.7349587613296089</v>
      </c>
      <c r="AF226" s="78">
        <f t="shared" si="27"/>
        <v>5.356733694092517</v>
      </c>
      <c r="AG226" s="78">
        <f t="shared" si="28"/>
        <v>5.1362621046348016</v>
      </c>
      <c r="AH226" s="78">
        <f t="shared" si="29"/>
        <v>4.9941269300257698</v>
      </c>
      <c r="AI226" s="78">
        <f t="shared" si="30"/>
        <v>5.0194813639679312</v>
      </c>
      <c r="AJ226" s="78">
        <f t="shared" si="30"/>
        <v>4.7904406766370515</v>
      </c>
    </row>
    <row r="227" spans="1:36" x14ac:dyDescent="0.2">
      <c r="A227" s="71" t="s">
        <v>302</v>
      </c>
      <c r="B227" s="71" t="s">
        <v>594</v>
      </c>
      <c r="C227" s="78">
        <v>57.486406756582802</v>
      </c>
      <c r="D227" s="78">
        <v>53.648972043849497</v>
      </c>
      <c r="E227" s="78">
        <v>55.235103993582698</v>
      </c>
      <c r="F227" s="78">
        <v>53.184943533747301</v>
      </c>
      <c r="G227" s="78">
        <v>49.315924692919097</v>
      </c>
      <c r="H227" s="78">
        <v>48.3015283785668</v>
      </c>
      <c r="I227" s="78">
        <v>45.713175431661803</v>
      </c>
      <c r="J227" s="78">
        <v>46.898983738664803</v>
      </c>
      <c r="K227" s="78">
        <v>46.009181563478599</v>
      </c>
      <c r="L227" s="78"/>
      <c r="M227" s="71" t="s">
        <v>302</v>
      </c>
      <c r="N227" s="71" t="s">
        <v>594</v>
      </c>
      <c r="O227" s="78">
        <v>12267</v>
      </c>
      <c r="P227" s="78">
        <v>12249</v>
      </c>
      <c r="Q227" s="78">
        <v>12443</v>
      </c>
      <c r="R227" s="78">
        <v>12553</v>
      </c>
      <c r="S227" s="78">
        <v>12634</v>
      </c>
      <c r="T227" s="78">
        <v>12872</v>
      </c>
      <c r="U227" s="78">
        <v>13133</v>
      </c>
      <c r="V227" s="78">
        <v>13286</v>
      </c>
      <c r="W227" s="78">
        <v>13445</v>
      </c>
      <c r="X227" s="78">
        <v>13415</v>
      </c>
      <c r="Z227" s="71" t="s">
        <v>302</v>
      </c>
      <c r="AA227" s="71" t="s">
        <v>594</v>
      </c>
      <c r="AB227" s="78">
        <f t="shared" si="31"/>
        <v>4.6862645110118857</v>
      </c>
      <c r="AC227" s="78">
        <f t="shared" si="24"/>
        <v>4.3798654619846111</v>
      </c>
      <c r="AD227" s="78">
        <f t="shared" si="25"/>
        <v>4.4390503892616486</v>
      </c>
      <c r="AE227" s="78">
        <f t="shared" si="26"/>
        <v>4.2368313179118378</v>
      </c>
      <c r="AF227" s="78">
        <f t="shared" si="27"/>
        <v>3.903429214256696</v>
      </c>
      <c r="AG227" s="78">
        <f t="shared" si="28"/>
        <v>3.7524493768308576</v>
      </c>
      <c r="AH227" s="78">
        <f t="shared" si="29"/>
        <v>3.4807869817758168</v>
      </c>
      <c r="AI227" s="78">
        <f t="shared" si="30"/>
        <v>3.5299551210796936</v>
      </c>
      <c r="AJ227" s="78">
        <f t="shared" si="30"/>
        <v>3.4220291233528148</v>
      </c>
    </row>
    <row r="228" spans="1:36" x14ac:dyDescent="0.2">
      <c r="A228" s="71" t="s">
        <v>303</v>
      </c>
      <c r="B228" s="71" t="s">
        <v>595</v>
      </c>
      <c r="C228" s="78">
        <v>795.39804097694503</v>
      </c>
      <c r="D228" s="78">
        <v>638.17731991414303</v>
      </c>
      <c r="E228" s="78">
        <v>739.54148239882795</v>
      </c>
      <c r="F228" s="78">
        <v>410.25110151754097</v>
      </c>
      <c r="G228" s="78">
        <v>425.41209117016803</v>
      </c>
      <c r="H228" s="78">
        <v>405.442904046568</v>
      </c>
      <c r="I228" s="78">
        <v>432.30917160871599</v>
      </c>
      <c r="J228" s="78">
        <v>407.93954863608701</v>
      </c>
      <c r="K228" s="78">
        <v>434.26074385556802</v>
      </c>
      <c r="L228" s="78"/>
      <c r="M228" s="71" t="s">
        <v>303</v>
      </c>
      <c r="N228" s="71" t="s">
        <v>595</v>
      </c>
      <c r="O228" s="78">
        <v>24740</v>
      </c>
      <c r="P228" s="78">
        <v>24847</v>
      </c>
      <c r="Q228" s="78">
        <v>24905</v>
      </c>
      <c r="R228" s="78">
        <v>24807</v>
      </c>
      <c r="S228" s="78">
        <v>24854</v>
      </c>
      <c r="T228" s="78">
        <v>25237</v>
      </c>
      <c r="U228" s="78">
        <v>25376</v>
      </c>
      <c r="V228" s="78">
        <v>25557</v>
      </c>
      <c r="W228" s="78">
        <v>25950</v>
      </c>
      <c r="X228" s="78">
        <v>26116</v>
      </c>
      <c r="Z228" s="71" t="s">
        <v>303</v>
      </c>
      <c r="AA228" s="71" t="s">
        <v>595</v>
      </c>
      <c r="AB228" s="78">
        <f t="shared" si="31"/>
        <v>32.150284598906431</v>
      </c>
      <c r="AC228" s="78">
        <f t="shared" si="24"/>
        <v>25.684280593799777</v>
      </c>
      <c r="AD228" s="78">
        <f t="shared" si="25"/>
        <v>29.694498389834486</v>
      </c>
      <c r="AE228" s="78">
        <f t="shared" si="26"/>
        <v>16.537715222217155</v>
      </c>
      <c r="AF228" s="78">
        <f t="shared" si="27"/>
        <v>17.116443677885574</v>
      </c>
      <c r="AG228" s="78">
        <f t="shared" si="28"/>
        <v>16.065416018011966</v>
      </c>
      <c r="AH228" s="78">
        <f t="shared" si="29"/>
        <v>17.036143269574243</v>
      </c>
      <c r="AI228" s="78">
        <f t="shared" si="30"/>
        <v>15.961949705993934</v>
      </c>
      <c r="AJ228" s="78">
        <f t="shared" si="30"/>
        <v>16.734518067651948</v>
      </c>
    </row>
    <row r="229" spans="1:36" x14ac:dyDescent="0.2">
      <c r="A229" s="71" t="s">
        <v>304</v>
      </c>
      <c r="B229" s="71" t="s">
        <v>596</v>
      </c>
      <c r="C229" s="78">
        <v>53.465292891194601</v>
      </c>
      <c r="D229" s="78">
        <v>52.020338967579498</v>
      </c>
      <c r="E229" s="78">
        <v>56.166369516157701</v>
      </c>
      <c r="F229" s="78">
        <v>54.644575112543897</v>
      </c>
      <c r="G229" s="78">
        <v>48.1355397285447</v>
      </c>
      <c r="H229" s="78">
        <v>46.181098757083902</v>
      </c>
      <c r="I229" s="78">
        <v>45.634001725628899</v>
      </c>
      <c r="J229" s="78">
        <v>49.0790608228168</v>
      </c>
      <c r="K229" s="78">
        <v>45.052715630660302</v>
      </c>
      <c r="L229" s="78"/>
      <c r="M229" s="71" t="s">
        <v>304</v>
      </c>
      <c r="N229" s="71" t="s">
        <v>596</v>
      </c>
      <c r="O229" s="78">
        <v>13301</v>
      </c>
      <c r="P229" s="78">
        <v>13302</v>
      </c>
      <c r="Q229" s="78">
        <v>13285</v>
      </c>
      <c r="R229" s="78">
        <v>13302</v>
      </c>
      <c r="S229" s="78">
        <v>13353</v>
      </c>
      <c r="T229" s="78">
        <v>13493</v>
      </c>
      <c r="U229" s="78">
        <v>13631</v>
      </c>
      <c r="V229" s="78">
        <v>13858</v>
      </c>
      <c r="W229" s="78">
        <v>13903</v>
      </c>
      <c r="X229" s="78">
        <v>13934</v>
      </c>
      <c r="Z229" s="71" t="s">
        <v>304</v>
      </c>
      <c r="AA229" s="71" t="s">
        <v>596</v>
      </c>
      <c r="AB229" s="78">
        <f t="shared" si="31"/>
        <v>4.0196446050067367</v>
      </c>
      <c r="AC229" s="78">
        <f t="shared" si="24"/>
        <v>3.9107156042384226</v>
      </c>
      <c r="AD229" s="78">
        <f t="shared" si="25"/>
        <v>4.2278035014044182</v>
      </c>
      <c r="AE229" s="78">
        <f t="shared" si="26"/>
        <v>4.1079969262174032</v>
      </c>
      <c r="AF229" s="78">
        <f t="shared" si="27"/>
        <v>3.6048483283565265</v>
      </c>
      <c r="AG229" s="78">
        <f t="shared" si="28"/>
        <v>3.4225968099817607</v>
      </c>
      <c r="AH229" s="78">
        <f t="shared" si="29"/>
        <v>3.3478102652504513</v>
      </c>
      <c r="AI229" s="78">
        <f t="shared" si="30"/>
        <v>3.5415688283169864</v>
      </c>
      <c r="AJ229" s="78">
        <f t="shared" si="30"/>
        <v>3.2405031741825718</v>
      </c>
    </row>
    <row r="230" spans="1:36" x14ac:dyDescent="0.2">
      <c r="A230" s="71" t="s">
        <v>305</v>
      </c>
      <c r="B230" s="71" t="s">
        <v>597</v>
      </c>
      <c r="C230" s="78">
        <v>47.3021329590525</v>
      </c>
      <c r="D230" s="78">
        <v>44.215074220741897</v>
      </c>
      <c r="E230" s="78">
        <v>47.55848390541</v>
      </c>
      <c r="F230" s="78">
        <v>44.843485267126802</v>
      </c>
      <c r="G230" s="78">
        <v>42.367883778609801</v>
      </c>
      <c r="H230" s="78">
        <v>40.2746862898952</v>
      </c>
      <c r="I230" s="78">
        <v>36.875240049272499</v>
      </c>
      <c r="J230" s="78">
        <v>34.137427735843602</v>
      </c>
      <c r="K230" s="78">
        <v>34.328681949101103</v>
      </c>
      <c r="L230" s="78"/>
      <c r="M230" s="71" t="s">
        <v>305</v>
      </c>
      <c r="N230" s="71" t="s">
        <v>597</v>
      </c>
      <c r="O230" s="78">
        <v>6916</v>
      </c>
      <c r="P230" s="78">
        <v>6876</v>
      </c>
      <c r="Q230" s="78">
        <v>6805</v>
      </c>
      <c r="R230" s="78">
        <v>6818</v>
      </c>
      <c r="S230" s="78">
        <v>6779</v>
      </c>
      <c r="T230" s="78">
        <v>6730</v>
      </c>
      <c r="U230" s="78">
        <v>6694</v>
      </c>
      <c r="V230" s="78">
        <v>6715</v>
      </c>
      <c r="W230" s="78">
        <v>6884</v>
      </c>
      <c r="X230" s="78">
        <v>6837</v>
      </c>
      <c r="Z230" s="71" t="s">
        <v>305</v>
      </c>
      <c r="AA230" s="71" t="s">
        <v>597</v>
      </c>
      <c r="AB230" s="78">
        <f t="shared" si="31"/>
        <v>6.8395218275090368</v>
      </c>
      <c r="AC230" s="78">
        <f t="shared" si="24"/>
        <v>6.4303481996425091</v>
      </c>
      <c r="AD230" s="78">
        <f t="shared" si="25"/>
        <v>6.9887559008684796</v>
      </c>
      <c r="AE230" s="78">
        <f t="shared" si="26"/>
        <v>6.5772198983758878</v>
      </c>
      <c r="AF230" s="78">
        <f t="shared" si="27"/>
        <v>6.2498722198863845</v>
      </c>
      <c r="AG230" s="78">
        <f t="shared" si="28"/>
        <v>5.9843516032533737</v>
      </c>
      <c r="AH230" s="78">
        <f t="shared" si="29"/>
        <v>5.508700336013221</v>
      </c>
      <c r="AI230" s="78">
        <f t="shared" si="30"/>
        <v>5.0837569226870594</v>
      </c>
      <c r="AJ230" s="78">
        <f t="shared" si="30"/>
        <v>4.9867347398461801</v>
      </c>
    </row>
    <row r="231" spans="1:36" x14ac:dyDescent="0.2">
      <c r="A231" s="71" t="s">
        <v>306</v>
      </c>
      <c r="B231" s="71" t="s">
        <v>598</v>
      </c>
      <c r="C231" s="78">
        <v>52.368965642537702</v>
      </c>
      <c r="D231" s="78">
        <v>51.6420445554106</v>
      </c>
      <c r="E231" s="78">
        <v>53.014769427572503</v>
      </c>
      <c r="F231" s="78">
        <v>54.761669133801703</v>
      </c>
      <c r="G231" s="78">
        <v>48.6307142276085</v>
      </c>
      <c r="H231" s="78">
        <v>55.502678691142698</v>
      </c>
      <c r="I231" s="78">
        <v>47.013863529438197</v>
      </c>
      <c r="J231" s="78">
        <v>45.095652784095201</v>
      </c>
      <c r="K231" s="78">
        <v>45.627266284797898</v>
      </c>
      <c r="L231" s="78"/>
      <c r="M231" s="71" t="s">
        <v>306</v>
      </c>
      <c r="N231" s="71" t="s">
        <v>598</v>
      </c>
      <c r="O231" s="78">
        <v>10385</v>
      </c>
      <c r="P231" s="78">
        <v>10408</v>
      </c>
      <c r="Q231" s="78">
        <v>10356</v>
      </c>
      <c r="R231" s="78">
        <v>10262</v>
      </c>
      <c r="S231" s="78">
        <v>10178</v>
      </c>
      <c r="T231" s="78">
        <v>10061</v>
      </c>
      <c r="U231" s="78">
        <v>9969</v>
      </c>
      <c r="V231" s="78">
        <v>10036</v>
      </c>
      <c r="W231" s="78">
        <v>10091</v>
      </c>
      <c r="X231" s="78">
        <v>10114</v>
      </c>
      <c r="Z231" s="71" t="s">
        <v>306</v>
      </c>
      <c r="AA231" s="71" t="s">
        <v>598</v>
      </c>
      <c r="AB231" s="78">
        <f t="shared" si="31"/>
        <v>5.0427506637012716</v>
      </c>
      <c r="AC231" s="78">
        <f t="shared" si="24"/>
        <v>4.9617644653545927</v>
      </c>
      <c r="AD231" s="78">
        <f t="shared" si="25"/>
        <v>5.1192322738096276</v>
      </c>
      <c r="AE231" s="78">
        <f t="shared" si="26"/>
        <v>5.3363544273827426</v>
      </c>
      <c r="AF231" s="78">
        <f t="shared" si="27"/>
        <v>4.7780226201226661</v>
      </c>
      <c r="AG231" s="78">
        <f t="shared" si="28"/>
        <v>5.5166165084129508</v>
      </c>
      <c r="AH231" s="78">
        <f t="shared" si="29"/>
        <v>4.7160059714553313</v>
      </c>
      <c r="AI231" s="78">
        <f t="shared" si="30"/>
        <v>4.4933890777296934</v>
      </c>
      <c r="AJ231" s="78">
        <f t="shared" si="30"/>
        <v>4.521580248220979</v>
      </c>
    </row>
    <row r="232" spans="1:36" x14ac:dyDescent="0.2">
      <c r="A232" s="71" t="s">
        <v>307</v>
      </c>
      <c r="B232" s="71" t="s">
        <v>599</v>
      </c>
      <c r="C232" s="78">
        <v>42.0899844579072</v>
      </c>
      <c r="D232" s="78">
        <v>41.314754110477999</v>
      </c>
      <c r="E232" s="78">
        <v>42.446495599231298</v>
      </c>
      <c r="F232" s="78">
        <v>41.469051472422699</v>
      </c>
      <c r="G232" s="78">
        <v>39.783816716025299</v>
      </c>
      <c r="H232" s="78">
        <v>38.7030570673762</v>
      </c>
      <c r="I232" s="78">
        <v>37.591688706047002</v>
      </c>
      <c r="J232" s="78">
        <v>36.849099199097402</v>
      </c>
      <c r="K232" s="78">
        <v>36.093594921926197</v>
      </c>
      <c r="L232" s="78"/>
      <c r="M232" s="71" t="s">
        <v>307</v>
      </c>
      <c r="N232" s="71" t="s">
        <v>599</v>
      </c>
      <c r="O232" s="78">
        <v>10107</v>
      </c>
      <c r="P232" s="78">
        <v>10071</v>
      </c>
      <c r="Q232" s="78">
        <v>10097</v>
      </c>
      <c r="R232" s="78">
        <v>10069</v>
      </c>
      <c r="S232" s="78">
        <v>10012</v>
      </c>
      <c r="T232" s="78">
        <v>10023</v>
      </c>
      <c r="U232" s="78">
        <v>10024</v>
      </c>
      <c r="V232" s="78">
        <v>10079</v>
      </c>
      <c r="W232" s="78">
        <v>10175</v>
      </c>
      <c r="X232" s="78">
        <v>10241</v>
      </c>
      <c r="Z232" s="71" t="s">
        <v>307</v>
      </c>
      <c r="AA232" s="71" t="s">
        <v>599</v>
      </c>
      <c r="AB232" s="78">
        <f t="shared" si="31"/>
        <v>4.1644389490360343</v>
      </c>
      <c r="AC232" s="78">
        <f t="shared" si="24"/>
        <v>4.1023487350290928</v>
      </c>
      <c r="AD232" s="78">
        <f t="shared" si="25"/>
        <v>4.2038720015084969</v>
      </c>
      <c r="AE232" s="78">
        <f t="shared" si="26"/>
        <v>4.1184875829201211</v>
      </c>
      <c r="AF232" s="78">
        <f t="shared" si="27"/>
        <v>3.97361333559981</v>
      </c>
      <c r="AG232" s="78">
        <f t="shared" si="28"/>
        <v>3.8614244305473608</v>
      </c>
      <c r="AH232" s="78">
        <f t="shared" si="29"/>
        <v>3.750168466285615</v>
      </c>
      <c r="AI232" s="78">
        <f t="shared" si="30"/>
        <v>3.6560273042065083</v>
      </c>
      <c r="AJ232" s="78">
        <f t="shared" si="30"/>
        <v>3.5472820562089629</v>
      </c>
    </row>
    <row r="233" spans="1:36" x14ac:dyDescent="0.2">
      <c r="A233" s="71" t="s">
        <v>308</v>
      </c>
      <c r="B233" s="71" t="s">
        <v>600</v>
      </c>
      <c r="C233" s="78">
        <v>68.977533921619397</v>
      </c>
      <c r="D233" s="78">
        <v>66.031002285965698</v>
      </c>
      <c r="E233" s="78">
        <v>68.909995961843805</v>
      </c>
      <c r="F233" s="78">
        <v>65.392683276609006</v>
      </c>
      <c r="G233" s="78">
        <v>61.204840043706298</v>
      </c>
      <c r="H233" s="78">
        <v>60.058342361541797</v>
      </c>
      <c r="I233" s="78">
        <v>57.922233805220699</v>
      </c>
      <c r="J233" s="78">
        <v>54.350723168454998</v>
      </c>
      <c r="K233" s="78">
        <v>54.7438734528372</v>
      </c>
      <c r="L233" s="78"/>
      <c r="M233" s="71" t="s">
        <v>308</v>
      </c>
      <c r="N233" s="71" t="s">
        <v>600</v>
      </c>
      <c r="O233" s="78">
        <v>15288</v>
      </c>
      <c r="P233" s="78">
        <v>15303</v>
      </c>
      <c r="Q233" s="78">
        <v>15289</v>
      </c>
      <c r="R233" s="78">
        <v>15238</v>
      </c>
      <c r="S233" s="78">
        <v>15146</v>
      </c>
      <c r="T233" s="78">
        <v>15157</v>
      </c>
      <c r="U233" s="78">
        <v>15252</v>
      </c>
      <c r="V233" s="78">
        <v>15326</v>
      </c>
      <c r="W233" s="78">
        <v>15507</v>
      </c>
      <c r="X233" s="78">
        <v>15640</v>
      </c>
      <c r="Z233" s="71" t="s">
        <v>308</v>
      </c>
      <c r="AA233" s="71" t="s">
        <v>600</v>
      </c>
      <c r="AB233" s="78">
        <f t="shared" si="31"/>
        <v>4.5118742753544874</v>
      </c>
      <c r="AC233" s="78">
        <f t="shared" si="24"/>
        <v>4.3149057234506767</v>
      </c>
      <c r="AD233" s="78">
        <f t="shared" si="25"/>
        <v>4.5071617477823143</v>
      </c>
      <c r="AE233" s="78">
        <f t="shared" si="26"/>
        <v>4.2914216614128504</v>
      </c>
      <c r="AF233" s="78">
        <f t="shared" si="27"/>
        <v>4.0409903633768849</v>
      </c>
      <c r="AG233" s="78">
        <f t="shared" si="28"/>
        <v>3.9624162011969255</v>
      </c>
      <c r="AH233" s="78">
        <f t="shared" si="29"/>
        <v>3.7976812093640637</v>
      </c>
      <c r="AI233" s="78">
        <f t="shared" si="30"/>
        <v>3.5463084411102046</v>
      </c>
      <c r="AJ233" s="78">
        <f t="shared" si="30"/>
        <v>3.5302684886075451</v>
      </c>
    </row>
    <row r="234" spans="1:36" x14ac:dyDescent="0.2">
      <c r="A234" s="71" t="s">
        <v>309</v>
      </c>
      <c r="B234" s="71" t="s">
        <v>601</v>
      </c>
      <c r="C234" s="78">
        <v>261.80258772368597</v>
      </c>
      <c r="D234" s="78">
        <v>221.42139179888201</v>
      </c>
      <c r="E234" s="78">
        <v>251.283431773226</v>
      </c>
      <c r="F234" s="78">
        <v>229.98723431056001</v>
      </c>
      <c r="G234" s="78">
        <v>225.18338857842301</v>
      </c>
      <c r="H234" s="78">
        <v>216.57641081023399</v>
      </c>
      <c r="I234" s="78">
        <v>193.916081131944</v>
      </c>
      <c r="J234" s="78">
        <v>177.059498019816</v>
      </c>
      <c r="K234" s="78">
        <v>218.93173986034</v>
      </c>
      <c r="L234" s="78"/>
      <c r="M234" s="71" t="s">
        <v>309</v>
      </c>
      <c r="N234" s="71" t="s">
        <v>601</v>
      </c>
      <c r="O234" s="78">
        <v>10850</v>
      </c>
      <c r="P234" s="78">
        <v>10797</v>
      </c>
      <c r="Q234" s="78">
        <v>10811</v>
      </c>
      <c r="R234" s="78">
        <v>10859</v>
      </c>
      <c r="S234" s="78">
        <v>10799</v>
      </c>
      <c r="T234" s="78">
        <v>10766</v>
      </c>
      <c r="U234" s="78">
        <v>10748</v>
      </c>
      <c r="V234" s="78">
        <v>10759</v>
      </c>
      <c r="W234" s="78">
        <v>10856</v>
      </c>
      <c r="X234" s="78">
        <v>10837</v>
      </c>
      <c r="Z234" s="71" t="s">
        <v>309</v>
      </c>
      <c r="AA234" s="71" t="s">
        <v>601</v>
      </c>
      <c r="AB234" s="78">
        <f t="shared" si="31"/>
        <v>24.129270757943409</v>
      </c>
      <c r="AC234" s="78">
        <f t="shared" si="24"/>
        <v>20.507677299146245</v>
      </c>
      <c r="AD234" s="78">
        <f t="shared" si="25"/>
        <v>23.243310681086488</v>
      </c>
      <c r="AE234" s="78">
        <f t="shared" si="26"/>
        <v>21.179411944982043</v>
      </c>
      <c r="AF234" s="78">
        <f t="shared" si="27"/>
        <v>20.85224452064293</v>
      </c>
      <c r="AG234" s="78">
        <f t="shared" si="28"/>
        <v>20.116701728611741</v>
      </c>
      <c r="AH234" s="78">
        <f t="shared" si="29"/>
        <v>18.042061884252327</v>
      </c>
      <c r="AI234" s="78">
        <f t="shared" si="30"/>
        <v>16.456873131314808</v>
      </c>
      <c r="AJ234" s="78">
        <f t="shared" si="30"/>
        <v>20.166888343804349</v>
      </c>
    </row>
    <row r="235" spans="1:36" x14ac:dyDescent="0.2">
      <c r="A235" s="71" t="s">
        <v>310</v>
      </c>
      <c r="B235" s="71" t="s">
        <v>602</v>
      </c>
      <c r="C235" s="78">
        <v>28.589280745921599</v>
      </c>
      <c r="D235" s="78">
        <v>28.241568293998199</v>
      </c>
      <c r="E235" s="78">
        <v>29.5300595866048</v>
      </c>
      <c r="F235" s="78">
        <v>28.329939627262299</v>
      </c>
      <c r="G235" s="78">
        <v>28.394076195491301</v>
      </c>
      <c r="H235" s="78">
        <v>28.299728407491799</v>
      </c>
      <c r="I235" s="78">
        <v>28.491526323180501</v>
      </c>
      <c r="J235" s="78">
        <v>31.716545517877599</v>
      </c>
      <c r="K235" s="78">
        <v>30.766247963445799</v>
      </c>
      <c r="L235" s="78"/>
      <c r="M235" s="71" t="s">
        <v>310</v>
      </c>
      <c r="N235" s="71" t="s">
        <v>602</v>
      </c>
      <c r="O235" s="78">
        <v>6990</v>
      </c>
      <c r="P235" s="78">
        <v>6934</v>
      </c>
      <c r="Q235" s="78">
        <v>6922</v>
      </c>
      <c r="R235" s="78">
        <v>6867</v>
      </c>
      <c r="S235" s="78">
        <v>6835</v>
      </c>
      <c r="T235" s="78">
        <v>6849</v>
      </c>
      <c r="U235" s="78">
        <v>6812</v>
      </c>
      <c r="V235" s="78">
        <v>6750</v>
      </c>
      <c r="W235" s="78">
        <v>6861</v>
      </c>
      <c r="X235" s="78">
        <v>6887</v>
      </c>
      <c r="Z235" s="71" t="s">
        <v>310</v>
      </c>
      <c r="AA235" s="71" t="s">
        <v>602</v>
      </c>
      <c r="AB235" s="78">
        <f t="shared" si="31"/>
        <v>4.0900258577856361</v>
      </c>
      <c r="AC235" s="78">
        <f t="shared" si="24"/>
        <v>4.0729114932215458</v>
      </c>
      <c r="AD235" s="78">
        <f t="shared" si="25"/>
        <v>4.2661166695470669</v>
      </c>
      <c r="AE235" s="78">
        <f t="shared" si="26"/>
        <v>4.1255190952762923</v>
      </c>
      <c r="AF235" s="78">
        <f t="shared" si="27"/>
        <v>4.1542174389892175</v>
      </c>
      <c r="AG235" s="78">
        <f t="shared" si="28"/>
        <v>4.1319504172129946</v>
      </c>
      <c r="AH235" s="78">
        <f t="shared" si="29"/>
        <v>4.1825493721639022</v>
      </c>
      <c r="AI235" s="78">
        <f t="shared" si="30"/>
        <v>4.6987474841300143</v>
      </c>
      <c r="AJ235" s="78">
        <f t="shared" si="30"/>
        <v>4.4842221197268328</v>
      </c>
    </row>
    <row r="236" spans="1:36" x14ac:dyDescent="0.2">
      <c r="A236" s="71" t="s">
        <v>311</v>
      </c>
      <c r="B236" s="71" t="s">
        <v>603</v>
      </c>
      <c r="C236" s="78">
        <v>43.132318886832998</v>
      </c>
      <c r="D236" s="78">
        <v>42.7740025352808</v>
      </c>
      <c r="E236" s="78">
        <v>42.961066084548598</v>
      </c>
      <c r="F236" s="78">
        <v>44.7879836213082</v>
      </c>
      <c r="G236" s="78">
        <v>41.050052423439801</v>
      </c>
      <c r="H236" s="78">
        <v>41.1691490907766</v>
      </c>
      <c r="I236" s="78">
        <v>37.825289251252997</v>
      </c>
      <c r="J236" s="78">
        <v>38.265706247294098</v>
      </c>
      <c r="K236" s="78">
        <v>37.7846974602611</v>
      </c>
      <c r="L236" s="78"/>
      <c r="M236" s="71" t="s">
        <v>311</v>
      </c>
      <c r="N236" s="71" t="s">
        <v>603</v>
      </c>
      <c r="O236" s="78">
        <v>7287</v>
      </c>
      <c r="P236" s="78">
        <v>7288</v>
      </c>
      <c r="Q236" s="78">
        <v>7207</v>
      </c>
      <c r="R236" s="78">
        <v>7184</v>
      </c>
      <c r="S236" s="78">
        <v>7139</v>
      </c>
      <c r="T236" s="78">
        <v>7096</v>
      </c>
      <c r="U236" s="78">
        <v>7052</v>
      </c>
      <c r="V236" s="78">
        <v>7035</v>
      </c>
      <c r="W236" s="78">
        <v>7039</v>
      </c>
      <c r="X236" s="78">
        <v>7068</v>
      </c>
      <c r="Z236" s="71" t="s">
        <v>311</v>
      </c>
      <c r="AA236" s="71" t="s">
        <v>603</v>
      </c>
      <c r="AB236" s="78">
        <f t="shared" si="31"/>
        <v>5.9190776570376009</v>
      </c>
      <c r="AC236" s="78">
        <f t="shared" si="24"/>
        <v>5.8691002381010975</v>
      </c>
      <c r="AD236" s="78">
        <f t="shared" si="25"/>
        <v>5.9610192985359509</v>
      </c>
      <c r="AE236" s="78">
        <f t="shared" si="26"/>
        <v>6.2344075196698503</v>
      </c>
      <c r="AF236" s="78">
        <f t="shared" si="27"/>
        <v>5.7501123999775601</v>
      </c>
      <c r="AG236" s="78">
        <f t="shared" si="28"/>
        <v>5.8017402890045942</v>
      </c>
      <c r="AH236" s="78">
        <f t="shared" si="29"/>
        <v>5.3637676192928243</v>
      </c>
      <c r="AI236" s="78">
        <f t="shared" si="30"/>
        <v>5.4393327998996579</v>
      </c>
      <c r="AJ236" s="78">
        <f t="shared" si="30"/>
        <v>5.3679070123968033</v>
      </c>
    </row>
    <row r="237" spans="1:36" x14ac:dyDescent="0.2">
      <c r="A237" s="71" t="s">
        <v>312</v>
      </c>
      <c r="B237" s="71" t="s">
        <v>604</v>
      </c>
      <c r="C237" s="78">
        <v>112.55268381967301</v>
      </c>
      <c r="D237" s="78">
        <v>89.491622145340401</v>
      </c>
      <c r="E237" s="78">
        <v>106.838247759197</v>
      </c>
      <c r="F237" s="78">
        <v>105.901085176639</v>
      </c>
      <c r="G237" s="78">
        <v>95.676084670737396</v>
      </c>
      <c r="H237" s="78">
        <v>89.290300218951998</v>
      </c>
      <c r="I237" s="78">
        <v>81.914679043217603</v>
      </c>
      <c r="J237" s="78">
        <v>81.685245868993903</v>
      </c>
      <c r="K237" s="78">
        <v>85.803713759237198</v>
      </c>
      <c r="L237" s="78"/>
      <c r="M237" s="71" t="s">
        <v>312</v>
      </c>
      <c r="N237" s="71" t="s">
        <v>604</v>
      </c>
      <c r="O237" s="78">
        <v>10734</v>
      </c>
      <c r="P237" s="78">
        <v>10758</v>
      </c>
      <c r="Q237" s="78">
        <v>10715</v>
      </c>
      <c r="R237" s="78">
        <v>10662</v>
      </c>
      <c r="S237" s="78">
        <v>10650</v>
      </c>
      <c r="T237" s="78">
        <v>10691</v>
      </c>
      <c r="U237" s="78">
        <v>10712</v>
      </c>
      <c r="V237" s="78">
        <v>10790</v>
      </c>
      <c r="W237" s="78">
        <v>10909</v>
      </c>
      <c r="X237" s="78">
        <v>10894</v>
      </c>
      <c r="Z237" s="71" t="s">
        <v>312</v>
      </c>
      <c r="AA237" s="71" t="s">
        <v>604</v>
      </c>
      <c r="AB237" s="78">
        <f t="shared" si="31"/>
        <v>10.48562360906214</v>
      </c>
      <c r="AC237" s="78">
        <f t="shared" si="24"/>
        <v>8.3186114654527241</v>
      </c>
      <c r="AD237" s="78">
        <f t="shared" si="25"/>
        <v>9.970905063854131</v>
      </c>
      <c r="AE237" s="78">
        <f t="shared" si="26"/>
        <v>9.9325722356630077</v>
      </c>
      <c r="AF237" s="78">
        <f t="shared" si="27"/>
        <v>8.9836699221349665</v>
      </c>
      <c r="AG237" s="78">
        <f t="shared" si="28"/>
        <v>8.3519128443505757</v>
      </c>
      <c r="AH237" s="78">
        <f t="shared" si="29"/>
        <v>7.6470014043332339</v>
      </c>
      <c r="AI237" s="78">
        <f t="shared" si="30"/>
        <v>7.5704583752543009</v>
      </c>
      <c r="AJ237" s="78">
        <f t="shared" si="30"/>
        <v>7.8654059729798513</v>
      </c>
    </row>
    <row r="238" spans="1:36" x14ac:dyDescent="0.2">
      <c r="A238" s="71" t="s">
        <v>313</v>
      </c>
      <c r="B238" s="71" t="s">
        <v>605</v>
      </c>
      <c r="C238" s="78">
        <v>80.483177051062299</v>
      </c>
      <c r="D238" s="78">
        <v>78.918294381661397</v>
      </c>
      <c r="E238" s="78">
        <v>86.280690860338495</v>
      </c>
      <c r="F238" s="78">
        <v>78.497786868799096</v>
      </c>
      <c r="G238" s="78">
        <v>74.005328579636199</v>
      </c>
      <c r="H238" s="78">
        <v>70.238864110247604</v>
      </c>
      <c r="I238" s="78">
        <v>66.402905990058997</v>
      </c>
      <c r="J238" s="78">
        <v>75.123552102119902</v>
      </c>
      <c r="K238" s="78">
        <v>77.711266219800805</v>
      </c>
      <c r="L238" s="78"/>
      <c r="M238" s="71" t="s">
        <v>313</v>
      </c>
      <c r="N238" s="71" t="s">
        <v>605</v>
      </c>
      <c r="O238" s="78">
        <v>20153</v>
      </c>
      <c r="P238" s="78">
        <v>20146</v>
      </c>
      <c r="Q238" s="78">
        <v>20153</v>
      </c>
      <c r="R238" s="78">
        <v>20107</v>
      </c>
      <c r="S238" s="78">
        <v>20082</v>
      </c>
      <c r="T238" s="78">
        <v>19998</v>
      </c>
      <c r="U238" s="78">
        <v>20006</v>
      </c>
      <c r="V238" s="78">
        <v>20101</v>
      </c>
      <c r="W238" s="78">
        <v>20279</v>
      </c>
      <c r="X238" s="78">
        <v>20369</v>
      </c>
      <c r="Z238" s="71" t="s">
        <v>313</v>
      </c>
      <c r="AA238" s="71" t="s">
        <v>605</v>
      </c>
      <c r="AB238" s="78">
        <f t="shared" si="31"/>
        <v>3.993607753240823</v>
      </c>
      <c r="AC238" s="78">
        <f t="shared" si="24"/>
        <v>3.9173182955257322</v>
      </c>
      <c r="AD238" s="78">
        <f t="shared" si="25"/>
        <v>4.2812827301314194</v>
      </c>
      <c r="AE238" s="78">
        <f t="shared" si="26"/>
        <v>3.9040029277763515</v>
      </c>
      <c r="AF238" s="78">
        <f t="shared" si="27"/>
        <v>3.6851572841169307</v>
      </c>
      <c r="AG238" s="78">
        <f t="shared" si="28"/>
        <v>3.512294434955876</v>
      </c>
      <c r="AH238" s="78">
        <f t="shared" si="29"/>
        <v>3.3191495546365588</v>
      </c>
      <c r="AI238" s="78">
        <f t="shared" si="30"/>
        <v>3.7373042188010492</v>
      </c>
      <c r="AJ238" s="78">
        <f t="shared" si="30"/>
        <v>3.8321054401006363</v>
      </c>
    </row>
    <row r="239" spans="1:36" x14ac:dyDescent="0.2">
      <c r="A239" s="71" t="s">
        <v>314</v>
      </c>
      <c r="B239" s="71" t="s">
        <v>606</v>
      </c>
      <c r="C239" s="78">
        <v>216.48192841968401</v>
      </c>
      <c r="D239" s="78">
        <v>196.81396686986599</v>
      </c>
      <c r="E239" s="78">
        <v>205.96412324442301</v>
      </c>
      <c r="F239" s="78">
        <v>187.05593978268001</v>
      </c>
      <c r="G239" s="78">
        <v>193.42111103552099</v>
      </c>
      <c r="H239" s="78">
        <v>187.27051700699599</v>
      </c>
      <c r="I239" s="78">
        <v>170.06454025148901</v>
      </c>
      <c r="J239" s="78">
        <v>159.60857502515</v>
      </c>
      <c r="K239" s="78">
        <v>156.424941975145</v>
      </c>
      <c r="L239" s="78"/>
      <c r="M239" s="71" t="s">
        <v>314</v>
      </c>
      <c r="N239" s="71" t="s">
        <v>606</v>
      </c>
      <c r="O239" s="78">
        <v>55297</v>
      </c>
      <c r="P239" s="78">
        <v>55685</v>
      </c>
      <c r="Q239" s="78">
        <v>56044</v>
      </c>
      <c r="R239" s="78">
        <v>56124</v>
      </c>
      <c r="S239" s="78">
        <v>56432</v>
      </c>
      <c r="T239" s="78">
        <v>56767</v>
      </c>
      <c r="U239" s="78">
        <v>56896</v>
      </c>
      <c r="V239" s="78">
        <v>57062</v>
      </c>
      <c r="W239" s="78">
        <v>57685</v>
      </c>
      <c r="X239" s="78">
        <v>58340</v>
      </c>
      <c r="Z239" s="71" t="s">
        <v>314</v>
      </c>
      <c r="AA239" s="71" t="s">
        <v>606</v>
      </c>
      <c r="AB239" s="78">
        <f t="shared" si="31"/>
        <v>3.9148946311677668</v>
      </c>
      <c r="AC239" s="78">
        <f t="shared" si="24"/>
        <v>3.5344162138792492</v>
      </c>
      <c r="AD239" s="78">
        <f t="shared" si="25"/>
        <v>3.6750432382489295</v>
      </c>
      <c r="AE239" s="78">
        <f t="shared" si="26"/>
        <v>3.3329046358541801</v>
      </c>
      <c r="AF239" s="78">
        <f t="shared" si="27"/>
        <v>3.4275076381400802</v>
      </c>
      <c r="AG239" s="78">
        <f t="shared" si="28"/>
        <v>3.2989327779695246</v>
      </c>
      <c r="AH239" s="78">
        <f t="shared" si="29"/>
        <v>2.9890421163436622</v>
      </c>
      <c r="AI239" s="78">
        <f t="shared" si="30"/>
        <v>2.7971079707186921</v>
      </c>
      <c r="AJ239" s="78">
        <f t="shared" si="30"/>
        <v>2.711709144060761</v>
      </c>
    </row>
    <row r="240" spans="1:36" x14ac:dyDescent="0.2">
      <c r="A240" s="71" t="s">
        <v>315</v>
      </c>
      <c r="B240" s="71" t="s">
        <v>607</v>
      </c>
      <c r="C240" s="78">
        <v>586.18321756010403</v>
      </c>
      <c r="D240" s="78">
        <v>491.53623401979598</v>
      </c>
      <c r="E240" s="78">
        <v>558.86212215604905</v>
      </c>
      <c r="F240" s="78">
        <v>504.75869423050801</v>
      </c>
      <c r="G240" s="78">
        <v>480.42521655267399</v>
      </c>
      <c r="H240" s="78">
        <v>511.56229246921498</v>
      </c>
      <c r="I240" s="78">
        <v>514.169307426263</v>
      </c>
      <c r="J240" s="78">
        <v>462.97470904734098</v>
      </c>
      <c r="K240" s="78">
        <v>449.37381131949002</v>
      </c>
      <c r="L240" s="78"/>
      <c r="M240" s="71" t="s">
        <v>315</v>
      </c>
      <c r="N240" s="71" t="s">
        <v>607</v>
      </c>
      <c r="O240" s="78">
        <v>48185</v>
      </c>
      <c r="P240" s="78">
        <v>48681</v>
      </c>
      <c r="Q240" s="78">
        <v>49251</v>
      </c>
      <c r="R240" s="78">
        <v>49323</v>
      </c>
      <c r="S240" s="78">
        <v>49482</v>
      </c>
      <c r="T240" s="78">
        <v>50023</v>
      </c>
      <c r="U240" s="78">
        <v>50715</v>
      </c>
      <c r="V240" s="78">
        <v>50988</v>
      </c>
      <c r="W240" s="78">
        <v>51604</v>
      </c>
      <c r="X240" s="78">
        <v>51964</v>
      </c>
      <c r="Z240" s="71" t="s">
        <v>315</v>
      </c>
      <c r="AA240" s="71" t="s">
        <v>607</v>
      </c>
      <c r="AB240" s="78">
        <f t="shared" si="31"/>
        <v>12.16526341309752</v>
      </c>
      <c r="AC240" s="78">
        <f t="shared" si="24"/>
        <v>10.097085803902877</v>
      </c>
      <c r="AD240" s="78">
        <f t="shared" si="25"/>
        <v>11.347223856491219</v>
      </c>
      <c r="AE240" s="78">
        <f t="shared" si="26"/>
        <v>10.233738706698862</v>
      </c>
      <c r="AF240" s="78">
        <f t="shared" si="27"/>
        <v>9.7090905087238593</v>
      </c>
      <c r="AG240" s="78">
        <f t="shared" si="28"/>
        <v>10.226541640229794</v>
      </c>
      <c r="AH240" s="78">
        <f t="shared" si="29"/>
        <v>10.138406929434348</v>
      </c>
      <c r="AI240" s="78">
        <f t="shared" si="30"/>
        <v>9.0800719590362622</v>
      </c>
      <c r="AJ240" s="78">
        <f t="shared" si="30"/>
        <v>8.7081197449711265</v>
      </c>
    </row>
    <row r="241" spans="1:36" x14ac:dyDescent="0.2">
      <c r="A241" s="71" t="s">
        <v>316</v>
      </c>
      <c r="B241" s="71" t="s">
        <v>608</v>
      </c>
      <c r="C241" s="78">
        <v>64.010480858769597</v>
      </c>
      <c r="D241" s="78">
        <v>63.466565846733602</v>
      </c>
      <c r="E241" s="78">
        <v>66.321509651421707</v>
      </c>
      <c r="F241" s="78">
        <v>66.958583666542907</v>
      </c>
      <c r="G241" s="78">
        <v>64.967303479915003</v>
      </c>
      <c r="H241" s="78">
        <v>62.3757619495074</v>
      </c>
      <c r="I241" s="78">
        <v>60.517716914267901</v>
      </c>
      <c r="J241" s="78">
        <v>60.287134101387799</v>
      </c>
      <c r="K241" s="78">
        <v>59.074218185269203</v>
      </c>
      <c r="L241" s="78"/>
      <c r="M241" s="71" t="s">
        <v>316</v>
      </c>
      <c r="N241" s="71" t="s">
        <v>608</v>
      </c>
      <c r="O241" s="78">
        <v>10957</v>
      </c>
      <c r="P241" s="78">
        <v>10900</v>
      </c>
      <c r="Q241" s="78">
        <v>10840</v>
      </c>
      <c r="R241" s="78">
        <v>10861</v>
      </c>
      <c r="S241" s="78">
        <v>10851</v>
      </c>
      <c r="T241" s="78">
        <v>10873</v>
      </c>
      <c r="U241" s="78">
        <v>10886</v>
      </c>
      <c r="V241" s="78">
        <v>11009</v>
      </c>
      <c r="W241" s="78">
        <v>11086</v>
      </c>
      <c r="X241" s="78">
        <v>11160</v>
      </c>
      <c r="Z241" s="71" t="s">
        <v>316</v>
      </c>
      <c r="AA241" s="71" t="s">
        <v>608</v>
      </c>
      <c r="AB241" s="78">
        <f t="shared" si="31"/>
        <v>5.8419714208971065</v>
      </c>
      <c r="AC241" s="78">
        <f t="shared" si="24"/>
        <v>5.8226207198838171</v>
      </c>
      <c r="AD241" s="78">
        <f t="shared" si="25"/>
        <v>6.1182204475481274</v>
      </c>
      <c r="AE241" s="78">
        <f t="shared" si="26"/>
        <v>6.1650477549528508</v>
      </c>
      <c r="AF241" s="78">
        <f t="shared" si="27"/>
        <v>5.9872180886475901</v>
      </c>
      <c r="AG241" s="78">
        <f t="shared" si="28"/>
        <v>5.7367572840529206</v>
      </c>
      <c r="AH241" s="78">
        <f t="shared" si="29"/>
        <v>5.5592244088065312</v>
      </c>
      <c r="AI241" s="78">
        <f t="shared" si="30"/>
        <v>5.4761680535369059</v>
      </c>
      <c r="AJ241" s="78">
        <f t="shared" si="30"/>
        <v>5.3287225496364066</v>
      </c>
    </row>
    <row r="242" spans="1:36" x14ac:dyDescent="0.2">
      <c r="A242" s="71" t="s">
        <v>317</v>
      </c>
      <c r="B242" s="71" t="s">
        <v>609</v>
      </c>
      <c r="C242" s="78">
        <v>92.935543629894198</v>
      </c>
      <c r="D242" s="78">
        <v>90.451182103015299</v>
      </c>
      <c r="E242" s="78">
        <v>95.796507507248194</v>
      </c>
      <c r="F242" s="78">
        <v>94.725313652841507</v>
      </c>
      <c r="G242" s="78">
        <v>87.979202767626703</v>
      </c>
      <c r="H242" s="78">
        <v>83.778703636728196</v>
      </c>
      <c r="I242" s="78">
        <v>82.586450570457799</v>
      </c>
      <c r="J242" s="78">
        <v>80.293060628181806</v>
      </c>
      <c r="K242" s="78">
        <v>89.369680829799606</v>
      </c>
      <c r="L242" s="78"/>
      <c r="M242" s="71" t="s">
        <v>317</v>
      </c>
      <c r="N242" s="71" t="s">
        <v>609</v>
      </c>
      <c r="O242" s="78">
        <v>15259</v>
      </c>
      <c r="P242" s="78">
        <v>15195</v>
      </c>
      <c r="Q242" s="78">
        <v>15164</v>
      </c>
      <c r="R242" s="78">
        <v>15119</v>
      </c>
      <c r="S242" s="78">
        <v>15064</v>
      </c>
      <c r="T242" s="78">
        <v>15021</v>
      </c>
      <c r="U242" s="78">
        <v>15085</v>
      </c>
      <c r="V242" s="78">
        <v>15235</v>
      </c>
      <c r="W242" s="78">
        <v>15461</v>
      </c>
      <c r="X242" s="78">
        <v>15566</v>
      </c>
      <c r="Z242" s="71" t="s">
        <v>317</v>
      </c>
      <c r="AA242" s="71" t="s">
        <v>609</v>
      </c>
      <c r="AB242" s="78">
        <f t="shared" si="31"/>
        <v>6.0905395917094305</v>
      </c>
      <c r="AC242" s="78">
        <f t="shared" si="24"/>
        <v>5.9526937876285153</v>
      </c>
      <c r="AD242" s="78">
        <f t="shared" si="25"/>
        <v>6.3173639875526382</v>
      </c>
      <c r="AE242" s="78">
        <f t="shared" si="26"/>
        <v>6.2653160693724121</v>
      </c>
      <c r="AF242" s="78">
        <f t="shared" si="27"/>
        <v>5.8403613095875402</v>
      </c>
      <c r="AG242" s="78">
        <f t="shared" si="28"/>
        <v>5.5774384952219025</v>
      </c>
      <c r="AH242" s="78">
        <f t="shared" si="29"/>
        <v>5.4747398455722776</v>
      </c>
      <c r="AI242" s="78">
        <f t="shared" si="30"/>
        <v>5.270302633946951</v>
      </c>
      <c r="AJ242" s="78">
        <f t="shared" si="30"/>
        <v>5.7803299159045087</v>
      </c>
    </row>
    <row r="243" spans="1:36" x14ac:dyDescent="0.2">
      <c r="A243" s="71" t="s">
        <v>318</v>
      </c>
      <c r="B243" s="71" t="s">
        <v>610</v>
      </c>
      <c r="C243" s="78">
        <v>265.43634491428298</v>
      </c>
      <c r="D243" s="78">
        <v>242.61530424139599</v>
      </c>
      <c r="E243" s="78">
        <v>255.039455023459</v>
      </c>
      <c r="F243" s="78">
        <v>267.00232898634403</v>
      </c>
      <c r="G243" s="78">
        <v>254.60899969361901</v>
      </c>
      <c r="H243" s="78">
        <v>238.12362144442599</v>
      </c>
      <c r="I243" s="78">
        <v>235.61744268324401</v>
      </c>
      <c r="J243" s="78">
        <v>258.69657153688098</v>
      </c>
      <c r="K243" s="78">
        <v>259.945058829576</v>
      </c>
      <c r="L243" s="78"/>
      <c r="M243" s="71" t="s">
        <v>318</v>
      </c>
      <c r="N243" s="71" t="s">
        <v>610</v>
      </c>
      <c r="O243" s="78">
        <v>21937</v>
      </c>
      <c r="P243" s="78">
        <v>21762</v>
      </c>
      <c r="Q243" s="78">
        <v>21583</v>
      </c>
      <c r="R243" s="78">
        <v>21486</v>
      </c>
      <c r="S243" s="78">
        <v>21467</v>
      </c>
      <c r="T243" s="78">
        <v>21582</v>
      </c>
      <c r="U243" s="78">
        <v>22022</v>
      </c>
      <c r="V243" s="78">
        <v>22781</v>
      </c>
      <c r="W243" s="78">
        <v>23161</v>
      </c>
      <c r="X243" s="78">
        <v>23256</v>
      </c>
      <c r="Z243" s="71" t="s">
        <v>318</v>
      </c>
      <c r="AA243" s="71" t="s">
        <v>610</v>
      </c>
      <c r="AB243" s="78">
        <f t="shared" si="31"/>
        <v>12.099938228303003</v>
      </c>
      <c r="AC243" s="78">
        <f t="shared" si="24"/>
        <v>11.14857569347468</v>
      </c>
      <c r="AD243" s="78">
        <f t="shared" si="25"/>
        <v>11.816682343671362</v>
      </c>
      <c r="AE243" s="78">
        <f t="shared" si="26"/>
        <v>12.426804849033978</v>
      </c>
      <c r="AF243" s="78">
        <f t="shared" si="27"/>
        <v>11.860483518592211</v>
      </c>
      <c r="AG243" s="78">
        <f t="shared" si="28"/>
        <v>11.033436263758038</v>
      </c>
      <c r="AH243" s="78">
        <f t="shared" si="29"/>
        <v>10.699184573755517</v>
      </c>
      <c r="AI243" s="78">
        <f t="shared" si="30"/>
        <v>11.355804026903163</v>
      </c>
      <c r="AJ243" s="78">
        <f t="shared" si="30"/>
        <v>11.22339531236026</v>
      </c>
    </row>
    <row r="244" spans="1:36" x14ac:dyDescent="0.2">
      <c r="A244" s="71" t="s">
        <v>319</v>
      </c>
      <c r="B244" s="71" t="s">
        <v>611</v>
      </c>
      <c r="C244" s="78">
        <v>100.943300735964</v>
      </c>
      <c r="D244" s="78">
        <v>98.397563932286602</v>
      </c>
      <c r="E244" s="78">
        <v>101.62494290369</v>
      </c>
      <c r="F244" s="78">
        <v>95.895169274015899</v>
      </c>
      <c r="G244" s="78">
        <v>90.600100249078594</v>
      </c>
      <c r="H244" s="78">
        <v>89.281287562018903</v>
      </c>
      <c r="I244" s="78">
        <v>88.257019822309402</v>
      </c>
      <c r="J244" s="78">
        <v>86.744264945792594</v>
      </c>
      <c r="K244" s="78">
        <v>87.302418146267598</v>
      </c>
      <c r="L244" s="78"/>
      <c r="M244" s="71" t="s">
        <v>319</v>
      </c>
      <c r="N244" s="71" t="s">
        <v>611</v>
      </c>
      <c r="O244" s="78">
        <v>25522</v>
      </c>
      <c r="P244" s="78">
        <v>25650</v>
      </c>
      <c r="Q244" s="78">
        <v>25810</v>
      </c>
      <c r="R244" s="78">
        <v>25586</v>
      </c>
      <c r="S244" s="78">
        <v>25639</v>
      </c>
      <c r="T244" s="78">
        <v>25712</v>
      </c>
      <c r="U244" s="78">
        <v>26030</v>
      </c>
      <c r="V244" s="78">
        <v>26362</v>
      </c>
      <c r="W244" s="78">
        <v>26933</v>
      </c>
      <c r="X244" s="78">
        <v>26992</v>
      </c>
      <c r="Z244" s="71" t="s">
        <v>319</v>
      </c>
      <c r="AA244" s="71" t="s">
        <v>611</v>
      </c>
      <c r="AB244" s="78">
        <f t="shared" si="31"/>
        <v>3.9551485281703629</v>
      </c>
      <c r="AC244" s="78">
        <f t="shared" si="24"/>
        <v>3.8361623365413879</v>
      </c>
      <c r="AD244" s="78">
        <f t="shared" si="25"/>
        <v>3.9374251415610226</v>
      </c>
      <c r="AE244" s="78">
        <f t="shared" si="26"/>
        <v>3.7479547124996446</v>
      </c>
      <c r="AF244" s="78">
        <f t="shared" si="27"/>
        <v>3.5336830706766484</v>
      </c>
      <c r="AG244" s="78">
        <f t="shared" si="28"/>
        <v>3.4723587259652651</v>
      </c>
      <c r="AH244" s="78">
        <f t="shared" si="29"/>
        <v>3.3905885448447717</v>
      </c>
      <c r="AI244" s="78">
        <f t="shared" si="30"/>
        <v>3.2905039430161818</v>
      </c>
      <c r="AJ244" s="78">
        <f t="shared" si="30"/>
        <v>3.2414665334818844</v>
      </c>
    </row>
    <row r="245" spans="1:36" x14ac:dyDescent="0.2">
      <c r="A245" s="71" t="s">
        <v>320</v>
      </c>
      <c r="B245" s="71" t="s">
        <v>612</v>
      </c>
      <c r="C245" s="78">
        <v>29.944671911334499</v>
      </c>
      <c r="D245" s="78">
        <v>29.156322777787601</v>
      </c>
      <c r="E245" s="78">
        <v>30.6851812557193</v>
      </c>
      <c r="F245" s="78">
        <v>30.176926014223302</v>
      </c>
      <c r="G245" s="78">
        <v>27.547863898046401</v>
      </c>
      <c r="H245" s="78">
        <v>27.566636078505201</v>
      </c>
      <c r="I245" s="78">
        <v>27.080471218485901</v>
      </c>
      <c r="J245" s="78">
        <v>26.032470208776001</v>
      </c>
      <c r="K245" s="78">
        <v>23.9581538863609</v>
      </c>
      <c r="L245" s="78"/>
      <c r="M245" s="71" t="s">
        <v>320</v>
      </c>
      <c r="N245" s="71" t="s">
        <v>612</v>
      </c>
      <c r="O245" s="78">
        <v>6027</v>
      </c>
      <c r="P245" s="78">
        <v>5982</v>
      </c>
      <c r="Q245" s="78">
        <v>5936</v>
      </c>
      <c r="R245" s="78">
        <v>5907</v>
      </c>
      <c r="S245" s="78">
        <v>5850</v>
      </c>
      <c r="T245" s="78">
        <v>5785</v>
      </c>
      <c r="U245" s="78">
        <v>5765</v>
      </c>
      <c r="V245" s="78">
        <v>5849</v>
      </c>
      <c r="W245" s="78">
        <v>5856</v>
      </c>
      <c r="X245" s="78">
        <v>5896</v>
      </c>
      <c r="Z245" s="71" t="s">
        <v>320</v>
      </c>
      <c r="AA245" s="71" t="s">
        <v>612</v>
      </c>
      <c r="AB245" s="78">
        <f t="shared" si="31"/>
        <v>4.9684207584759417</v>
      </c>
      <c r="AC245" s="78">
        <f t="shared" si="24"/>
        <v>4.8740091571025745</v>
      </c>
      <c r="AD245" s="78">
        <f t="shared" si="25"/>
        <v>5.1693364649122815</v>
      </c>
      <c r="AE245" s="78">
        <f t="shared" si="26"/>
        <v>5.1086720863760462</v>
      </c>
      <c r="AF245" s="78">
        <f t="shared" si="27"/>
        <v>4.709036563768616</v>
      </c>
      <c r="AG245" s="78">
        <f t="shared" si="28"/>
        <v>4.7651920619715131</v>
      </c>
      <c r="AH245" s="78">
        <f t="shared" si="29"/>
        <v>4.6973930994771731</v>
      </c>
      <c r="AI245" s="78">
        <f t="shared" si="30"/>
        <v>4.4507557204267396</v>
      </c>
      <c r="AJ245" s="78">
        <f t="shared" si="30"/>
        <v>4.0912148029987883</v>
      </c>
    </row>
    <row r="246" spans="1:36" x14ac:dyDescent="0.2">
      <c r="A246" s="71" t="s">
        <v>321</v>
      </c>
      <c r="B246" s="71" t="s">
        <v>613</v>
      </c>
      <c r="C246" s="78">
        <v>144.302997379711</v>
      </c>
      <c r="D246" s="78">
        <v>174.12448478277301</v>
      </c>
      <c r="E246" s="78">
        <v>136.294062767101</v>
      </c>
      <c r="F246" s="78">
        <v>140.437348208777</v>
      </c>
      <c r="G246" s="78">
        <v>125.470212388325</v>
      </c>
      <c r="H246" s="78">
        <v>121.016003291955</v>
      </c>
      <c r="I246" s="78">
        <v>149.34532325606199</v>
      </c>
      <c r="J246" s="78">
        <v>123.00802843792199</v>
      </c>
      <c r="K246" s="78">
        <v>112.271020994626</v>
      </c>
      <c r="L246" s="78"/>
      <c r="M246" s="71" t="s">
        <v>321</v>
      </c>
      <c r="N246" s="71" t="s">
        <v>613</v>
      </c>
      <c r="O246" s="78">
        <v>9896</v>
      </c>
      <c r="P246" s="78">
        <v>9873</v>
      </c>
      <c r="Q246" s="78">
        <v>9741</v>
      </c>
      <c r="R246" s="78">
        <v>9578</v>
      </c>
      <c r="S246" s="78">
        <v>9521</v>
      </c>
      <c r="T246" s="78">
        <v>9511</v>
      </c>
      <c r="U246" s="78">
        <v>9431</v>
      </c>
      <c r="V246" s="78">
        <v>9435</v>
      </c>
      <c r="W246" s="78">
        <v>9564</v>
      </c>
      <c r="X246" s="78">
        <v>9660</v>
      </c>
      <c r="Z246" s="71" t="s">
        <v>321</v>
      </c>
      <c r="AA246" s="71" t="s">
        <v>613</v>
      </c>
      <c r="AB246" s="78">
        <f t="shared" si="31"/>
        <v>14.581952039178558</v>
      </c>
      <c r="AC246" s="78">
        <f t="shared" si="24"/>
        <v>17.636431153932239</v>
      </c>
      <c r="AD246" s="78">
        <f t="shared" si="25"/>
        <v>13.991793734431884</v>
      </c>
      <c r="AE246" s="78">
        <f t="shared" si="26"/>
        <v>14.662491982540926</v>
      </c>
      <c r="AF246" s="78">
        <f t="shared" si="27"/>
        <v>13.17825988744092</v>
      </c>
      <c r="AG246" s="78">
        <f t="shared" si="28"/>
        <v>12.723793848381348</v>
      </c>
      <c r="AH246" s="78">
        <f t="shared" si="29"/>
        <v>15.835576636206341</v>
      </c>
      <c r="AI246" s="78">
        <f t="shared" si="30"/>
        <v>13.03741689856089</v>
      </c>
      <c r="AJ246" s="78">
        <f t="shared" si="30"/>
        <v>11.738918966397533</v>
      </c>
    </row>
    <row r="247" spans="1:36" x14ac:dyDescent="0.2">
      <c r="A247" s="71" t="s">
        <v>322</v>
      </c>
      <c r="B247" s="71" t="s">
        <v>614</v>
      </c>
      <c r="C247" s="78">
        <v>67.063842273104598</v>
      </c>
      <c r="D247" s="78">
        <v>64.696494195754397</v>
      </c>
      <c r="E247" s="78">
        <v>67.100501718307797</v>
      </c>
      <c r="F247" s="78">
        <v>64.898246017554897</v>
      </c>
      <c r="G247" s="78">
        <v>61.6497396965513</v>
      </c>
      <c r="H247" s="78">
        <v>64.990692975443096</v>
      </c>
      <c r="I247" s="78">
        <v>61.178528797169697</v>
      </c>
      <c r="J247" s="78">
        <v>61.437497307172997</v>
      </c>
      <c r="K247" s="78">
        <v>59.047622006041401</v>
      </c>
      <c r="L247" s="78"/>
      <c r="M247" s="71" t="s">
        <v>322</v>
      </c>
      <c r="N247" s="71" t="s">
        <v>614</v>
      </c>
      <c r="O247" s="78">
        <v>11647</v>
      </c>
      <c r="P247" s="78">
        <v>11530</v>
      </c>
      <c r="Q247" s="78">
        <v>11440</v>
      </c>
      <c r="R247" s="78">
        <v>11404</v>
      </c>
      <c r="S247" s="78">
        <v>11392</v>
      </c>
      <c r="T247" s="78">
        <v>11354</v>
      </c>
      <c r="U247" s="78">
        <v>11432</v>
      </c>
      <c r="V247" s="78">
        <v>11469</v>
      </c>
      <c r="W247" s="78">
        <v>11631</v>
      </c>
      <c r="X247" s="78">
        <v>11609</v>
      </c>
      <c r="Z247" s="71" t="s">
        <v>322</v>
      </c>
      <c r="AA247" s="71" t="s">
        <v>614</v>
      </c>
      <c r="AB247" s="78">
        <f t="shared" si="31"/>
        <v>5.7580357408006009</v>
      </c>
      <c r="AC247" s="78">
        <f t="shared" si="24"/>
        <v>5.6111443361452213</v>
      </c>
      <c r="AD247" s="78">
        <f t="shared" si="25"/>
        <v>5.8654284718800529</v>
      </c>
      <c r="AE247" s="78">
        <f t="shared" si="26"/>
        <v>5.6908318149381705</v>
      </c>
      <c r="AF247" s="78">
        <f t="shared" si="27"/>
        <v>5.4116695660596301</v>
      </c>
      <c r="AG247" s="78">
        <f t="shared" si="28"/>
        <v>5.7240349634880303</v>
      </c>
      <c r="AH247" s="78">
        <f t="shared" si="29"/>
        <v>5.3515158150078461</v>
      </c>
      <c r="AI247" s="78">
        <f t="shared" si="30"/>
        <v>5.3568312239230096</v>
      </c>
      <c r="AJ247" s="78">
        <f t="shared" si="30"/>
        <v>5.0767450783287247</v>
      </c>
    </row>
    <row r="248" spans="1:36" x14ac:dyDescent="0.2">
      <c r="A248" s="71" t="s">
        <v>323</v>
      </c>
      <c r="B248" s="71" t="s">
        <v>615</v>
      </c>
      <c r="C248" s="78">
        <v>53.543908791476703</v>
      </c>
      <c r="D248" s="78">
        <v>52.3778756857673</v>
      </c>
      <c r="E248" s="78">
        <v>52.192253211416102</v>
      </c>
      <c r="F248" s="78">
        <v>51.9109963036057</v>
      </c>
      <c r="G248" s="78">
        <v>52.678984691986102</v>
      </c>
      <c r="H248" s="78">
        <v>50.430389459559201</v>
      </c>
      <c r="I248" s="78">
        <v>50.496669070122998</v>
      </c>
      <c r="J248" s="78">
        <v>49.2480286340436</v>
      </c>
      <c r="K248" s="78">
        <v>49.489089878363501</v>
      </c>
      <c r="L248" s="78"/>
      <c r="M248" s="71" t="s">
        <v>323</v>
      </c>
      <c r="N248" s="71" t="s">
        <v>615</v>
      </c>
      <c r="O248" s="78">
        <v>9736</v>
      </c>
      <c r="P248" s="78">
        <v>9646</v>
      </c>
      <c r="Q248" s="78">
        <v>9611</v>
      </c>
      <c r="R248" s="78">
        <v>9533</v>
      </c>
      <c r="S248" s="78">
        <v>9533</v>
      </c>
      <c r="T248" s="78">
        <v>9491</v>
      </c>
      <c r="U248" s="78">
        <v>9493</v>
      </c>
      <c r="V248" s="78">
        <v>9490</v>
      </c>
      <c r="W248" s="78">
        <v>9511</v>
      </c>
      <c r="X248" s="78">
        <v>9481</v>
      </c>
      <c r="Z248" s="71" t="s">
        <v>323</v>
      </c>
      <c r="AA248" s="71" t="s">
        <v>615</v>
      </c>
      <c r="AB248" s="78">
        <f t="shared" si="31"/>
        <v>5.4995797854844595</v>
      </c>
      <c r="AC248" s="78">
        <f t="shared" si="24"/>
        <v>5.4300099197353617</v>
      </c>
      <c r="AD248" s="78">
        <f t="shared" si="25"/>
        <v>5.4304706285939135</v>
      </c>
      <c r="AE248" s="78">
        <f t="shared" si="26"/>
        <v>5.4453998010705655</v>
      </c>
      <c r="AF248" s="78">
        <f t="shared" si="27"/>
        <v>5.5259608404475085</v>
      </c>
      <c r="AG248" s="78">
        <f t="shared" si="28"/>
        <v>5.3134958865829942</v>
      </c>
      <c r="AH248" s="78">
        <f t="shared" si="29"/>
        <v>5.3193583767115769</v>
      </c>
      <c r="AI248" s="78">
        <f t="shared" si="30"/>
        <v>5.189465609488261</v>
      </c>
      <c r="AJ248" s="78">
        <f t="shared" si="30"/>
        <v>5.2033529469418038</v>
      </c>
    </row>
    <row r="249" spans="1:36" x14ac:dyDescent="0.2">
      <c r="A249" s="71" t="s">
        <v>324</v>
      </c>
      <c r="B249" s="71" t="s">
        <v>616</v>
      </c>
      <c r="C249" s="78">
        <v>117.211488615131</v>
      </c>
      <c r="D249" s="78">
        <v>115.196608862484</v>
      </c>
      <c r="E249" s="78">
        <v>118.400046953737</v>
      </c>
      <c r="F249" s="78">
        <v>111.548297048122</v>
      </c>
      <c r="G249" s="78">
        <v>107.448988358894</v>
      </c>
      <c r="H249" s="78">
        <v>99.205791171651597</v>
      </c>
      <c r="I249" s="78">
        <v>94.065082904656705</v>
      </c>
      <c r="J249" s="78">
        <v>95.553128360979002</v>
      </c>
      <c r="K249" s="78">
        <v>91.264428772685093</v>
      </c>
      <c r="L249" s="78"/>
      <c r="M249" s="71" t="s">
        <v>324</v>
      </c>
      <c r="N249" s="71" t="s">
        <v>616</v>
      </c>
      <c r="O249" s="78">
        <v>19133</v>
      </c>
      <c r="P249" s="78">
        <v>19077</v>
      </c>
      <c r="Q249" s="78">
        <v>19065</v>
      </c>
      <c r="R249" s="78">
        <v>18974</v>
      </c>
      <c r="S249" s="78">
        <v>18880</v>
      </c>
      <c r="T249" s="78">
        <v>18931</v>
      </c>
      <c r="U249" s="78">
        <v>18949</v>
      </c>
      <c r="V249" s="78">
        <v>19027</v>
      </c>
      <c r="W249" s="78">
        <v>19067</v>
      </c>
      <c r="X249" s="78">
        <v>19028</v>
      </c>
      <c r="Z249" s="71" t="s">
        <v>324</v>
      </c>
      <c r="AA249" s="71" t="s">
        <v>616</v>
      </c>
      <c r="AB249" s="78">
        <f t="shared" si="31"/>
        <v>6.1261427175629022</v>
      </c>
      <c r="AC249" s="78">
        <f t="shared" si="24"/>
        <v>6.0385075673577608</v>
      </c>
      <c r="AD249" s="78">
        <f t="shared" si="25"/>
        <v>6.2103355338965125</v>
      </c>
      <c r="AE249" s="78">
        <f t="shared" si="26"/>
        <v>5.8790079607948771</v>
      </c>
      <c r="AF249" s="78">
        <f t="shared" si="27"/>
        <v>5.6911540444329445</v>
      </c>
      <c r="AG249" s="78">
        <f t="shared" si="28"/>
        <v>5.2403883139639529</v>
      </c>
      <c r="AH249" s="78">
        <f t="shared" si="29"/>
        <v>4.9641185764239122</v>
      </c>
      <c r="AI249" s="78">
        <f t="shared" si="30"/>
        <v>5.0219755274598725</v>
      </c>
      <c r="AJ249" s="78">
        <f t="shared" si="30"/>
        <v>4.786512234367498</v>
      </c>
    </row>
    <row r="250" spans="1:36" x14ac:dyDescent="0.2">
      <c r="A250" s="71" t="s">
        <v>325</v>
      </c>
      <c r="B250" s="71" t="s">
        <v>617</v>
      </c>
      <c r="C250" s="78">
        <v>495.97511812106598</v>
      </c>
      <c r="D250" s="78">
        <v>453.243855949416</v>
      </c>
      <c r="E250" s="78">
        <v>524.76141382810704</v>
      </c>
      <c r="F250" s="78">
        <v>391.69083403697499</v>
      </c>
      <c r="G250" s="78">
        <v>332.774482242869</v>
      </c>
      <c r="H250" s="78">
        <v>305.513979612117</v>
      </c>
      <c r="I250" s="78">
        <v>295.43236895531999</v>
      </c>
      <c r="J250" s="78">
        <v>289.46217219488699</v>
      </c>
      <c r="K250" s="78">
        <v>287.997107933682</v>
      </c>
      <c r="L250" s="78"/>
      <c r="M250" s="71" t="s">
        <v>325</v>
      </c>
      <c r="N250" s="71" t="s">
        <v>617</v>
      </c>
      <c r="O250" s="78">
        <v>93509</v>
      </c>
      <c r="P250" s="78">
        <v>94352</v>
      </c>
      <c r="Q250" s="78">
        <v>95055</v>
      </c>
      <c r="R250" s="78">
        <v>95428</v>
      </c>
      <c r="S250" s="78">
        <v>96170</v>
      </c>
      <c r="T250" s="78">
        <v>97236</v>
      </c>
      <c r="U250" s="78">
        <v>98314</v>
      </c>
      <c r="V250" s="78">
        <v>98877</v>
      </c>
      <c r="W250" s="78">
        <v>99788</v>
      </c>
      <c r="X250" s="78">
        <v>100603</v>
      </c>
      <c r="Z250" s="71" t="s">
        <v>325</v>
      </c>
      <c r="AA250" s="71" t="s">
        <v>617</v>
      </c>
      <c r="AB250" s="78">
        <f t="shared" si="31"/>
        <v>5.3040361689363156</v>
      </c>
      <c r="AC250" s="78">
        <f t="shared" si="24"/>
        <v>4.8037546204576058</v>
      </c>
      <c r="AD250" s="78">
        <f t="shared" si="25"/>
        <v>5.520608214487476</v>
      </c>
      <c r="AE250" s="78">
        <f t="shared" si="26"/>
        <v>4.104569246311093</v>
      </c>
      <c r="AF250" s="78">
        <f t="shared" si="27"/>
        <v>3.460273289413216</v>
      </c>
      <c r="AG250" s="78">
        <f t="shared" si="28"/>
        <v>3.1419842405294025</v>
      </c>
      <c r="AH250" s="78">
        <f t="shared" si="29"/>
        <v>3.0049877835844332</v>
      </c>
      <c r="AI250" s="78">
        <f t="shared" si="30"/>
        <v>2.9274975190882309</v>
      </c>
      <c r="AJ250" s="78">
        <f t="shared" si="30"/>
        <v>2.8860895892660641</v>
      </c>
    </row>
    <row r="251" spans="1:36" x14ac:dyDescent="0.2">
      <c r="A251" s="71" t="s">
        <v>326</v>
      </c>
      <c r="B251" s="71" t="s">
        <v>618</v>
      </c>
      <c r="C251" s="78">
        <v>289.911282221421</v>
      </c>
      <c r="D251" s="78">
        <v>260.43046675529803</v>
      </c>
      <c r="E251" s="78">
        <v>321.40296003045199</v>
      </c>
      <c r="F251" s="78">
        <v>288.02326817466798</v>
      </c>
      <c r="G251" s="78">
        <v>254.54354619405501</v>
      </c>
      <c r="H251" s="78">
        <v>261.217073905679</v>
      </c>
      <c r="I251" s="78">
        <v>257.098998076187</v>
      </c>
      <c r="J251" s="78">
        <v>244.47648950847599</v>
      </c>
      <c r="K251" s="78">
        <v>242.99938472273899</v>
      </c>
      <c r="L251" s="78"/>
      <c r="M251" s="71" t="s">
        <v>326</v>
      </c>
      <c r="N251" s="71" t="s">
        <v>618</v>
      </c>
      <c r="O251" s="78">
        <v>36879</v>
      </c>
      <c r="P251" s="78">
        <v>36978</v>
      </c>
      <c r="Q251" s="78">
        <v>36916</v>
      </c>
      <c r="R251" s="78">
        <v>36995</v>
      </c>
      <c r="S251" s="78">
        <v>37089</v>
      </c>
      <c r="T251" s="78">
        <v>37250</v>
      </c>
      <c r="U251" s="78">
        <v>37833</v>
      </c>
      <c r="V251" s="78">
        <v>38314</v>
      </c>
      <c r="W251" s="78">
        <v>38949</v>
      </c>
      <c r="X251" s="78">
        <v>39259</v>
      </c>
      <c r="Z251" s="71" t="s">
        <v>326</v>
      </c>
      <c r="AA251" s="71" t="s">
        <v>618</v>
      </c>
      <c r="AB251" s="78">
        <f t="shared" si="31"/>
        <v>7.861148139087855</v>
      </c>
      <c r="AC251" s="78">
        <f t="shared" si="24"/>
        <v>7.0428489035452975</v>
      </c>
      <c r="AD251" s="78">
        <f t="shared" si="25"/>
        <v>8.7063322144991879</v>
      </c>
      <c r="AE251" s="78">
        <f t="shared" si="26"/>
        <v>7.7854647431995661</v>
      </c>
      <c r="AF251" s="78">
        <f t="shared" si="27"/>
        <v>6.8630468924493782</v>
      </c>
      <c r="AG251" s="78">
        <f t="shared" si="28"/>
        <v>7.0125388967967517</v>
      </c>
      <c r="AH251" s="78">
        <f t="shared" si="29"/>
        <v>6.7956281044640132</v>
      </c>
      <c r="AI251" s="78">
        <f t="shared" si="30"/>
        <v>6.380865728153573</v>
      </c>
      <c r="AJ251" s="78">
        <f t="shared" si="30"/>
        <v>6.2389120317014299</v>
      </c>
    </row>
    <row r="252" spans="1:36" x14ac:dyDescent="0.2">
      <c r="A252" s="71" t="s">
        <v>327</v>
      </c>
      <c r="B252" s="71" t="s">
        <v>619</v>
      </c>
      <c r="C252" s="78">
        <v>135.400230111203</v>
      </c>
      <c r="D252" s="78">
        <v>125.319872518521</v>
      </c>
      <c r="E252" s="78">
        <v>119.44088495534901</v>
      </c>
      <c r="F252" s="78">
        <v>144.85276544428501</v>
      </c>
      <c r="G252" s="78">
        <v>151.56304161149501</v>
      </c>
      <c r="H252" s="78">
        <v>145.468040421316</v>
      </c>
      <c r="I252" s="78">
        <v>129.69695356219299</v>
      </c>
      <c r="J252" s="78">
        <v>135.40489037205</v>
      </c>
      <c r="K252" s="78">
        <v>130.51990092384401</v>
      </c>
      <c r="L252" s="78"/>
      <c r="M252" s="71" t="s">
        <v>327</v>
      </c>
      <c r="N252" s="71" t="s">
        <v>619</v>
      </c>
      <c r="O252" s="78">
        <v>25987</v>
      </c>
      <c r="P252" s="78">
        <v>25759</v>
      </c>
      <c r="Q252" s="78">
        <v>25647</v>
      </c>
      <c r="R252" s="78">
        <v>25334</v>
      </c>
      <c r="S252" s="78">
        <v>25223</v>
      </c>
      <c r="T252" s="78">
        <v>25442</v>
      </c>
      <c r="U252" s="78">
        <v>25456</v>
      </c>
      <c r="V252" s="78">
        <v>25785</v>
      </c>
      <c r="W252" s="78">
        <v>25992</v>
      </c>
      <c r="X252" s="78">
        <v>25782</v>
      </c>
      <c r="Z252" s="71" t="s">
        <v>327</v>
      </c>
      <c r="AA252" s="71" t="s">
        <v>619</v>
      </c>
      <c r="AB252" s="78">
        <f t="shared" si="31"/>
        <v>5.2103063112788321</v>
      </c>
      <c r="AC252" s="78">
        <f t="shared" si="24"/>
        <v>4.8650907457013464</v>
      </c>
      <c r="AD252" s="78">
        <f t="shared" si="25"/>
        <v>4.6571094067668346</v>
      </c>
      <c r="AE252" s="78">
        <f t="shared" si="26"/>
        <v>5.7177218538045711</v>
      </c>
      <c r="AF252" s="78">
        <f t="shared" si="27"/>
        <v>6.0089220795105662</v>
      </c>
      <c r="AG252" s="78">
        <f t="shared" si="28"/>
        <v>5.7176338503779576</v>
      </c>
      <c r="AH252" s="78">
        <f t="shared" si="29"/>
        <v>5.0949463215820625</v>
      </c>
      <c r="AI252" s="78">
        <f t="shared" si="30"/>
        <v>5.2513046489063404</v>
      </c>
      <c r="AJ252" s="78">
        <f t="shared" si="30"/>
        <v>5.0215412790029239</v>
      </c>
    </row>
    <row r="253" spans="1:36" x14ac:dyDescent="0.2">
      <c r="A253" s="71" t="s">
        <v>328</v>
      </c>
      <c r="B253" s="71" t="s">
        <v>620</v>
      </c>
      <c r="C253" s="78">
        <v>155.40802625506799</v>
      </c>
      <c r="D253" s="78">
        <v>151.40364203686099</v>
      </c>
      <c r="E253" s="78">
        <v>161.16770976238701</v>
      </c>
      <c r="F253" s="78">
        <v>148.022840257328</v>
      </c>
      <c r="G253" s="78">
        <v>141.374707195177</v>
      </c>
      <c r="H253" s="78">
        <v>141.04588046413599</v>
      </c>
      <c r="I253" s="78">
        <v>141.194679732552</v>
      </c>
      <c r="J253" s="78">
        <v>142.76978397944299</v>
      </c>
      <c r="K253" s="78">
        <v>140.26095468059901</v>
      </c>
      <c r="L253" s="78"/>
      <c r="M253" s="71" t="s">
        <v>328</v>
      </c>
      <c r="N253" s="71" t="s">
        <v>620</v>
      </c>
      <c r="O253" s="78">
        <v>26189</v>
      </c>
      <c r="P253" s="78">
        <v>26175</v>
      </c>
      <c r="Q253" s="78">
        <v>26248</v>
      </c>
      <c r="R253" s="78">
        <v>26193</v>
      </c>
      <c r="S253" s="78">
        <v>26158</v>
      </c>
      <c r="T253" s="78">
        <v>26141</v>
      </c>
      <c r="U253" s="78">
        <v>26394</v>
      </c>
      <c r="V253" s="78">
        <v>26594</v>
      </c>
      <c r="W253" s="78">
        <v>26929</v>
      </c>
      <c r="X253" s="78">
        <v>26918</v>
      </c>
      <c r="Z253" s="71" t="s">
        <v>328</v>
      </c>
      <c r="AA253" s="71" t="s">
        <v>620</v>
      </c>
      <c r="AB253" s="78">
        <f t="shared" si="31"/>
        <v>5.934095469665432</v>
      </c>
      <c r="AC253" s="78">
        <f t="shared" si="24"/>
        <v>5.7842843185047172</v>
      </c>
      <c r="AD253" s="78">
        <f t="shared" si="25"/>
        <v>6.1401901006700319</v>
      </c>
      <c r="AE253" s="78">
        <f t="shared" si="26"/>
        <v>5.6512365997529113</v>
      </c>
      <c r="AF253" s="78">
        <f t="shared" si="27"/>
        <v>5.4046451255897621</v>
      </c>
      <c r="AG253" s="78">
        <f t="shared" si="28"/>
        <v>5.3955809060149189</v>
      </c>
      <c r="AH253" s="78">
        <f t="shared" si="29"/>
        <v>5.3494991184569223</v>
      </c>
      <c r="AI253" s="78">
        <f t="shared" si="30"/>
        <v>5.368496050968</v>
      </c>
      <c r="AJ253" s="78">
        <f t="shared" si="30"/>
        <v>5.2085467221433772</v>
      </c>
    </row>
    <row r="254" spans="1:36" x14ac:dyDescent="0.2">
      <c r="A254" s="71" t="s">
        <v>329</v>
      </c>
      <c r="B254" s="71" t="s">
        <v>621</v>
      </c>
      <c r="C254" s="78">
        <v>251.57819015680701</v>
      </c>
      <c r="D254" s="78">
        <v>228.664678957993</v>
      </c>
      <c r="E254" s="78">
        <v>240.18993459123399</v>
      </c>
      <c r="F254" s="78">
        <v>245.74914031899101</v>
      </c>
      <c r="G254" s="78">
        <v>258.02613084068503</v>
      </c>
      <c r="H254" s="78">
        <v>229.70962765644001</v>
      </c>
      <c r="I254" s="78">
        <v>170.24177899036101</v>
      </c>
      <c r="J254" s="78">
        <v>177.54281948852801</v>
      </c>
      <c r="K254" s="78">
        <v>182.39291281030299</v>
      </c>
      <c r="L254" s="78"/>
      <c r="M254" s="71" t="s">
        <v>329</v>
      </c>
      <c r="N254" s="71" t="s">
        <v>621</v>
      </c>
      <c r="O254" s="78">
        <v>36905</v>
      </c>
      <c r="P254" s="78">
        <v>36848</v>
      </c>
      <c r="Q254" s="78">
        <v>36849</v>
      </c>
      <c r="R254" s="78">
        <v>36784</v>
      </c>
      <c r="S254" s="78">
        <v>36821</v>
      </c>
      <c r="T254" s="78">
        <v>36829</v>
      </c>
      <c r="U254" s="78">
        <v>36924</v>
      </c>
      <c r="V254" s="78">
        <v>36975</v>
      </c>
      <c r="W254" s="78">
        <v>37299</v>
      </c>
      <c r="X254" s="78">
        <v>37401</v>
      </c>
      <c r="Z254" s="71" t="s">
        <v>329</v>
      </c>
      <c r="AA254" s="71" t="s">
        <v>621</v>
      </c>
      <c r="AB254" s="78">
        <f t="shared" si="31"/>
        <v>6.8169134306139281</v>
      </c>
      <c r="AC254" s="78">
        <f t="shared" si="24"/>
        <v>6.2056198154036313</v>
      </c>
      <c r="AD254" s="78">
        <f t="shared" si="25"/>
        <v>6.5182212432151205</v>
      </c>
      <c r="AE254" s="78">
        <f t="shared" si="26"/>
        <v>6.6808704958403382</v>
      </c>
      <c r="AF254" s="78">
        <f t="shared" si="27"/>
        <v>7.0075807512203641</v>
      </c>
      <c r="AG254" s="78">
        <f t="shared" si="28"/>
        <v>6.2371942669211764</v>
      </c>
      <c r="AH254" s="78">
        <f t="shared" si="29"/>
        <v>4.6105995826660449</v>
      </c>
      <c r="AI254" s="78">
        <f t="shared" si="30"/>
        <v>4.8016989719683032</v>
      </c>
      <c r="AJ254" s="78">
        <f t="shared" si="30"/>
        <v>4.8900215236414644</v>
      </c>
    </row>
    <row r="255" spans="1:36" x14ac:dyDescent="0.2">
      <c r="A255" s="71" t="s">
        <v>330</v>
      </c>
      <c r="B255" s="71" t="s">
        <v>622</v>
      </c>
      <c r="C255" s="78">
        <v>93.914998750605093</v>
      </c>
      <c r="D255" s="78">
        <v>82.690069629277104</v>
      </c>
      <c r="E255" s="78">
        <v>75.103240681965602</v>
      </c>
      <c r="F255" s="78">
        <v>90.438425864922195</v>
      </c>
      <c r="G255" s="78">
        <v>81.388591351755693</v>
      </c>
      <c r="H255" s="78">
        <v>69.006062265938695</v>
      </c>
      <c r="I255" s="78">
        <v>95.422425809332594</v>
      </c>
      <c r="J255" s="78">
        <v>81.605538269687301</v>
      </c>
      <c r="K255" s="78">
        <v>70.710659097854105</v>
      </c>
      <c r="L255" s="78"/>
      <c r="M255" s="71" t="s">
        <v>330</v>
      </c>
      <c r="N255" s="71" t="s">
        <v>622</v>
      </c>
      <c r="O255" s="78">
        <v>10323</v>
      </c>
      <c r="P255" s="78">
        <v>10148</v>
      </c>
      <c r="Q255" s="78">
        <v>10053</v>
      </c>
      <c r="R255" s="78">
        <v>9839</v>
      </c>
      <c r="S255" s="78">
        <v>9639</v>
      </c>
      <c r="T255" s="78">
        <v>9548</v>
      </c>
      <c r="U255" s="78">
        <v>9484</v>
      </c>
      <c r="V255" s="78">
        <v>9493</v>
      </c>
      <c r="W255" s="78">
        <v>9495</v>
      </c>
      <c r="X255" s="78">
        <v>9480</v>
      </c>
      <c r="Z255" s="71" t="s">
        <v>330</v>
      </c>
      <c r="AA255" s="71" t="s">
        <v>622</v>
      </c>
      <c r="AB255" s="78">
        <f t="shared" si="31"/>
        <v>9.09764591209969</v>
      </c>
      <c r="AC255" s="78">
        <f t="shared" si="24"/>
        <v>8.148410487709608</v>
      </c>
      <c r="AD255" s="78">
        <f t="shared" si="25"/>
        <v>7.4707292034184425</v>
      </c>
      <c r="AE255" s="78">
        <f t="shared" si="26"/>
        <v>9.1918310666655341</v>
      </c>
      <c r="AF255" s="78">
        <f t="shared" si="27"/>
        <v>8.4436758327373891</v>
      </c>
      <c r="AG255" s="78">
        <f t="shared" si="28"/>
        <v>7.2272792486320379</v>
      </c>
      <c r="AH255" s="78">
        <f t="shared" si="29"/>
        <v>10.061411409672353</v>
      </c>
      <c r="AI255" s="78">
        <f t="shared" si="30"/>
        <v>8.5963908426932782</v>
      </c>
      <c r="AJ255" s="78">
        <f t="shared" si="30"/>
        <v>7.4471468244185477</v>
      </c>
    </row>
    <row r="256" spans="1:36" x14ac:dyDescent="0.2">
      <c r="A256" s="71" t="s">
        <v>331</v>
      </c>
      <c r="B256" s="71" t="s">
        <v>623</v>
      </c>
      <c r="C256" s="78">
        <v>97.217790243051695</v>
      </c>
      <c r="D256" s="78">
        <v>91.7582424361417</v>
      </c>
      <c r="E256" s="78">
        <v>152.721759609597</v>
      </c>
      <c r="F256" s="78">
        <v>135.97937755857001</v>
      </c>
      <c r="G256" s="78">
        <v>88.039116191133203</v>
      </c>
      <c r="H256" s="78">
        <v>101.49782334470299</v>
      </c>
      <c r="I256" s="78">
        <v>80.024178227041304</v>
      </c>
      <c r="J256" s="78">
        <v>83.691434353064295</v>
      </c>
      <c r="K256" s="78">
        <v>91.098829427701702</v>
      </c>
      <c r="L256" s="78"/>
      <c r="M256" s="71" t="s">
        <v>331</v>
      </c>
      <c r="N256" s="71" t="s">
        <v>623</v>
      </c>
      <c r="O256" s="78">
        <v>17980</v>
      </c>
      <c r="P256" s="78">
        <v>17902</v>
      </c>
      <c r="Q256" s="78">
        <v>17990</v>
      </c>
      <c r="R256" s="78">
        <v>18026</v>
      </c>
      <c r="S256" s="78">
        <v>17997</v>
      </c>
      <c r="T256" s="78">
        <v>18062</v>
      </c>
      <c r="U256" s="78">
        <v>18025</v>
      </c>
      <c r="V256" s="78">
        <v>17987</v>
      </c>
      <c r="W256" s="78">
        <v>17992</v>
      </c>
      <c r="X256" s="78">
        <v>18030</v>
      </c>
      <c r="Z256" s="71" t="s">
        <v>331</v>
      </c>
      <c r="AA256" s="71" t="s">
        <v>623</v>
      </c>
      <c r="AB256" s="78">
        <f t="shared" si="31"/>
        <v>5.4069961203032086</v>
      </c>
      <c r="AC256" s="78">
        <f t="shared" si="24"/>
        <v>5.1255861041303605</v>
      </c>
      <c r="AD256" s="78">
        <f t="shared" si="25"/>
        <v>8.4892584552305177</v>
      </c>
      <c r="AE256" s="78">
        <f t="shared" si="26"/>
        <v>7.5435136779413074</v>
      </c>
      <c r="AF256" s="78">
        <f t="shared" si="27"/>
        <v>4.8918773235057618</v>
      </c>
      <c r="AG256" s="78">
        <f t="shared" si="28"/>
        <v>5.6194122104253674</v>
      </c>
      <c r="AH256" s="78">
        <f t="shared" si="29"/>
        <v>4.4396215382547188</v>
      </c>
      <c r="AI256" s="78">
        <f t="shared" si="30"/>
        <v>4.6528845473433202</v>
      </c>
      <c r="AJ256" s="78">
        <f t="shared" si="30"/>
        <v>5.0632964332871104</v>
      </c>
    </row>
    <row r="257" spans="1:36" x14ac:dyDescent="0.2">
      <c r="A257" s="71" t="s">
        <v>332</v>
      </c>
      <c r="B257" s="71" t="s">
        <v>624</v>
      </c>
      <c r="C257" s="78">
        <v>115.80844230569301</v>
      </c>
      <c r="D257" s="78">
        <v>98.535896295273304</v>
      </c>
      <c r="E257" s="78">
        <v>106.510794103069</v>
      </c>
      <c r="F257" s="78">
        <v>93.984166032781701</v>
      </c>
      <c r="G257" s="78">
        <v>93.653998475551305</v>
      </c>
      <c r="H257" s="78">
        <v>86.685887258964399</v>
      </c>
      <c r="I257" s="78">
        <v>81.247954177333995</v>
      </c>
      <c r="J257" s="78">
        <v>86.885740082174706</v>
      </c>
      <c r="K257" s="78">
        <v>82.905063735427206</v>
      </c>
      <c r="L257" s="78"/>
      <c r="M257" s="71" t="s">
        <v>332</v>
      </c>
      <c r="N257" s="71" t="s">
        <v>624</v>
      </c>
      <c r="O257" s="78">
        <v>24716</v>
      </c>
      <c r="P257" s="78">
        <v>24675</v>
      </c>
      <c r="Q257" s="78">
        <v>24611</v>
      </c>
      <c r="R257" s="78">
        <v>24541</v>
      </c>
      <c r="S257" s="78">
        <v>24398</v>
      </c>
      <c r="T257" s="78">
        <v>24509</v>
      </c>
      <c r="U257" s="78">
        <v>24755</v>
      </c>
      <c r="V257" s="78">
        <v>25066</v>
      </c>
      <c r="W257" s="78">
        <v>25269</v>
      </c>
      <c r="X257" s="78">
        <v>25190</v>
      </c>
      <c r="Z257" s="71" t="s">
        <v>332</v>
      </c>
      <c r="AA257" s="71" t="s">
        <v>624</v>
      </c>
      <c r="AB257" s="78">
        <f t="shared" si="31"/>
        <v>4.6855657187932112</v>
      </c>
      <c r="AC257" s="78">
        <f t="shared" si="24"/>
        <v>3.9933493939320486</v>
      </c>
      <c r="AD257" s="78">
        <f t="shared" si="25"/>
        <v>4.3277718948059407</v>
      </c>
      <c r="AE257" s="78">
        <f t="shared" si="26"/>
        <v>3.8296795579960761</v>
      </c>
      <c r="AF257" s="78">
        <f t="shared" si="27"/>
        <v>3.8385932648393846</v>
      </c>
      <c r="AG257" s="78">
        <f t="shared" si="28"/>
        <v>3.5369002104926519</v>
      </c>
      <c r="AH257" s="78">
        <f t="shared" si="29"/>
        <v>3.2820825763415065</v>
      </c>
      <c r="AI257" s="78">
        <f t="shared" si="30"/>
        <v>3.4662786277098339</v>
      </c>
      <c r="AJ257" s="78">
        <f t="shared" si="30"/>
        <v>3.2809000647206936</v>
      </c>
    </row>
    <row r="258" spans="1:36" x14ac:dyDescent="0.2">
      <c r="A258" s="71" t="s">
        <v>333</v>
      </c>
      <c r="B258" s="71" t="s">
        <v>625</v>
      </c>
      <c r="C258" s="78">
        <v>1006.63649995885</v>
      </c>
      <c r="D258" s="78">
        <v>869.69006253303701</v>
      </c>
      <c r="E258" s="78">
        <v>1002.65096800479</v>
      </c>
      <c r="F258" s="78">
        <v>1021.39113222024</v>
      </c>
      <c r="G258" s="78">
        <v>873.77986541447797</v>
      </c>
      <c r="H258" s="78">
        <v>846.32796156307597</v>
      </c>
      <c r="I258" s="78">
        <v>787.87990867803899</v>
      </c>
      <c r="J258" s="78">
        <v>706.61703496755695</v>
      </c>
      <c r="K258" s="78">
        <v>694.97944019841498</v>
      </c>
      <c r="L258" s="78"/>
      <c r="M258" s="71" t="s">
        <v>333</v>
      </c>
      <c r="N258" s="71" t="s">
        <v>625</v>
      </c>
      <c r="O258" s="78">
        <v>94955</v>
      </c>
      <c r="P258" s="78">
        <v>95533</v>
      </c>
      <c r="Q258" s="78">
        <v>95732</v>
      </c>
      <c r="R258" s="78">
        <v>96113</v>
      </c>
      <c r="S258" s="78">
        <v>96687</v>
      </c>
      <c r="T258" s="78">
        <v>96978</v>
      </c>
      <c r="U258" s="78">
        <v>97338</v>
      </c>
      <c r="V258" s="78">
        <v>97633</v>
      </c>
      <c r="W258" s="78">
        <v>98325</v>
      </c>
      <c r="X258" s="78">
        <v>98810</v>
      </c>
      <c r="Z258" s="71" t="s">
        <v>333</v>
      </c>
      <c r="AA258" s="71" t="s">
        <v>625</v>
      </c>
      <c r="AB258" s="78">
        <f t="shared" si="31"/>
        <v>10.601195302604918</v>
      </c>
      <c r="AC258" s="78">
        <f t="shared" si="24"/>
        <v>9.1035564939134854</v>
      </c>
      <c r="AD258" s="78">
        <f t="shared" si="25"/>
        <v>10.473519491964964</v>
      </c>
      <c r="AE258" s="78">
        <f t="shared" si="26"/>
        <v>10.626982117093839</v>
      </c>
      <c r="AF258" s="78">
        <f t="shared" si="27"/>
        <v>9.0372011274988164</v>
      </c>
      <c r="AG258" s="78">
        <f t="shared" si="28"/>
        <v>8.7270098534005243</v>
      </c>
      <c r="AH258" s="78">
        <f t="shared" si="29"/>
        <v>8.0942685146401097</v>
      </c>
      <c r="AI258" s="78">
        <f t="shared" si="30"/>
        <v>7.2374815376722719</v>
      </c>
      <c r="AJ258" s="78">
        <f t="shared" si="30"/>
        <v>7.0681865262996695</v>
      </c>
    </row>
    <row r="259" spans="1:36" x14ac:dyDescent="0.2">
      <c r="A259" s="71" t="s">
        <v>334</v>
      </c>
      <c r="B259" s="71" t="s">
        <v>626</v>
      </c>
      <c r="C259" s="78">
        <v>131.975816608397</v>
      </c>
      <c r="D259" s="78">
        <v>137.01210699836599</v>
      </c>
      <c r="E259" s="78">
        <v>153.389217833906</v>
      </c>
      <c r="F259" s="78">
        <v>130.74719094159701</v>
      </c>
      <c r="G259" s="78">
        <v>127.460055724339</v>
      </c>
      <c r="H259" s="78">
        <v>118.72294020319301</v>
      </c>
      <c r="I259" s="78">
        <v>111.475141416824</v>
      </c>
      <c r="J259" s="78">
        <v>114.496702410387</v>
      </c>
      <c r="K259" s="78">
        <v>121.381711451751</v>
      </c>
      <c r="L259" s="78"/>
      <c r="M259" s="71" t="s">
        <v>334</v>
      </c>
      <c r="N259" s="71" t="s">
        <v>626</v>
      </c>
      <c r="O259" s="78">
        <v>19473</v>
      </c>
      <c r="P259" s="78">
        <v>19214</v>
      </c>
      <c r="Q259" s="78">
        <v>18911</v>
      </c>
      <c r="R259" s="78">
        <v>18742</v>
      </c>
      <c r="S259" s="78">
        <v>18516</v>
      </c>
      <c r="T259" s="78">
        <v>18450</v>
      </c>
      <c r="U259" s="78">
        <v>18435</v>
      </c>
      <c r="V259" s="78">
        <v>18359</v>
      </c>
      <c r="W259" s="78">
        <v>18681</v>
      </c>
      <c r="X259" s="78">
        <v>18610</v>
      </c>
      <c r="Z259" s="71" t="s">
        <v>334</v>
      </c>
      <c r="AA259" s="71" t="s">
        <v>626</v>
      </c>
      <c r="AB259" s="78">
        <f t="shared" si="31"/>
        <v>6.7773746525135827</v>
      </c>
      <c r="AC259" s="78">
        <f t="shared" si="24"/>
        <v>7.1308476630772342</v>
      </c>
      <c r="AD259" s="78">
        <f t="shared" si="25"/>
        <v>8.1111108790601243</v>
      </c>
      <c r="AE259" s="78">
        <f t="shared" si="26"/>
        <v>6.9761600118235521</v>
      </c>
      <c r="AF259" s="78">
        <f t="shared" si="27"/>
        <v>6.8837792030859264</v>
      </c>
      <c r="AG259" s="78">
        <f t="shared" si="28"/>
        <v>6.4348477074901362</v>
      </c>
      <c r="AH259" s="78">
        <f t="shared" si="29"/>
        <v>6.0469292875955523</v>
      </c>
      <c r="AI259" s="78">
        <f t="shared" si="30"/>
        <v>6.2365435160077896</v>
      </c>
      <c r="AJ259" s="78">
        <f t="shared" si="30"/>
        <v>6.4976024544591295</v>
      </c>
    </row>
    <row r="260" spans="1:36" x14ac:dyDescent="0.2">
      <c r="A260" s="71" t="s">
        <v>335</v>
      </c>
      <c r="B260" s="71" t="s">
        <v>627</v>
      </c>
      <c r="C260" s="78">
        <v>112.45390982614499</v>
      </c>
      <c r="D260" s="78">
        <v>109.20946165929701</v>
      </c>
      <c r="E260" s="78">
        <v>112.017011131345</v>
      </c>
      <c r="F260" s="78">
        <v>114.44738301706801</v>
      </c>
      <c r="G260" s="78">
        <v>102.405576701207</v>
      </c>
      <c r="H260" s="78">
        <v>97.626546052385706</v>
      </c>
      <c r="I260" s="78">
        <v>91.682425768365405</v>
      </c>
      <c r="J260" s="78">
        <v>94.209906076971905</v>
      </c>
      <c r="K260" s="78">
        <v>87.452660140287904</v>
      </c>
      <c r="L260" s="78"/>
      <c r="M260" s="71" t="s">
        <v>335</v>
      </c>
      <c r="N260" s="71" t="s">
        <v>627</v>
      </c>
      <c r="O260" s="78">
        <v>20538</v>
      </c>
      <c r="P260" s="78">
        <v>20442</v>
      </c>
      <c r="Q260" s="78">
        <v>20255</v>
      </c>
      <c r="R260" s="78">
        <v>19964</v>
      </c>
      <c r="S260" s="78">
        <v>19736</v>
      </c>
      <c r="T260" s="78">
        <v>19623</v>
      </c>
      <c r="U260" s="78">
        <v>19776</v>
      </c>
      <c r="V260" s="78">
        <v>19783</v>
      </c>
      <c r="W260" s="78">
        <v>19846</v>
      </c>
      <c r="X260" s="78">
        <v>19709</v>
      </c>
      <c r="Z260" s="71" t="s">
        <v>335</v>
      </c>
      <c r="AA260" s="71" t="s">
        <v>627</v>
      </c>
      <c r="AB260" s="78">
        <f t="shared" si="31"/>
        <v>5.4754070418806604</v>
      </c>
      <c r="AC260" s="78">
        <f t="shared" si="24"/>
        <v>5.3424059123029553</v>
      </c>
      <c r="AD260" s="78">
        <f t="shared" si="25"/>
        <v>5.530338737662059</v>
      </c>
      <c r="AE260" s="78">
        <f t="shared" si="26"/>
        <v>5.7326879892340212</v>
      </c>
      <c r="AF260" s="78">
        <f t="shared" si="27"/>
        <v>5.1887706070737227</v>
      </c>
      <c r="AG260" s="78">
        <f t="shared" si="28"/>
        <v>4.9751080901180096</v>
      </c>
      <c r="AH260" s="78">
        <f t="shared" si="29"/>
        <v>4.6360449923323932</v>
      </c>
      <c r="AI260" s="78">
        <f t="shared" si="30"/>
        <v>4.7621647918400596</v>
      </c>
      <c r="AJ260" s="78">
        <f t="shared" si="30"/>
        <v>4.4065635463210677</v>
      </c>
    </row>
    <row r="261" spans="1:36" x14ac:dyDescent="0.2">
      <c r="A261" s="71" t="s">
        <v>336</v>
      </c>
      <c r="B261" s="71" t="s">
        <v>628</v>
      </c>
      <c r="C261" s="78">
        <v>466.303091721057</v>
      </c>
      <c r="D261" s="78">
        <v>468.05121723697903</v>
      </c>
      <c r="E261" s="78">
        <v>462.26041029398601</v>
      </c>
      <c r="F261" s="78">
        <v>461.56403678061002</v>
      </c>
      <c r="G261" s="78">
        <v>479.75831000234501</v>
      </c>
      <c r="H261" s="78">
        <v>347.17005560931</v>
      </c>
      <c r="I261" s="78">
        <v>352.33023606032799</v>
      </c>
      <c r="J261" s="78">
        <v>368.28490750535002</v>
      </c>
      <c r="K261" s="78">
        <v>359.96419716105697</v>
      </c>
      <c r="L261" s="78"/>
      <c r="M261" s="71" t="s">
        <v>336</v>
      </c>
      <c r="N261" s="71" t="s">
        <v>628</v>
      </c>
      <c r="O261" s="78">
        <v>55387</v>
      </c>
      <c r="P261" s="78">
        <v>55128</v>
      </c>
      <c r="Q261" s="78">
        <v>55073</v>
      </c>
      <c r="R261" s="78">
        <v>54930</v>
      </c>
      <c r="S261" s="78">
        <v>55008</v>
      </c>
      <c r="T261" s="78">
        <v>54986</v>
      </c>
      <c r="U261" s="78">
        <v>55248</v>
      </c>
      <c r="V261" s="78">
        <v>55576</v>
      </c>
      <c r="W261" s="78">
        <v>55964</v>
      </c>
      <c r="X261" s="78">
        <v>56139</v>
      </c>
      <c r="Z261" s="71" t="s">
        <v>336</v>
      </c>
      <c r="AA261" s="71" t="s">
        <v>628</v>
      </c>
      <c r="AB261" s="78">
        <f t="shared" si="31"/>
        <v>8.4189988936222768</v>
      </c>
      <c r="AC261" s="78">
        <f t="shared" si="24"/>
        <v>8.4902629741144082</v>
      </c>
      <c r="AD261" s="78">
        <f t="shared" si="25"/>
        <v>8.3935941440267658</v>
      </c>
      <c r="AE261" s="78">
        <f t="shared" si="26"/>
        <v>8.4027678277919176</v>
      </c>
      <c r="AF261" s="78">
        <f t="shared" si="27"/>
        <v>8.7216097658948701</v>
      </c>
      <c r="AG261" s="78">
        <f t="shared" si="28"/>
        <v>6.3137899757994758</v>
      </c>
      <c r="AH261" s="78">
        <f t="shared" si="29"/>
        <v>6.3772486978773522</v>
      </c>
      <c r="AI261" s="78">
        <f t="shared" si="30"/>
        <v>6.6266897132818121</v>
      </c>
      <c r="AJ261" s="78">
        <f t="shared" si="30"/>
        <v>6.4320669923711131</v>
      </c>
    </row>
    <row r="262" spans="1:36" x14ac:dyDescent="0.2">
      <c r="A262" s="71" t="s">
        <v>337</v>
      </c>
      <c r="B262" s="71" t="s">
        <v>629</v>
      </c>
      <c r="C262" s="78">
        <v>39.046899788942099</v>
      </c>
      <c r="D262" s="78">
        <v>37.616626174710603</v>
      </c>
      <c r="E262" s="78">
        <v>39.176706299126302</v>
      </c>
      <c r="F262" s="78">
        <v>37.795246146585598</v>
      </c>
      <c r="G262" s="78">
        <v>40.087118584495897</v>
      </c>
      <c r="H262" s="78">
        <v>36.618781526115697</v>
      </c>
      <c r="I262" s="78">
        <v>33.002449926961098</v>
      </c>
      <c r="J262" s="78">
        <v>33.583739230337898</v>
      </c>
      <c r="K262" s="78">
        <v>34.5478520325902</v>
      </c>
      <c r="L262" s="78"/>
      <c r="M262" s="71" t="s">
        <v>337</v>
      </c>
      <c r="N262" s="71" t="s">
        <v>629</v>
      </c>
      <c r="O262" s="78">
        <v>5681</v>
      </c>
      <c r="P262" s="78">
        <v>5609</v>
      </c>
      <c r="Q262" s="78">
        <v>5590</v>
      </c>
      <c r="R262" s="78">
        <v>5501</v>
      </c>
      <c r="S262" s="78">
        <v>5466</v>
      </c>
      <c r="T262" s="78">
        <v>5458</v>
      </c>
      <c r="U262" s="78">
        <v>5440</v>
      </c>
      <c r="V262" s="78">
        <v>5387</v>
      </c>
      <c r="W262" s="78">
        <v>5415</v>
      </c>
      <c r="X262" s="78">
        <v>5444</v>
      </c>
      <c r="Z262" s="71" t="s">
        <v>337</v>
      </c>
      <c r="AA262" s="71" t="s">
        <v>629</v>
      </c>
      <c r="AB262" s="78">
        <f t="shared" si="31"/>
        <v>6.8732441100056505</v>
      </c>
      <c r="AC262" s="78">
        <f t="shared" si="24"/>
        <v>6.7064764083991095</v>
      </c>
      <c r="AD262" s="78">
        <f t="shared" si="25"/>
        <v>7.0083553307918249</v>
      </c>
      <c r="AE262" s="78">
        <f t="shared" si="26"/>
        <v>6.8706137332458814</v>
      </c>
      <c r="AF262" s="78">
        <f t="shared" si="27"/>
        <v>7.3339038756853085</v>
      </c>
      <c r="AG262" s="78">
        <f t="shared" si="28"/>
        <v>6.7091941235096542</v>
      </c>
      <c r="AH262" s="78">
        <f t="shared" si="29"/>
        <v>6.0666268248090249</v>
      </c>
      <c r="AI262" s="78">
        <f t="shared" si="30"/>
        <v>6.2342192742413021</v>
      </c>
      <c r="AJ262" s="78">
        <f t="shared" si="30"/>
        <v>6.380028076193943</v>
      </c>
    </row>
    <row r="263" spans="1:36" x14ac:dyDescent="0.2">
      <c r="A263" s="71" t="s">
        <v>338</v>
      </c>
      <c r="B263" s="71" t="s">
        <v>630</v>
      </c>
      <c r="C263" s="78">
        <v>46.569347110795803</v>
      </c>
      <c r="D263" s="78">
        <v>45.452505314492001</v>
      </c>
      <c r="E263" s="78">
        <v>45.4098446777232</v>
      </c>
      <c r="F263" s="78">
        <v>41.382927391099003</v>
      </c>
      <c r="G263" s="78">
        <v>43.497032930103202</v>
      </c>
      <c r="H263" s="78">
        <v>39.292576816195599</v>
      </c>
      <c r="I263" s="78">
        <v>38.076301582583604</v>
      </c>
      <c r="J263" s="78">
        <v>38.090378341621602</v>
      </c>
      <c r="K263" s="78">
        <v>39.159020108787402</v>
      </c>
      <c r="L263" s="78"/>
      <c r="M263" s="71" t="s">
        <v>338</v>
      </c>
      <c r="N263" s="71" t="s">
        <v>630</v>
      </c>
      <c r="O263" s="78">
        <v>7009</v>
      </c>
      <c r="P263" s="78">
        <v>6865</v>
      </c>
      <c r="Q263" s="78">
        <v>6885</v>
      </c>
      <c r="R263" s="78">
        <v>6750</v>
      </c>
      <c r="S263" s="78">
        <v>6655</v>
      </c>
      <c r="T263" s="78">
        <v>6559</v>
      </c>
      <c r="U263" s="78">
        <v>6463</v>
      </c>
      <c r="V263" s="78">
        <v>6455</v>
      </c>
      <c r="W263" s="78">
        <v>6492</v>
      </c>
      <c r="X263" s="78">
        <v>6501</v>
      </c>
      <c r="Z263" s="71" t="s">
        <v>338</v>
      </c>
      <c r="AA263" s="71" t="s">
        <v>630</v>
      </c>
      <c r="AB263" s="78">
        <f t="shared" si="31"/>
        <v>6.6442213027244685</v>
      </c>
      <c r="AC263" s="78">
        <f t="shared" si="24"/>
        <v>6.6209039059711587</v>
      </c>
      <c r="AD263" s="78">
        <f t="shared" si="25"/>
        <v>6.5954748987252287</v>
      </c>
      <c r="AE263" s="78">
        <f t="shared" si="26"/>
        <v>6.1308040579405931</v>
      </c>
      <c r="AF263" s="78">
        <f t="shared" si="27"/>
        <v>6.535992927137972</v>
      </c>
      <c r="AG263" s="78">
        <f t="shared" si="28"/>
        <v>5.9906352822374753</v>
      </c>
      <c r="AH263" s="78">
        <f t="shared" si="29"/>
        <v>5.8914283742199602</v>
      </c>
      <c r="AI263" s="78">
        <f t="shared" si="30"/>
        <v>5.9009106648523009</v>
      </c>
      <c r="AJ263" s="78">
        <f t="shared" si="30"/>
        <v>6.0318884948840727</v>
      </c>
    </row>
    <row r="264" spans="1:36" x14ac:dyDescent="0.2">
      <c r="A264" s="71" t="s">
        <v>339</v>
      </c>
      <c r="B264" s="71" t="s">
        <v>631</v>
      </c>
      <c r="C264" s="78">
        <v>91.249776999409207</v>
      </c>
      <c r="D264" s="78">
        <v>89.792514972598198</v>
      </c>
      <c r="E264" s="78">
        <v>91.497626085397201</v>
      </c>
      <c r="F264" s="78">
        <v>88.134507791762701</v>
      </c>
      <c r="G264" s="78">
        <v>88.805987188152798</v>
      </c>
      <c r="H264" s="78">
        <v>87.098686624316002</v>
      </c>
      <c r="I264" s="78">
        <v>80.062143278747101</v>
      </c>
      <c r="J264" s="78">
        <v>84.2792159861595</v>
      </c>
      <c r="K264" s="78">
        <v>81.939461383693597</v>
      </c>
      <c r="L264" s="78"/>
      <c r="M264" s="71" t="s">
        <v>339</v>
      </c>
      <c r="N264" s="71" t="s">
        <v>631</v>
      </c>
      <c r="O264" s="78">
        <v>14324</v>
      </c>
      <c r="P264" s="78">
        <v>14460</v>
      </c>
      <c r="Q264" s="78">
        <v>14535</v>
      </c>
      <c r="R264" s="78">
        <v>14559</v>
      </c>
      <c r="S264" s="78">
        <v>14590</v>
      </c>
      <c r="T264" s="78">
        <v>14643</v>
      </c>
      <c r="U264" s="78">
        <v>14648</v>
      </c>
      <c r="V264" s="78">
        <v>14785</v>
      </c>
      <c r="W264" s="78">
        <v>14843</v>
      </c>
      <c r="X264" s="78">
        <v>14925</v>
      </c>
      <c r="Z264" s="71" t="s">
        <v>339</v>
      </c>
      <c r="AA264" s="71" t="s">
        <v>631</v>
      </c>
      <c r="AB264" s="78">
        <f t="shared" si="31"/>
        <v>6.3704116866384535</v>
      </c>
      <c r="AC264" s="78">
        <f t="shared" si="24"/>
        <v>6.2097174946471787</v>
      </c>
      <c r="AD264" s="78">
        <f t="shared" si="25"/>
        <v>6.2949863147848095</v>
      </c>
      <c r="AE264" s="78">
        <f t="shared" si="26"/>
        <v>6.0536099863838659</v>
      </c>
      <c r="AF264" s="78">
        <f t="shared" si="27"/>
        <v>6.0867708833552294</v>
      </c>
      <c r="AG264" s="78">
        <f t="shared" si="28"/>
        <v>5.948144958295158</v>
      </c>
      <c r="AH264" s="78">
        <f t="shared" si="29"/>
        <v>5.4657388912306866</v>
      </c>
      <c r="AI264" s="78">
        <f t="shared" si="30"/>
        <v>5.7003189709948936</v>
      </c>
      <c r="AJ264" s="78">
        <f t="shared" si="30"/>
        <v>5.5204110613550901</v>
      </c>
    </row>
    <row r="265" spans="1:36" x14ac:dyDescent="0.2">
      <c r="A265" s="71" t="s">
        <v>340</v>
      </c>
      <c r="B265" s="71" t="s">
        <v>632</v>
      </c>
      <c r="C265" s="78">
        <v>92.736752747610694</v>
      </c>
      <c r="D265" s="78">
        <v>88.913690795203706</v>
      </c>
      <c r="E265" s="78">
        <v>89.447390698300893</v>
      </c>
      <c r="F265" s="78">
        <v>86.709327652859997</v>
      </c>
      <c r="G265" s="78">
        <v>86.6752999110263</v>
      </c>
      <c r="H265" s="78">
        <v>80.228021346069895</v>
      </c>
      <c r="I265" s="78">
        <v>74.777679189739104</v>
      </c>
      <c r="J265" s="78">
        <v>75.283969728084102</v>
      </c>
      <c r="K265" s="78">
        <v>72.429515366121905</v>
      </c>
      <c r="L265" s="78"/>
      <c r="M265" s="71" t="s">
        <v>340</v>
      </c>
      <c r="N265" s="71" t="s">
        <v>632</v>
      </c>
      <c r="O265" s="78">
        <v>12532</v>
      </c>
      <c r="P265" s="78">
        <v>12286</v>
      </c>
      <c r="Q265" s="78">
        <v>12185</v>
      </c>
      <c r="R265" s="78">
        <v>12171</v>
      </c>
      <c r="S265" s="78">
        <v>12138</v>
      </c>
      <c r="T265" s="78">
        <v>11984</v>
      </c>
      <c r="U265" s="78">
        <v>11873</v>
      </c>
      <c r="V265" s="78">
        <v>11712</v>
      </c>
      <c r="W265" s="78">
        <v>11809</v>
      </c>
      <c r="X265" s="78">
        <v>11791</v>
      </c>
      <c r="Z265" s="71" t="s">
        <v>340</v>
      </c>
      <c r="AA265" s="71" t="s">
        <v>632</v>
      </c>
      <c r="AB265" s="78">
        <f t="shared" si="31"/>
        <v>7.3999962294614336</v>
      </c>
      <c r="AC265" s="78">
        <f t="shared" ref="AC265:AC299" si="32">(D265*1000)/P265</f>
        <v>7.2369925765264282</v>
      </c>
      <c r="AD265" s="78">
        <f t="shared" ref="AD265:AD299" si="33">(E265*1000)/Q265</f>
        <v>7.3407788837341723</v>
      </c>
      <c r="AE265" s="78">
        <f t="shared" ref="AE265:AE299" si="34">(F265*1000)/R265</f>
        <v>7.124256647182647</v>
      </c>
      <c r="AF265" s="78">
        <f t="shared" ref="AF265:AF299" si="35">(G265*1000)/S265</f>
        <v>7.1408222039072582</v>
      </c>
      <c r="AG265" s="78">
        <f t="shared" ref="AG265:AG299" si="36">(H265*1000)/T265</f>
        <v>6.6945945716012938</v>
      </c>
      <c r="AH265" s="78">
        <f t="shared" ref="AH265:AH299" si="37">(I265*1000)/U265</f>
        <v>6.2981284586658051</v>
      </c>
      <c r="AI265" s="78">
        <f t="shared" ref="AI265:AJ299" si="38">(J265*1000)/V265</f>
        <v>6.427934573777673</v>
      </c>
      <c r="AJ265" s="78">
        <f t="shared" si="38"/>
        <v>6.1334164930241259</v>
      </c>
    </row>
    <row r="266" spans="1:36" x14ac:dyDescent="0.2">
      <c r="A266" s="71" t="s">
        <v>341</v>
      </c>
      <c r="B266" s="71" t="s">
        <v>633</v>
      </c>
      <c r="C266" s="78">
        <v>70.916628747681003</v>
      </c>
      <c r="D266" s="78">
        <v>69.241175547474</v>
      </c>
      <c r="E266" s="78">
        <v>70.316597339536003</v>
      </c>
      <c r="F266" s="78">
        <v>65.522606234930095</v>
      </c>
      <c r="G266" s="78">
        <v>69.327018298929303</v>
      </c>
      <c r="H266" s="78">
        <v>64.439137961560604</v>
      </c>
      <c r="I266" s="78">
        <v>61.715708191832903</v>
      </c>
      <c r="J266" s="78">
        <v>60.342845978277701</v>
      </c>
      <c r="K266" s="78">
        <v>60.452734986027899</v>
      </c>
      <c r="L266" s="78"/>
      <c r="M266" s="71" t="s">
        <v>341</v>
      </c>
      <c r="N266" s="71" t="s">
        <v>633</v>
      </c>
      <c r="O266" s="78">
        <v>10259</v>
      </c>
      <c r="P266" s="78">
        <v>10278</v>
      </c>
      <c r="Q266" s="78">
        <v>10274</v>
      </c>
      <c r="R266" s="78">
        <v>10259</v>
      </c>
      <c r="S266" s="78">
        <v>10406</v>
      </c>
      <c r="T266" s="78">
        <v>10420</v>
      </c>
      <c r="U266" s="78">
        <v>10555</v>
      </c>
      <c r="V266" s="78">
        <v>10677</v>
      </c>
      <c r="W266" s="78">
        <v>11088</v>
      </c>
      <c r="X266" s="78">
        <v>11268</v>
      </c>
      <c r="Z266" s="71" t="s">
        <v>341</v>
      </c>
      <c r="AA266" s="71" t="s">
        <v>633</v>
      </c>
      <c r="AB266" s="78">
        <f t="shared" ref="AB266:AB299" si="39">(C266*1000)/O266</f>
        <v>6.9126258648680183</v>
      </c>
      <c r="AC266" s="78">
        <f t="shared" si="32"/>
        <v>6.7368335811903099</v>
      </c>
      <c r="AD266" s="78">
        <f t="shared" si="33"/>
        <v>6.8441305567000201</v>
      </c>
      <c r="AE266" s="78">
        <f t="shared" si="34"/>
        <v>6.3868414304444965</v>
      </c>
      <c r="AF266" s="78">
        <f t="shared" si="35"/>
        <v>6.6622158657437351</v>
      </c>
      <c r="AG266" s="78">
        <f t="shared" si="36"/>
        <v>6.1841783072514973</v>
      </c>
      <c r="AH266" s="78">
        <f t="shared" si="37"/>
        <v>5.8470590423337665</v>
      </c>
      <c r="AI266" s="78">
        <f t="shared" si="38"/>
        <v>5.6516667582914391</v>
      </c>
      <c r="AJ266" s="78">
        <f t="shared" si="38"/>
        <v>5.45208648863888</v>
      </c>
    </row>
    <row r="267" spans="1:36" x14ac:dyDescent="0.2">
      <c r="A267" s="71" t="s">
        <v>342</v>
      </c>
      <c r="B267" s="71" t="s">
        <v>634</v>
      </c>
      <c r="C267" s="78">
        <v>85.468227743839407</v>
      </c>
      <c r="D267" s="78">
        <v>85.085993116088204</v>
      </c>
      <c r="E267" s="78">
        <v>86.384275219190101</v>
      </c>
      <c r="F267" s="78">
        <v>84.539806952926696</v>
      </c>
      <c r="G267" s="78">
        <v>82.320541555046304</v>
      </c>
      <c r="H267" s="78">
        <v>75.585872811316705</v>
      </c>
      <c r="I267" s="78">
        <v>72.140632162312201</v>
      </c>
      <c r="J267" s="78">
        <v>70.002662778115905</v>
      </c>
      <c r="K267" s="78">
        <v>56.7669461336666</v>
      </c>
      <c r="L267" s="78"/>
      <c r="M267" s="71" t="s">
        <v>342</v>
      </c>
      <c r="N267" s="71" t="s">
        <v>634</v>
      </c>
      <c r="O267" s="78">
        <v>7533</v>
      </c>
      <c r="P267" s="78">
        <v>7447</v>
      </c>
      <c r="Q267" s="78">
        <v>7352</v>
      </c>
      <c r="R267" s="78">
        <v>7345</v>
      </c>
      <c r="S267" s="78">
        <v>7215</v>
      </c>
      <c r="T267" s="78">
        <v>7160</v>
      </c>
      <c r="U267" s="78">
        <v>7067</v>
      </c>
      <c r="V267" s="78">
        <v>7032</v>
      </c>
      <c r="W267" s="78">
        <v>7081</v>
      </c>
      <c r="X267" s="78">
        <v>7122</v>
      </c>
      <c r="Z267" s="71" t="s">
        <v>342</v>
      </c>
      <c r="AA267" s="71" t="s">
        <v>634</v>
      </c>
      <c r="AB267" s="78">
        <f t="shared" si="39"/>
        <v>11.345841994403214</v>
      </c>
      <c r="AC267" s="78">
        <f t="shared" si="32"/>
        <v>11.425539561714542</v>
      </c>
      <c r="AD267" s="78">
        <f t="shared" si="33"/>
        <v>11.749765399781024</v>
      </c>
      <c r="AE267" s="78">
        <f t="shared" si="34"/>
        <v>11.509844377525758</v>
      </c>
      <c r="AF267" s="78">
        <f t="shared" si="35"/>
        <v>11.409638469167888</v>
      </c>
      <c r="AG267" s="78">
        <f t="shared" si="36"/>
        <v>10.556686146831941</v>
      </c>
      <c r="AH267" s="78">
        <f t="shared" si="37"/>
        <v>10.208098508888101</v>
      </c>
      <c r="AI267" s="78">
        <f t="shared" si="38"/>
        <v>9.9548724087195541</v>
      </c>
      <c r="AJ267" s="78">
        <f t="shared" si="38"/>
        <v>8.0167979287765281</v>
      </c>
    </row>
    <row r="268" spans="1:36" x14ac:dyDescent="0.2">
      <c r="A268" s="71" t="s">
        <v>343</v>
      </c>
      <c r="B268" s="71" t="s">
        <v>635</v>
      </c>
      <c r="C268" s="78">
        <v>81.830301149516202</v>
      </c>
      <c r="D268" s="78">
        <v>79.523904637877195</v>
      </c>
      <c r="E268" s="78">
        <v>81.339081865735395</v>
      </c>
      <c r="F268" s="78">
        <v>82.843395313545997</v>
      </c>
      <c r="G268" s="78">
        <v>76.145271709764103</v>
      </c>
      <c r="H268" s="78">
        <v>73.131865639470803</v>
      </c>
      <c r="I268" s="78">
        <v>68.573284107682994</v>
      </c>
      <c r="J268" s="78">
        <v>74.436185021114696</v>
      </c>
      <c r="K268" s="78">
        <v>72.4261011776413</v>
      </c>
      <c r="L268" s="78"/>
      <c r="M268" s="71" t="s">
        <v>343</v>
      </c>
      <c r="N268" s="71" t="s">
        <v>635</v>
      </c>
      <c r="O268" s="78">
        <v>10645</v>
      </c>
      <c r="P268" s="78">
        <v>10585</v>
      </c>
      <c r="Q268" s="78">
        <v>10454</v>
      </c>
      <c r="R268" s="78">
        <v>10341</v>
      </c>
      <c r="S268" s="78">
        <v>10246</v>
      </c>
      <c r="T268" s="78">
        <v>10281</v>
      </c>
      <c r="U268" s="78">
        <v>10224</v>
      </c>
      <c r="V268" s="78">
        <v>10262</v>
      </c>
      <c r="W268" s="78">
        <v>10200</v>
      </c>
      <c r="X268" s="78">
        <v>10154</v>
      </c>
      <c r="Z268" s="71" t="s">
        <v>343</v>
      </c>
      <c r="AA268" s="71" t="s">
        <v>635</v>
      </c>
      <c r="AB268" s="78">
        <f t="shared" si="39"/>
        <v>7.6872053686722595</v>
      </c>
      <c r="AC268" s="78">
        <f t="shared" si="32"/>
        <v>7.5128865978155117</v>
      </c>
      <c r="AD268" s="78">
        <f t="shared" si="33"/>
        <v>7.7806659523374204</v>
      </c>
      <c r="AE268" s="78">
        <f t="shared" si="34"/>
        <v>8.0111590091428297</v>
      </c>
      <c r="AF268" s="78">
        <f t="shared" si="35"/>
        <v>7.4317071744841012</v>
      </c>
      <c r="AG268" s="78">
        <f t="shared" si="36"/>
        <v>7.1133027564897198</v>
      </c>
      <c r="AH268" s="78">
        <f t="shared" si="37"/>
        <v>6.7070896036466152</v>
      </c>
      <c r="AI268" s="78">
        <f t="shared" si="38"/>
        <v>7.2535748412701908</v>
      </c>
      <c r="AJ268" s="78">
        <f t="shared" si="38"/>
        <v>7.100598154670716</v>
      </c>
    </row>
    <row r="269" spans="1:36" x14ac:dyDescent="0.2">
      <c r="A269" s="71" t="s">
        <v>344</v>
      </c>
      <c r="B269" s="71" t="s">
        <v>636</v>
      </c>
      <c r="C269" s="78">
        <v>275.03929684950702</v>
      </c>
      <c r="D269" s="78">
        <v>263.952138386679</v>
      </c>
      <c r="E269" s="78">
        <v>266.248937791912</v>
      </c>
      <c r="F269" s="78">
        <v>255.78867003654599</v>
      </c>
      <c r="G269" s="78">
        <v>253.14690477612999</v>
      </c>
      <c r="H269" s="78">
        <v>239.334889065981</v>
      </c>
      <c r="I269" s="78">
        <v>226.39900774227499</v>
      </c>
      <c r="J269" s="78">
        <v>228.914702849072</v>
      </c>
      <c r="K269" s="78">
        <v>217.40738037910401</v>
      </c>
      <c r="L269" s="78"/>
      <c r="M269" s="71" t="s">
        <v>344</v>
      </c>
      <c r="N269" s="71" t="s">
        <v>636</v>
      </c>
      <c r="O269" s="78">
        <v>58914</v>
      </c>
      <c r="P269" s="78">
        <v>59136</v>
      </c>
      <c r="Q269" s="78">
        <v>59416</v>
      </c>
      <c r="R269" s="78">
        <v>59373</v>
      </c>
      <c r="S269" s="78">
        <v>59485</v>
      </c>
      <c r="T269" s="78">
        <v>59956</v>
      </c>
      <c r="U269" s="78">
        <v>60495</v>
      </c>
      <c r="V269" s="78">
        <v>61066</v>
      </c>
      <c r="W269" s="78">
        <v>61745</v>
      </c>
      <c r="X269" s="78">
        <v>62601</v>
      </c>
      <c r="Z269" s="71" t="s">
        <v>344</v>
      </c>
      <c r="AA269" s="71" t="s">
        <v>636</v>
      </c>
      <c r="AB269" s="78">
        <f t="shared" si="39"/>
        <v>4.668487912032913</v>
      </c>
      <c r="AC269" s="78">
        <f t="shared" si="32"/>
        <v>4.4634763661167307</v>
      </c>
      <c r="AD269" s="78">
        <f t="shared" si="33"/>
        <v>4.4810983201816343</v>
      </c>
      <c r="AE269" s="78">
        <f t="shared" si="34"/>
        <v>4.3081648230095499</v>
      </c>
      <c r="AF269" s="78">
        <f t="shared" si="35"/>
        <v>4.2556426792658648</v>
      </c>
      <c r="AG269" s="78">
        <f t="shared" si="36"/>
        <v>3.9918421686900558</v>
      </c>
      <c r="AH269" s="78">
        <f t="shared" si="37"/>
        <v>3.7424416520749646</v>
      </c>
      <c r="AI269" s="78">
        <f t="shared" si="38"/>
        <v>3.7486441366566008</v>
      </c>
      <c r="AJ269" s="78">
        <f t="shared" si="38"/>
        <v>3.521052399046142</v>
      </c>
    </row>
    <row r="270" spans="1:36" x14ac:dyDescent="0.2">
      <c r="A270" s="71" t="s">
        <v>345</v>
      </c>
      <c r="B270" s="71" t="s">
        <v>637</v>
      </c>
      <c r="C270" s="78">
        <v>56.081755863792097</v>
      </c>
      <c r="D270" s="78">
        <v>54.077798542573298</v>
      </c>
      <c r="E270" s="78">
        <v>53.312376539264697</v>
      </c>
      <c r="F270" s="78">
        <v>50.223984103065703</v>
      </c>
      <c r="G270" s="78">
        <v>44.963291969623398</v>
      </c>
      <c r="H270" s="78">
        <v>42.539352523713902</v>
      </c>
      <c r="I270" s="78">
        <v>42.463651870273701</v>
      </c>
      <c r="J270" s="78">
        <v>41.880475317757899</v>
      </c>
      <c r="K270" s="78">
        <v>41.489805014266402</v>
      </c>
      <c r="L270" s="78"/>
      <c r="M270" s="71" t="s">
        <v>345</v>
      </c>
      <c r="N270" s="71" t="s">
        <v>637</v>
      </c>
      <c r="O270" s="78">
        <v>7276</v>
      </c>
      <c r="P270" s="78">
        <v>7205</v>
      </c>
      <c r="Q270" s="78">
        <v>7098</v>
      </c>
      <c r="R270" s="78">
        <v>7048</v>
      </c>
      <c r="S270" s="78">
        <v>7039</v>
      </c>
      <c r="T270" s="78">
        <v>7006</v>
      </c>
      <c r="U270" s="78">
        <v>7085</v>
      </c>
      <c r="V270" s="78">
        <v>7060</v>
      </c>
      <c r="W270" s="78">
        <v>7132</v>
      </c>
      <c r="X270" s="78">
        <v>7103</v>
      </c>
      <c r="Z270" s="71" t="s">
        <v>345</v>
      </c>
      <c r="AA270" s="71" t="s">
        <v>637</v>
      </c>
      <c r="AB270" s="78">
        <f t="shared" si="39"/>
        <v>7.7077729334513601</v>
      </c>
      <c r="AC270" s="78">
        <f t="shared" si="32"/>
        <v>7.5055931356798471</v>
      </c>
      <c r="AD270" s="78">
        <f t="shared" si="33"/>
        <v>7.5109011748752739</v>
      </c>
      <c r="AE270" s="78">
        <f t="shared" si="34"/>
        <v>7.1259909340331591</v>
      </c>
      <c r="AF270" s="78">
        <f t="shared" si="35"/>
        <v>6.3877385949173737</v>
      </c>
      <c r="AG270" s="78">
        <f t="shared" si="36"/>
        <v>6.0718459211695555</v>
      </c>
      <c r="AH270" s="78">
        <f t="shared" si="37"/>
        <v>5.9934582738565565</v>
      </c>
      <c r="AI270" s="78">
        <f t="shared" si="38"/>
        <v>5.9320786569062181</v>
      </c>
      <c r="AJ270" s="78">
        <f t="shared" si="38"/>
        <v>5.8174151730603478</v>
      </c>
    </row>
    <row r="271" spans="1:36" x14ac:dyDescent="0.2">
      <c r="A271" s="71" t="s">
        <v>346</v>
      </c>
      <c r="B271" s="71" t="s">
        <v>638</v>
      </c>
      <c r="C271" s="78">
        <v>22.4721597646185</v>
      </c>
      <c r="D271" s="78">
        <v>22.261481348595002</v>
      </c>
      <c r="E271" s="78">
        <v>22.181475213543699</v>
      </c>
      <c r="F271" s="78">
        <v>22.178999128942198</v>
      </c>
      <c r="G271" s="78">
        <v>20.911294283650601</v>
      </c>
      <c r="H271" s="78">
        <v>19.883751737570599</v>
      </c>
      <c r="I271" s="78">
        <v>19.404356583583901</v>
      </c>
      <c r="J271" s="78">
        <v>19.498631128170199</v>
      </c>
      <c r="K271" s="78">
        <v>18.2848931989307</v>
      </c>
      <c r="L271" s="78"/>
      <c r="M271" s="71" t="s">
        <v>346</v>
      </c>
      <c r="N271" s="71" t="s">
        <v>638</v>
      </c>
      <c r="O271" s="78">
        <v>2516</v>
      </c>
      <c r="P271" s="78">
        <v>2500</v>
      </c>
      <c r="Q271" s="78">
        <v>2460</v>
      </c>
      <c r="R271" s="78">
        <v>2431</v>
      </c>
      <c r="S271" s="78">
        <v>2421</v>
      </c>
      <c r="T271" s="78">
        <v>2436</v>
      </c>
      <c r="U271" s="78">
        <v>2451</v>
      </c>
      <c r="V271" s="78">
        <v>2453</v>
      </c>
      <c r="W271" s="78">
        <v>2454</v>
      </c>
      <c r="X271" s="78">
        <v>2451</v>
      </c>
      <c r="Z271" s="71" t="s">
        <v>346</v>
      </c>
      <c r="AA271" s="71" t="s">
        <v>638</v>
      </c>
      <c r="AB271" s="78">
        <f t="shared" si="39"/>
        <v>8.9317010193237287</v>
      </c>
      <c r="AC271" s="78">
        <f t="shared" si="32"/>
        <v>8.9045925394379992</v>
      </c>
      <c r="AD271" s="78">
        <f t="shared" si="33"/>
        <v>9.0168598429039424</v>
      </c>
      <c r="AE271" s="78">
        <f t="shared" si="34"/>
        <v>9.1234056474464005</v>
      </c>
      <c r="AF271" s="78">
        <f t="shared" si="35"/>
        <v>8.637461496757787</v>
      </c>
      <c r="AG271" s="78">
        <f t="shared" si="36"/>
        <v>8.1624596623853023</v>
      </c>
      <c r="AH271" s="78">
        <f t="shared" si="37"/>
        <v>7.9169141507890251</v>
      </c>
      <c r="AI271" s="78">
        <f t="shared" si="38"/>
        <v>7.9488916136038323</v>
      </c>
      <c r="AJ271" s="78">
        <f t="shared" si="38"/>
        <v>7.4510567232806428</v>
      </c>
    </row>
    <row r="272" spans="1:36" x14ac:dyDescent="0.2">
      <c r="A272" s="71" t="s">
        <v>347</v>
      </c>
      <c r="B272" s="71" t="s">
        <v>639</v>
      </c>
      <c r="C272" s="78">
        <v>41.367835126773002</v>
      </c>
      <c r="D272" s="78">
        <v>40.769855907951403</v>
      </c>
      <c r="E272" s="78">
        <v>41.123418035488797</v>
      </c>
      <c r="F272" s="78">
        <v>39.947056960414997</v>
      </c>
      <c r="G272" s="78">
        <v>39.884552983846497</v>
      </c>
      <c r="H272" s="78">
        <v>39.292616518472997</v>
      </c>
      <c r="I272" s="78">
        <v>35.641299370135798</v>
      </c>
      <c r="J272" s="78">
        <v>33.145666240267801</v>
      </c>
      <c r="K272" s="78">
        <v>34.799173188593002</v>
      </c>
      <c r="L272" s="78"/>
      <c r="M272" s="71" t="s">
        <v>347</v>
      </c>
      <c r="N272" s="71" t="s">
        <v>639</v>
      </c>
      <c r="O272" s="78">
        <v>5613</v>
      </c>
      <c r="P272" s="78">
        <v>5519</v>
      </c>
      <c r="Q272" s="78">
        <v>5507</v>
      </c>
      <c r="R272" s="78">
        <v>5434</v>
      </c>
      <c r="S272" s="78">
        <v>5359</v>
      </c>
      <c r="T272" s="78">
        <v>5344</v>
      </c>
      <c r="U272" s="78">
        <v>5383</v>
      </c>
      <c r="V272" s="78">
        <v>5371</v>
      </c>
      <c r="W272" s="78">
        <v>5413</v>
      </c>
      <c r="X272" s="78">
        <v>5412</v>
      </c>
      <c r="Z272" s="71" t="s">
        <v>347</v>
      </c>
      <c r="AA272" s="71" t="s">
        <v>639</v>
      </c>
      <c r="AB272" s="78">
        <f t="shared" si="39"/>
        <v>7.3700044765318014</v>
      </c>
      <c r="AC272" s="78">
        <f t="shared" si="32"/>
        <v>7.3871817191432143</v>
      </c>
      <c r="AD272" s="78">
        <f t="shared" si="33"/>
        <v>7.4674810305953869</v>
      </c>
      <c r="AE272" s="78">
        <f t="shared" si="34"/>
        <v>7.3513170703744937</v>
      </c>
      <c r="AF272" s="78">
        <f t="shared" si="35"/>
        <v>7.4425364776724194</v>
      </c>
      <c r="AG272" s="78">
        <f t="shared" si="36"/>
        <v>7.3526602766603668</v>
      </c>
      <c r="AH272" s="78">
        <f t="shared" si="37"/>
        <v>6.6210847798877577</v>
      </c>
      <c r="AI272" s="78">
        <f t="shared" si="38"/>
        <v>6.1712281214425246</v>
      </c>
      <c r="AJ272" s="78">
        <f t="shared" si="38"/>
        <v>6.4288145554393141</v>
      </c>
    </row>
    <row r="273" spans="1:36" x14ac:dyDescent="0.2">
      <c r="A273" s="71" t="s">
        <v>348</v>
      </c>
      <c r="B273" s="71" t="s">
        <v>640</v>
      </c>
      <c r="C273" s="78">
        <v>61.8290748407289</v>
      </c>
      <c r="D273" s="78">
        <v>60.292831896189703</v>
      </c>
      <c r="E273" s="78">
        <v>60.994910036799801</v>
      </c>
      <c r="F273" s="78">
        <v>60.769405283489398</v>
      </c>
      <c r="G273" s="78">
        <v>64.6258089191316</v>
      </c>
      <c r="H273" s="78">
        <v>58.536103269288702</v>
      </c>
      <c r="I273" s="78">
        <v>56.930449966155798</v>
      </c>
      <c r="J273" s="78">
        <v>57.436694596531702</v>
      </c>
      <c r="K273" s="78">
        <v>55.483427508454099</v>
      </c>
      <c r="L273" s="78"/>
      <c r="M273" s="71" t="s">
        <v>348</v>
      </c>
      <c r="N273" s="71" t="s">
        <v>640</v>
      </c>
      <c r="O273" s="78">
        <v>6900</v>
      </c>
      <c r="P273" s="78">
        <v>6880</v>
      </c>
      <c r="Q273" s="78">
        <v>6831</v>
      </c>
      <c r="R273" s="78">
        <v>6762</v>
      </c>
      <c r="S273" s="78">
        <v>6717</v>
      </c>
      <c r="T273" s="78">
        <v>6738</v>
      </c>
      <c r="U273" s="78">
        <v>6724</v>
      </c>
      <c r="V273" s="78">
        <v>6771</v>
      </c>
      <c r="W273" s="78">
        <v>6784</v>
      </c>
      <c r="X273" s="78">
        <v>6784</v>
      </c>
      <c r="Z273" s="71" t="s">
        <v>348</v>
      </c>
      <c r="AA273" s="71" t="s">
        <v>640</v>
      </c>
      <c r="AB273" s="78">
        <f t="shared" si="39"/>
        <v>8.9607354841636084</v>
      </c>
      <c r="AC273" s="78">
        <f t="shared" si="32"/>
        <v>8.7634930081671083</v>
      </c>
      <c r="AD273" s="78">
        <f t="shared" si="33"/>
        <v>8.9291333679987996</v>
      </c>
      <c r="AE273" s="78">
        <f t="shared" si="34"/>
        <v>8.9868981489928128</v>
      </c>
      <c r="AF273" s="78">
        <f t="shared" si="35"/>
        <v>9.621231043491381</v>
      </c>
      <c r="AG273" s="78">
        <f t="shared" si="36"/>
        <v>8.6874596719039339</v>
      </c>
      <c r="AH273" s="78">
        <f t="shared" si="37"/>
        <v>8.4667534155496433</v>
      </c>
      <c r="AI273" s="78">
        <f t="shared" si="38"/>
        <v>8.4827491650467728</v>
      </c>
      <c r="AJ273" s="78">
        <f t="shared" si="38"/>
        <v>8.1785712718829746</v>
      </c>
    </row>
    <row r="274" spans="1:36" x14ac:dyDescent="0.2">
      <c r="A274" s="71" t="s">
        <v>349</v>
      </c>
      <c r="B274" s="71" t="s">
        <v>641</v>
      </c>
      <c r="C274" s="78">
        <v>28.857072751779</v>
      </c>
      <c r="D274" s="78">
        <v>27.046152414305901</v>
      </c>
      <c r="E274" s="78">
        <v>28.392758072732502</v>
      </c>
      <c r="F274" s="78">
        <v>28.5740237654814</v>
      </c>
      <c r="G274" s="78">
        <v>25.933869142172998</v>
      </c>
      <c r="H274" s="78">
        <v>25.274360927784599</v>
      </c>
      <c r="I274" s="78">
        <v>22.882907256519001</v>
      </c>
      <c r="J274" s="78">
        <v>22.2697041773426</v>
      </c>
      <c r="K274" s="78">
        <v>19.849812885876201</v>
      </c>
      <c r="L274" s="78"/>
      <c r="M274" s="71" t="s">
        <v>349</v>
      </c>
      <c r="N274" s="71" t="s">
        <v>641</v>
      </c>
      <c r="O274" s="78">
        <v>4363</v>
      </c>
      <c r="P274" s="78">
        <v>4361</v>
      </c>
      <c r="Q274" s="78">
        <v>4304</v>
      </c>
      <c r="R274" s="78">
        <v>4237</v>
      </c>
      <c r="S274" s="78">
        <v>4172</v>
      </c>
      <c r="T274" s="78">
        <v>4175</v>
      </c>
      <c r="U274" s="78">
        <v>4180</v>
      </c>
      <c r="V274" s="78">
        <v>4176</v>
      </c>
      <c r="W274" s="78">
        <v>4125</v>
      </c>
      <c r="X274" s="78">
        <v>4086</v>
      </c>
      <c r="Z274" s="71" t="s">
        <v>349</v>
      </c>
      <c r="AA274" s="71" t="s">
        <v>641</v>
      </c>
      <c r="AB274" s="78">
        <f t="shared" si="39"/>
        <v>6.6140437203252347</v>
      </c>
      <c r="AC274" s="78">
        <f t="shared" si="32"/>
        <v>6.2018235299944733</v>
      </c>
      <c r="AD274" s="78">
        <f t="shared" si="33"/>
        <v>6.5968304072333872</v>
      </c>
      <c r="AE274" s="78">
        <f t="shared" si="34"/>
        <v>6.7439281957709234</v>
      </c>
      <c r="AF274" s="78">
        <f t="shared" si="35"/>
        <v>6.2161718940970756</v>
      </c>
      <c r="AG274" s="78">
        <f t="shared" si="36"/>
        <v>6.053739144379545</v>
      </c>
      <c r="AH274" s="78">
        <f t="shared" si="37"/>
        <v>5.4743797264399525</v>
      </c>
      <c r="AI274" s="78">
        <f t="shared" si="38"/>
        <v>5.3327835673713118</v>
      </c>
      <c r="AJ274" s="78">
        <f t="shared" si="38"/>
        <v>4.8120758511215032</v>
      </c>
    </row>
    <row r="275" spans="1:36" x14ac:dyDescent="0.2">
      <c r="A275" s="71" t="s">
        <v>350</v>
      </c>
      <c r="B275" s="71" t="s">
        <v>642</v>
      </c>
      <c r="C275" s="78">
        <v>18.331108575219201</v>
      </c>
      <c r="D275" s="78">
        <v>17.317775299325199</v>
      </c>
      <c r="E275" s="78">
        <v>16.804567002294799</v>
      </c>
      <c r="F275" s="78">
        <v>17.589119829920701</v>
      </c>
      <c r="G275" s="78">
        <v>16.752158845933</v>
      </c>
      <c r="H275" s="78">
        <v>15.420859113116199</v>
      </c>
      <c r="I275" s="78">
        <v>14.8756284908343</v>
      </c>
      <c r="J275" s="78">
        <v>16.020982475213501</v>
      </c>
      <c r="K275" s="78">
        <v>16.3930409686464</v>
      </c>
      <c r="L275" s="78"/>
      <c r="M275" s="71" t="s">
        <v>350</v>
      </c>
      <c r="N275" s="71" t="s">
        <v>642</v>
      </c>
      <c r="O275" s="78">
        <v>3369</v>
      </c>
      <c r="P275" s="78">
        <v>3295</v>
      </c>
      <c r="Q275" s="78">
        <v>3274</v>
      </c>
      <c r="R275" s="78">
        <v>3230</v>
      </c>
      <c r="S275" s="78">
        <v>3196</v>
      </c>
      <c r="T275" s="78">
        <v>3155</v>
      </c>
      <c r="U275" s="78">
        <v>3115</v>
      </c>
      <c r="V275" s="78">
        <v>3109</v>
      </c>
      <c r="W275" s="78">
        <v>3100</v>
      </c>
      <c r="X275" s="78">
        <v>3133</v>
      </c>
      <c r="Z275" s="71" t="s">
        <v>350</v>
      </c>
      <c r="AA275" s="71" t="s">
        <v>642</v>
      </c>
      <c r="AB275" s="78">
        <f t="shared" si="39"/>
        <v>5.4411126670285546</v>
      </c>
      <c r="AC275" s="78">
        <f t="shared" si="32"/>
        <v>5.2557739906905008</v>
      </c>
      <c r="AD275" s="78">
        <f t="shared" si="33"/>
        <v>5.1327327435231522</v>
      </c>
      <c r="AE275" s="78">
        <f t="shared" si="34"/>
        <v>5.4455479349599702</v>
      </c>
      <c r="AF275" s="78">
        <f t="shared" si="35"/>
        <v>5.2416016414058202</v>
      </c>
      <c r="AG275" s="78">
        <f t="shared" si="36"/>
        <v>4.8877524922713782</v>
      </c>
      <c r="AH275" s="78">
        <f t="shared" si="37"/>
        <v>4.7754826615840447</v>
      </c>
      <c r="AI275" s="78">
        <f t="shared" si="38"/>
        <v>5.1530982551346094</v>
      </c>
      <c r="AJ275" s="78">
        <f t="shared" si="38"/>
        <v>5.2880777318214198</v>
      </c>
    </row>
    <row r="276" spans="1:36" x14ac:dyDescent="0.2">
      <c r="A276" s="71" t="s">
        <v>351</v>
      </c>
      <c r="B276" s="71" t="s">
        <v>643</v>
      </c>
      <c r="C276" s="78">
        <v>61.225541058245703</v>
      </c>
      <c r="D276" s="78">
        <v>50.188237308981599</v>
      </c>
      <c r="E276" s="78">
        <v>52.354044832599598</v>
      </c>
      <c r="F276" s="78">
        <v>51.774176049980397</v>
      </c>
      <c r="G276" s="78">
        <v>48.790487309574999</v>
      </c>
      <c r="H276" s="78">
        <v>41.2983761676482</v>
      </c>
      <c r="I276" s="78">
        <v>37.276790577309498</v>
      </c>
      <c r="J276" s="78">
        <v>35.837259766651101</v>
      </c>
      <c r="K276" s="78">
        <v>35.496296152590297</v>
      </c>
      <c r="L276" s="78"/>
      <c r="M276" s="71" t="s">
        <v>351</v>
      </c>
      <c r="N276" s="71" t="s">
        <v>643</v>
      </c>
      <c r="O276" s="78">
        <v>6304</v>
      </c>
      <c r="P276" s="78">
        <v>6227</v>
      </c>
      <c r="Q276" s="78">
        <v>6120</v>
      </c>
      <c r="R276" s="78">
        <v>6026</v>
      </c>
      <c r="S276" s="78">
        <v>6006</v>
      </c>
      <c r="T276" s="78">
        <v>5954</v>
      </c>
      <c r="U276" s="78">
        <v>5955</v>
      </c>
      <c r="V276" s="78">
        <v>5943</v>
      </c>
      <c r="W276" s="78">
        <v>5899</v>
      </c>
      <c r="X276" s="78">
        <v>5902</v>
      </c>
      <c r="Z276" s="71" t="s">
        <v>351</v>
      </c>
      <c r="AA276" s="71" t="s">
        <v>643</v>
      </c>
      <c r="AB276" s="78">
        <f t="shared" si="39"/>
        <v>9.7121733912191797</v>
      </c>
      <c r="AC276" s="78">
        <f t="shared" si="32"/>
        <v>8.0597779523015252</v>
      </c>
      <c r="AD276" s="78">
        <f t="shared" si="33"/>
        <v>8.5545824889868616</v>
      </c>
      <c r="AE276" s="78">
        <f t="shared" si="34"/>
        <v>8.5917982160604716</v>
      </c>
      <c r="AF276" s="78">
        <f t="shared" si="35"/>
        <v>8.1236242606684979</v>
      </c>
      <c r="AG276" s="78">
        <f t="shared" si="36"/>
        <v>6.9362405387383612</v>
      </c>
      <c r="AH276" s="78">
        <f t="shared" si="37"/>
        <v>6.259746528515449</v>
      </c>
      <c r="AI276" s="78">
        <f t="shared" si="38"/>
        <v>6.0301631779658589</v>
      </c>
      <c r="AJ276" s="78">
        <f t="shared" si="38"/>
        <v>6.0173412701458373</v>
      </c>
    </row>
    <row r="277" spans="1:36" x14ac:dyDescent="0.2">
      <c r="A277" s="71" t="s">
        <v>352</v>
      </c>
      <c r="B277" s="71" t="s">
        <v>644</v>
      </c>
      <c r="C277" s="78">
        <v>22.467676360518901</v>
      </c>
      <c r="D277" s="78">
        <v>22.4547894625371</v>
      </c>
      <c r="E277" s="78">
        <v>22.9421939591039</v>
      </c>
      <c r="F277" s="78">
        <v>23.242213130536101</v>
      </c>
      <c r="G277" s="78">
        <v>22.6850809567079</v>
      </c>
      <c r="H277" s="78">
        <v>20.854820692829001</v>
      </c>
      <c r="I277" s="78">
        <v>18.9689926351457</v>
      </c>
      <c r="J277" s="78">
        <v>19.663433506370001</v>
      </c>
      <c r="K277" s="78">
        <v>18.1657457434018</v>
      </c>
      <c r="L277" s="78"/>
      <c r="M277" s="71" t="s">
        <v>352</v>
      </c>
      <c r="N277" s="71" t="s">
        <v>644</v>
      </c>
      <c r="O277" s="78">
        <v>2733</v>
      </c>
      <c r="P277" s="78">
        <v>2743</v>
      </c>
      <c r="Q277" s="78">
        <v>2736</v>
      </c>
      <c r="R277" s="78">
        <v>2729</v>
      </c>
      <c r="S277" s="78">
        <v>2673</v>
      </c>
      <c r="T277" s="78">
        <v>2595</v>
      </c>
      <c r="U277" s="78">
        <v>2565</v>
      </c>
      <c r="V277" s="78">
        <v>2516</v>
      </c>
      <c r="W277" s="78">
        <v>2535</v>
      </c>
      <c r="X277" s="78">
        <v>2516</v>
      </c>
      <c r="Z277" s="71" t="s">
        <v>352</v>
      </c>
      <c r="AA277" s="71" t="s">
        <v>644</v>
      </c>
      <c r="AB277" s="78">
        <f t="shared" si="39"/>
        <v>8.2208841421583969</v>
      </c>
      <c r="AC277" s="78">
        <f t="shared" si="32"/>
        <v>8.186215626152789</v>
      </c>
      <c r="AD277" s="78">
        <f t="shared" si="33"/>
        <v>8.3853048096139986</v>
      </c>
      <c r="AE277" s="78">
        <f t="shared" si="34"/>
        <v>8.516750872310773</v>
      </c>
      <c r="AF277" s="78">
        <f t="shared" si="35"/>
        <v>8.4867493291088287</v>
      </c>
      <c r="AG277" s="78">
        <f t="shared" si="36"/>
        <v>8.0365397660227362</v>
      </c>
      <c r="AH277" s="78">
        <f t="shared" si="37"/>
        <v>7.3953187661386748</v>
      </c>
      <c r="AI277" s="78">
        <f t="shared" si="38"/>
        <v>7.8153551297178065</v>
      </c>
      <c r="AJ277" s="78">
        <f t="shared" si="38"/>
        <v>7.1659746522295071</v>
      </c>
    </row>
    <row r="278" spans="1:36" x14ac:dyDescent="0.2">
      <c r="A278" s="71" t="s">
        <v>353</v>
      </c>
      <c r="B278" s="71" t="s">
        <v>645</v>
      </c>
      <c r="C278" s="78">
        <v>20.662331749166398</v>
      </c>
      <c r="D278" s="78">
        <v>19.843367673985298</v>
      </c>
      <c r="E278" s="78">
        <v>19.645410393800798</v>
      </c>
      <c r="F278" s="78">
        <v>18.718794367196502</v>
      </c>
      <c r="G278" s="78">
        <v>18.9964288106518</v>
      </c>
      <c r="H278" s="78">
        <v>18.287702412114001</v>
      </c>
      <c r="I278" s="78">
        <v>18.296649993797299</v>
      </c>
      <c r="J278" s="78">
        <v>16.2765891351455</v>
      </c>
      <c r="K278" s="78">
        <v>14.625863335444301</v>
      </c>
      <c r="L278" s="78"/>
      <c r="M278" s="71" t="s">
        <v>353</v>
      </c>
      <c r="N278" s="71" t="s">
        <v>645</v>
      </c>
      <c r="O278" s="78">
        <v>2914</v>
      </c>
      <c r="P278" s="78">
        <v>2900</v>
      </c>
      <c r="Q278" s="78">
        <v>2878</v>
      </c>
      <c r="R278" s="78">
        <v>2862</v>
      </c>
      <c r="S278" s="78">
        <v>2794</v>
      </c>
      <c r="T278" s="78">
        <v>2757</v>
      </c>
      <c r="U278" s="78">
        <v>2757</v>
      </c>
      <c r="V278" s="78">
        <v>2740</v>
      </c>
      <c r="W278" s="78">
        <v>2719</v>
      </c>
      <c r="X278" s="78">
        <v>2646</v>
      </c>
      <c r="Z278" s="71" t="s">
        <v>353</v>
      </c>
      <c r="AA278" s="71" t="s">
        <v>645</v>
      </c>
      <c r="AB278" s="78">
        <f t="shared" si="39"/>
        <v>7.0907109640241588</v>
      </c>
      <c r="AC278" s="78">
        <f t="shared" si="32"/>
        <v>6.8425405772363099</v>
      </c>
      <c r="AD278" s="78">
        <f t="shared" si="33"/>
        <v>6.8260633751913824</v>
      </c>
      <c r="AE278" s="78">
        <f t="shared" si="34"/>
        <v>6.5404592477975196</v>
      </c>
      <c r="AF278" s="78">
        <f t="shared" si="35"/>
        <v>6.7990081641559774</v>
      </c>
      <c r="AG278" s="78">
        <f t="shared" si="36"/>
        <v>6.6331891230010891</v>
      </c>
      <c r="AH278" s="78">
        <f t="shared" si="37"/>
        <v>6.6364345280367427</v>
      </c>
      <c r="AI278" s="78">
        <f t="shared" si="38"/>
        <v>5.9403609982282841</v>
      </c>
      <c r="AJ278" s="78">
        <f t="shared" si="38"/>
        <v>5.3791332605532549</v>
      </c>
    </row>
    <row r="279" spans="1:36" x14ac:dyDescent="0.2">
      <c r="A279" s="71" t="s">
        <v>354</v>
      </c>
      <c r="B279" s="71" t="s">
        <v>646</v>
      </c>
      <c r="C279" s="78">
        <v>45.477065012199503</v>
      </c>
      <c r="D279" s="78">
        <v>47.082204162221899</v>
      </c>
      <c r="E279" s="78">
        <v>45.723748012614202</v>
      </c>
      <c r="F279" s="78">
        <v>44.883245254424601</v>
      </c>
      <c r="G279" s="78">
        <v>43.715704592658398</v>
      </c>
      <c r="H279" s="78">
        <v>43.129356700953998</v>
      </c>
      <c r="I279" s="78">
        <v>41.575077162031597</v>
      </c>
      <c r="J279" s="78">
        <v>42.839289258005799</v>
      </c>
      <c r="K279" s="78">
        <v>42.948114213555499</v>
      </c>
      <c r="L279" s="78"/>
      <c r="M279" s="71" t="s">
        <v>354</v>
      </c>
      <c r="N279" s="71" t="s">
        <v>646</v>
      </c>
      <c r="O279" s="78">
        <v>8357</v>
      </c>
      <c r="P279" s="78">
        <v>8357</v>
      </c>
      <c r="Q279" s="78">
        <v>8414</v>
      </c>
      <c r="R279" s="78">
        <v>8465</v>
      </c>
      <c r="S279" s="78">
        <v>8522</v>
      </c>
      <c r="T279" s="78">
        <v>8583</v>
      </c>
      <c r="U279" s="78">
        <v>8616</v>
      </c>
      <c r="V279" s="78">
        <v>8593</v>
      </c>
      <c r="W279" s="78">
        <v>8695</v>
      </c>
      <c r="X279" s="78">
        <v>8776</v>
      </c>
      <c r="Z279" s="71" t="s">
        <v>354</v>
      </c>
      <c r="AA279" s="71" t="s">
        <v>646</v>
      </c>
      <c r="AB279" s="78">
        <f t="shared" si="39"/>
        <v>5.4417931090342835</v>
      </c>
      <c r="AC279" s="78">
        <f t="shared" si="32"/>
        <v>5.6338643247842404</v>
      </c>
      <c r="AD279" s="78">
        <f t="shared" si="33"/>
        <v>5.4342462577387929</v>
      </c>
      <c r="AE279" s="78">
        <f t="shared" si="34"/>
        <v>5.3022144423419499</v>
      </c>
      <c r="AF279" s="78">
        <f t="shared" si="35"/>
        <v>5.1297470772891804</v>
      </c>
      <c r="AG279" s="78">
        <f t="shared" si="36"/>
        <v>5.0249745661137126</v>
      </c>
      <c r="AH279" s="78">
        <f t="shared" si="37"/>
        <v>4.8253339324549209</v>
      </c>
      <c r="AI279" s="78">
        <f t="shared" si="38"/>
        <v>4.9853705641808208</v>
      </c>
      <c r="AJ279" s="78">
        <f t="shared" si="38"/>
        <v>4.9394035898281192</v>
      </c>
    </row>
    <row r="280" spans="1:36" x14ac:dyDescent="0.2">
      <c r="A280" s="71" t="s">
        <v>355</v>
      </c>
      <c r="B280" s="71" t="s">
        <v>647</v>
      </c>
      <c r="C280" s="78">
        <v>51.112734057704898</v>
      </c>
      <c r="D280" s="78">
        <v>50.864677148621503</v>
      </c>
      <c r="E280" s="78">
        <v>52.708766338349498</v>
      </c>
      <c r="F280" s="78">
        <v>46.858025135680698</v>
      </c>
      <c r="G280" s="78">
        <v>46.119494252974</v>
      </c>
      <c r="H280" s="78">
        <v>45.439881436692097</v>
      </c>
      <c r="I280" s="78">
        <v>41.614409312308901</v>
      </c>
      <c r="J280" s="78">
        <v>40.348453833240697</v>
      </c>
      <c r="K280" s="78">
        <v>39.482830279926901</v>
      </c>
      <c r="L280" s="78"/>
      <c r="M280" s="71" t="s">
        <v>355</v>
      </c>
      <c r="N280" s="71" t="s">
        <v>647</v>
      </c>
      <c r="O280" s="78">
        <v>7220</v>
      </c>
      <c r="P280" s="78">
        <v>7156</v>
      </c>
      <c r="Q280" s="78">
        <v>7135</v>
      </c>
      <c r="R280" s="78">
        <v>7048</v>
      </c>
      <c r="S280" s="78">
        <v>6941</v>
      </c>
      <c r="T280" s="78">
        <v>6887</v>
      </c>
      <c r="U280" s="78">
        <v>6848</v>
      </c>
      <c r="V280" s="78">
        <v>6829</v>
      </c>
      <c r="W280" s="78">
        <v>6805</v>
      </c>
      <c r="X280" s="78">
        <v>6787</v>
      </c>
      <c r="Z280" s="71" t="s">
        <v>355</v>
      </c>
      <c r="AA280" s="71" t="s">
        <v>647</v>
      </c>
      <c r="AB280" s="78">
        <f t="shared" si="39"/>
        <v>7.0793260467735317</v>
      </c>
      <c r="AC280" s="78">
        <f t="shared" si="32"/>
        <v>7.1079761247374931</v>
      </c>
      <c r="AD280" s="78">
        <f t="shared" si="33"/>
        <v>7.3873533760826211</v>
      </c>
      <c r="AE280" s="78">
        <f t="shared" si="34"/>
        <v>6.6484144630647979</v>
      </c>
      <c r="AF280" s="78">
        <f t="shared" si="35"/>
        <v>6.6445028458397921</v>
      </c>
      <c r="AG280" s="78">
        <f t="shared" si="36"/>
        <v>6.5979209288067517</v>
      </c>
      <c r="AH280" s="78">
        <f t="shared" si="37"/>
        <v>6.0768705187366976</v>
      </c>
      <c r="AI280" s="78">
        <f t="shared" si="38"/>
        <v>5.9083985698112018</v>
      </c>
      <c r="AJ280" s="78">
        <f t="shared" si="38"/>
        <v>5.8020323703052021</v>
      </c>
    </row>
    <row r="281" spans="1:36" x14ac:dyDescent="0.2">
      <c r="A281" s="71" t="s">
        <v>356</v>
      </c>
      <c r="B281" s="71" t="s">
        <v>648</v>
      </c>
      <c r="C281" s="78">
        <v>24.941140103731801</v>
      </c>
      <c r="D281" s="78">
        <v>24.128458972479901</v>
      </c>
      <c r="E281" s="78">
        <v>25.306837526770199</v>
      </c>
      <c r="F281" s="78">
        <v>23.069093660519801</v>
      </c>
      <c r="G281" s="78">
        <v>24.062736118846001</v>
      </c>
      <c r="H281" s="78">
        <v>22.899062135405799</v>
      </c>
      <c r="I281" s="78">
        <v>21.5407327466447</v>
      </c>
      <c r="J281" s="78">
        <v>20.618369144710002</v>
      </c>
      <c r="K281" s="78">
        <v>20.436563301766402</v>
      </c>
      <c r="L281" s="78"/>
      <c r="M281" s="71" t="s">
        <v>356</v>
      </c>
      <c r="N281" s="71" t="s">
        <v>648</v>
      </c>
      <c r="O281" s="78">
        <v>3180</v>
      </c>
      <c r="P281" s="78">
        <v>3133</v>
      </c>
      <c r="Q281" s="78">
        <v>3039</v>
      </c>
      <c r="R281" s="78">
        <v>3007</v>
      </c>
      <c r="S281" s="78">
        <v>2958</v>
      </c>
      <c r="T281" s="78">
        <v>2875</v>
      </c>
      <c r="U281" s="78">
        <v>2838</v>
      </c>
      <c r="V281" s="78">
        <v>2832</v>
      </c>
      <c r="W281" s="78">
        <v>2875</v>
      </c>
      <c r="X281" s="78">
        <v>2809</v>
      </c>
      <c r="Z281" s="71" t="s">
        <v>356</v>
      </c>
      <c r="AA281" s="71" t="s">
        <v>648</v>
      </c>
      <c r="AB281" s="78">
        <f t="shared" si="39"/>
        <v>7.8431258187835846</v>
      </c>
      <c r="AC281" s="78">
        <f t="shared" si="32"/>
        <v>7.7013913094413979</v>
      </c>
      <c r="AD281" s="78">
        <f t="shared" si="33"/>
        <v>8.3273568696183613</v>
      </c>
      <c r="AE281" s="78">
        <f t="shared" si="34"/>
        <v>7.67179702711001</v>
      </c>
      <c r="AF281" s="78">
        <f t="shared" si="35"/>
        <v>8.1347992288187978</v>
      </c>
      <c r="AG281" s="78">
        <f t="shared" si="36"/>
        <v>7.9648911775324516</v>
      </c>
      <c r="AH281" s="78">
        <f t="shared" si="37"/>
        <v>7.5901101996633891</v>
      </c>
      <c r="AI281" s="78">
        <f t="shared" si="38"/>
        <v>7.2804975793467523</v>
      </c>
      <c r="AJ281" s="78">
        <f t="shared" si="38"/>
        <v>7.1083698440926613</v>
      </c>
    </row>
    <row r="282" spans="1:36" x14ac:dyDescent="0.2">
      <c r="A282" s="71" t="s">
        <v>357</v>
      </c>
      <c r="B282" s="71" t="s">
        <v>649</v>
      </c>
      <c r="C282" s="78">
        <v>526.57569087640104</v>
      </c>
      <c r="D282" s="78">
        <v>465.56298948311297</v>
      </c>
      <c r="E282" s="78">
        <v>456.24445285181702</v>
      </c>
      <c r="F282" s="78">
        <v>452.84557007015002</v>
      </c>
      <c r="G282" s="78">
        <v>419.68481876511697</v>
      </c>
      <c r="H282" s="78">
        <v>400.58386543311798</v>
      </c>
      <c r="I282" s="78">
        <v>396.19203830740503</v>
      </c>
      <c r="J282" s="78">
        <v>411.07765373136402</v>
      </c>
      <c r="K282" s="78">
        <v>384.63662526356802</v>
      </c>
      <c r="L282" s="78"/>
      <c r="M282" s="71" t="s">
        <v>357</v>
      </c>
      <c r="N282" s="71" t="s">
        <v>649</v>
      </c>
      <c r="O282" s="78">
        <v>112728</v>
      </c>
      <c r="P282" s="78">
        <v>114075</v>
      </c>
      <c r="Q282" s="78">
        <v>115473</v>
      </c>
      <c r="R282" s="78">
        <v>116465</v>
      </c>
      <c r="S282" s="78">
        <v>117294</v>
      </c>
      <c r="T282" s="78">
        <v>118349</v>
      </c>
      <c r="U282" s="78">
        <v>119613</v>
      </c>
      <c r="V282" s="78">
        <v>120777</v>
      </c>
      <c r="W282" s="78">
        <v>122892</v>
      </c>
      <c r="X282" s="78">
        <v>125080</v>
      </c>
      <c r="Z282" s="71" t="s">
        <v>357</v>
      </c>
      <c r="AA282" s="71" t="s">
        <v>649</v>
      </c>
      <c r="AB282" s="78">
        <f t="shared" si="39"/>
        <v>4.6712058306401341</v>
      </c>
      <c r="AC282" s="78">
        <f t="shared" si="32"/>
        <v>4.0812008720851454</v>
      </c>
      <c r="AD282" s="78">
        <f t="shared" si="33"/>
        <v>3.951092054868385</v>
      </c>
      <c r="AE282" s="78">
        <f t="shared" si="34"/>
        <v>3.888254583524235</v>
      </c>
      <c r="AF282" s="78">
        <f t="shared" si="35"/>
        <v>3.5780587137033177</v>
      </c>
      <c r="AG282" s="78">
        <f t="shared" si="36"/>
        <v>3.3847676400571021</v>
      </c>
      <c r="AH282" s="78">
        <f t="shared" si="37"/>
        <v>3.312282430065336</v>
      </c>
      <c r="AI282" s="78">
        <f t="shared" si="38"/>
        <v>3.4036087477861181</v>
      </c>
      <c r="AJ282" s="78">
        <f t="shared" si="38"/>
        <v>3.1298752177812066</v>
      </c>
    </row>
    <row r="283" spans="1:36" x14ac:dyDescent="0.2">
      <c r="A283" s="71" t="s">
        <v>358</v>
      </c>
      <c r="B283" s="71" t="s">
        <v>650</v>
      </c>
      <c r="C283" s="78">
        <v>68.528572658286507</v>
      </c>
      <c r="D283" s="78">
        <v>68.231842869864295</v>
      </c>
      <c r="E283" s="78">
        <v>73.661919131020397</v>
      </c>
      <c r="F283" s="78">
        <v>67.866941620574295</v>
      </c>
      <c r="G283" s="78">
        <v>65.040965366509496</v>
      </c>
      <c r="H283" s="78">
        <v>61.874268919443097</v>
      </c>
      <c r="I283" s="78">
        <v>62.396843608877703</v>
      </c>
      <c r="J283" s="78">
        <v>63.283706434371801</v>
      </c>
      <c r="K283" s="78">
        <v>59.507597915609402</v>
      </c>
      <c r="L283" s="78"/>
      <c r="M283" s="71" t="s">
        <v>358</v>
      </c>
      <c r="N283" s="71" t="s">
        <v>650</v>
      </c>
      <c r="O283" s="78">
        <v>12477</v>
      </c>
      <c r="P283" s="78">
        <v>12427</v>
      </c>
      <c r="Q283" s="78">
        <v>12376</v>
      </c>
      <c r="R283" s="78">
        <v>12343</v>
      </c>
      <c r="S283" s="78">
        <v>12351</v>
      </c>
      <c r="T283" s="78">
        <v>12270</v>
      </c>
      <c r="U283" s="78">
        <v>12208</v>
      </c>
      <c r="V283" s="78">
        <v>12177</v>
      </c>
      <c r="W283" s="78">
        <v>12187</v>
      </c>
      <c r="X283" s="78">
        <v>12257</v>
      </c>
      <c r="Z283" s="71" t="s">
        <v>358</v>
      </c>
      <c r="AA283" s="71" t="s">
        <v>650</v>
      </c>
      <c r="AB283" s="78">
        <f t="shared" si="39"/>
        <v>5.4923918135999443</v>
      </c>
      <c r="AC283" s="78">
        <f t="shared" si="32"/>
        <v>5.4906126072152812</v>
      </c>
      <c r="AD283" s="78">
        <f t="shared" si="33"/>
        <v>5.9519973441354557</v>
      </c>
      <c r="AE283" s="78">
        <f t="shared" si="34"/>
        <v>5.4984154274142663</v>
      </c>
      <c r="AF283" s="78">
        <f t="shared" si="35"/>
        <v>5.2660485277717992</v>
      </c>
      <c r="AG283" s="78">
        <f t="shared" si="36"/>
        <v>5.0427277032960953</v>
      </c>
      <c r="AH283" s="78">
        <f t="shared" si="37"/>
        <v>5.1111438080666529</v>
      </c>
      <c r="AI283" s="78">
        <f t="shared" si="38"/>
        <v>5.1969866497800608</v>
      </c>
      <c r="AJ283" s="78">
        <f t="shared" si="38"/>
        <v>4.8828750238458527</v>
      </c>
    </row>
    <row r="284" spans="1:36" x14ac:dyDescent="0.2">
      <c r="A284" s="71" t="s">
        <v>359</v>
      </c>
      <c r="B284" s="71" t="s">
        <v>651</v>
      </c>
      <c r="C284" s="78">
        <v>717.82403092171501</v>
      </c>
      <c r="D284" s="78">
        <v>820.05028823424004</v>
      </c>
      <c r="E284" s="78">
        <v>673.43272448100004</v>
      </c>
      <c r="F284" s="78">
        <v>741.01721035001003</v>
      </c>
      <c r="G284" s="78">
        <v>703.50036456590897</v>
      </c>
      <c r="H284" s="78">
        <v>723.15066955452301</v>
      </c>
      <c r="I284" s="78">
        <v>689.366482770365</v>
      </c>
      <c r="J284" s="78">
        <v>683.290100119709</v>
      </c>
      <c r="K284" s="78">
        <v>667.62811929379404</v>
      </c>
      <c r="L284" s="78"/>
      <c r="M284" s="71" t="s">
        <v>359</v>
      </c>
      <c r="N284" s="71" t="s">
        <v>651</v>
      </c>
      <c r="O284" s="78">
        <v>71862</v>
      </c>
      <c r="P284" s="78">
        <v>71770</v>
      </c>
      <c r="Q284" s="78">
        <v>71641</v>
      </c>
      <c r="R284" s="78">
        <v>71580</v>
      </c>
      <c r="S284" s="78">
        <v>71774</v>
      </c>
      <c r="T284" s="78">
        <v>71988</v>
      </c>
      <c r="U284" s="78">
        <v>72024</v>
      </c>
      <c r="V284" s="78">
        <v>72031</v>
      </c>
      <c r="W284" s="78">
        <v>72266</v>
      </c>
      <c r="X284" s="78">
        <v>72723</v>
      </c>
      <c r="Z284" s="71" t="s">
        <v>359</v>
      </c>
      <c r="AA284" s="71" t="s">
        <v>651</v>
      </c>
      <c r="AB284" s="78">
        <f t="shared" si="39"/>
        <v>9.988923644230816</v>
      </c>
      <c r="AC284" s="78">
        <f t="shared" si="32"/>
        <v>11.426087337804654</v>
      </c>
      <c r="AD284" s="78">
        <f t="shared" si="33"/>
        <v>9.4001022386761761</v>
      </c>
      <c r="AE284" s="78">
        <f t="shared" si="34"/>
        <v>10.352294081447473</v>
      </c>
      <c r="AF284" s="78">
        <f t="shared" si="35"/>
        <v>9.8016045443462669</v>
      </c>
      <c r="AG284" s="78">
        <f t="shared" si="36"/>
        <v>10.045433538291423</v>
      </c>
      <c r="AH284" s="78">
        <f t="shared" si="37"/>
        <v>9.5713440349100996</v>
      </c>
      <c r="AI284" s="78">
        <f t="shared" si="38"/>
        <v>9.4860560053269989</v>
      </c>
      <c r="AJ284" s="78">
        <f t="shared" si="38"/>
        <v>9.2384817105387604</v>
      </c>
    </row>
    <row r="285" spans="1:36" x14ac:dyDescent="0.2">
      <c r="A285" s="71" t="s">
        <v>360</v>
      </c>
      <c r="B285" s="71" t="s">
        <v>652</v>
      </c>
      <c r="C285" s="78">
        <v>37.704311044800001</v>
      </c>
      <c r="D285" s="78">
        <v>39.422325872899101</v>
      </c>
      <c r="E285" s="78">
        <v>38.769930470282802</v>
      </c>
      <c r="F285" s="78">
        <v>37.122693659526398</v>
      </c>
      <c r="G285" s="78">
        <v>31.412987378134702</v>
      </c>
      <c r="H285" s="78">
        <v>34.511628915556301</v>
      </c>
      <c r="I285" s="78">
        <v>35.425385603549501</v>
      </c>
      <c r="J285" s="78">
        <v>34.502157385587303</v>
      </c>
      <c r="K285" s="78">
        <v>32.1973532898336</v>
      </c>
      <c r="L285" s="78"/>
      <c r="M285" s="71" t="s">
        <v>360</v>
      </c>
      <c r="N285" s="71" t="s">
        <v>652</v>
      </c>
      <c r="O285" s="78">
        <v>6665</v>
      </c>
      <c r="P285" s="78">
        <v>6622</v>
      </c>
      <c r="Q285" s="78">
        <v>6529</v>
      </c>
      <c r="R285" s="78">
        <v>6494</v>
      </c>
      <c r="S285" s="78">
        <v>6467</v>
      </c>
      <c r="T285" s="78">
        <v>6471</v>
      </c>
      <c r="U285" s="78">
        <v>6484</v>
      </c>
      <c r="V285" s="78">
        <v>6471</v>
      </c>
      <c r="W285" s="78">
        <v>6442</v>
      </c>
      <c r="X285" s="78">
        <v>6440</v>
      </c>
      <c r="Z285" s="71" t="s">
        <v>360</v>
      </c>
      <c r="AA285" s="71" t="s">
        <v>652</v>
      </c>
      <c r="AB285" s="78">
        <f t="shared" si="39"/>
        <v>5.6570609219504879</v>
      </c>
      <c r="AC285" s="78">
        <f t="shared" si="32"/>
        <v>5.9532355591813797</v>
      </c>
      <c r="AD285" s="78">
        <f t="shared" si="33"/>
        <v>5.9381115745570225</v>
      </c>
      <c r="AE285" s="78">
        <f t="shared" si="34"/>
        <v>5.7164603725787488</v>
      </c>
      <c r="AF285" s="78">
        <f t="shared" si="35"/>
        <v>4.857428077645694</v>
      </c>
      <c r="AG285" s="78">
        <f t="shared" si="36"/>
        <v>5.3332759875685829</v>
      </c>
      <c r="AH285" s="78">
        <f t="shared" si="37"/>
        <v>5.4635079585980098</v>
      </c>
      <c r="AI285" s="78">
        <f t="shared" si="38"/>
        <v>5.3318122988081127</v>
      </c>
      <c r="AJ285" s="78">
        <f t="shared" si="38"/>
        <v>4.9980368348080724</v>
      </c>
    </row>
    <row r="286" spans="1:36" x14ac:dyDescent="0.2">
      <c r="A286" s="71" t="s">
        <v>361</v>
      </c>
      <c r="B286" s="71" t="s">
        <v>653</v>
      </c>
      <c r="C286" s="78">
        <v>23.9661008519323</v>
      </c>
      <c r="D286" s="78">
        <v>24.140860220618201</v>
      </c>
      <c r="E286" s="78">
        <v>25.130304710674899</v>
      </c>
      <c r="F286" s="78">
        <v>25.871128962968601</v>
      </c>
      <c r="G286" s="78">
        <v>23.9421859435509</v>
      </c>
      <c r="H286" s="78">
        <v>24.794870982429199</v>
      </c>
      <c r="I286" s="78">
        <v>23.755785871762502</v>
      </c>
      <c r="J286" s="78">
        <v>22.629751648747899</v>
      </c>
      <c r="K286" s="78">
        <v>22.747345798138898</v>
      </c>
      <c r="L286" s="78"/>
      <c r="M286" s="71" t="s">
        <v>361</v>
      </c>
      <c r="N286" s="71" t="s">
        <v>653</v>
      </c>
      <c r="O286" s="78">
        <v>3146</v>
      </c>
      <c r="P286" s="78">
        <v>3143</v>
      </c>
      <c r="Q286" s="78">
        <v>3161</v>
      </c>
      <c r="R286" s="78">
        <v>3114</v>
      </c>
      <c r="S286" s="78">
        <v>3054</v>
      </c>
      <c r="T286" s="78">
        <v>2980</v>
      </c>
      <c r="U286" s="78">
        <v>2907</v>
      </c>
      <c r="V286" s="78">
        <v>2887</v>
      </c>
      <c r="W286" s="78">
        <v>2876</v>
      </c>
      <c r="X286" s="78">
        <v>2821</v>
      </c>
      <c r="Z286" s="71" t="s">
        <v>361</v>
      </c>
      <c r="AA286" s="71" t="s">
        <v>653</v>
      </c>
      <c r="AB286" s="78">
        <f t="shared" si="39"/>
        <v>7.6179595842124286</v>
      </c>
      <c r="AC286" s="78">
        <f t="shared" si="32"/>
        <v>7.6808336686663061</v>
      </c>
      <c r="AD286" s="78">
        <f t="shared" si="33"/>
        <v>7.9501122147025942</v>
      </c>
      <c r="AE286" s="78">
        <f t="shared" si="34"/>
        <v>8.3080054473245344</v>
      </c>
      <c r="AF286" s="78">
        <f t="shared" si="35"/>
        <v>7.8396155676329071</v>
      </c>
      <c r="AG286" s="78">
        <f t="shared" si="36"/>
        <v>8.3204265041708716</v>
      </c>
      <c r="AH286" s="78">
        <f t="shared" si="37"/>
        <v>8.1719249644865855</v>
      </c>
      <c r="AI286" s="78">
        <f t="shared" si="38"/>
        <v>7.838500744283996</v>
      </c>
      <c r="AJ286" s="78">
        <f t="shared" si="38"/>
        <v>7.9093691926769463</v>
      </c>
    </row>
    <row r="287" spans="1:36" x14ac:dyDescent="0.2">
      <c r="A287" s="71" t="s">
        <v>362</v>
      </c>
      <c r="B287" s="71" t="s">
        <v>654</v>
      </c>
      <c r="C287" s="78">
        <v>43.682860681547801</v>
      </c>
      <c r="D287" s="78">
        <v>42.494237621320501</v>
      </c>
      <c r="E287" s="78">
        <v>42.317781551336303</v>
      </c>
      <c r="F287" s="78">
        <v>39.878295074772403</v>
      </c>
      <c r="G287" s="78">
        <v>40.199911583264601</v>
      </c>
      <c r="H287" s="78">
        <v>39.444847753201699</v>
      </c>
      <c r="I287" s="78">
        <v>37.695646804435697</v>
      </c>
      <c r="J287" s="78">
        <v>38.312127104384601</v>
      </c>
      <c r="K287" s="78">
        <v>37.026248653745299</v>
      </c>
      <c r="L287" s="78"/>
      <c r="M287" s="71" t="s">
        <v>362</v>
      </c>
      <c r="N287" s="71" t="s">
        <v>654</v>
      </c>
      <c r="O287" s="78">
        <v>5305</v>
      </c>
      <c r="P287" s="78">
        <v>5210</v>
      </c>
      <c r="Q287" s="78">
        <v>5170</v>
      </c>
      <c r="R287" s="78">
        <v>5119</v>
      </c>
      <c r="S287" s="78">
        <v>5086</v>
      </c>
      <c r="T287" s="78">
        <v>5066</v>
      </c>
      <c r="U287" s="78">
        <v>5086</v>
      </c>
      <c r="V287" s="78">
        <v>5072</v>
      </c>
      <c r="W287" s="78">
        <v>5105</v>
      </c>
      <c r="X287" s="78">
        <v>5081</v>
      </c>
      <c r="Z287" s="71" t="s">
        <v>362</v>
      </c>
      <c r="AA287" s="71" t="s">
        <v>654</v>
      </c>
      <c r="AB287" s="78">
        <f t="shared" si="39"/>
        <v>8.2342809955792262</v>
      </c>
      <c r="AC287" s="78">
        <f t="shared" si="32"/>
        <v>8.1562836125375231</v>
      </c>
      <c r="AD287" s="78">
        <f t="shared" si="33"/>
        <v>8.1852575534499614</v>
      </c>
      <c r="AE287" s="78">
        <f t="shared" si="34"/>
        <v>7.7902510401977736</v>
      </c>
      <c r="AF287" s="78">
        <f t="shared" si="35"/>
        <v>7.9040329499143924</v>
      </c>
      <c r="AG287" s="78">
        <f t="shared" si="36"/>
        <v>7.7861918186343662</v>
      </c>
      <c r="AH287" s="78">
        <f t="shared" si="37"/>
        <v>7.4116489981194835</v>
      </c>
      <c r="AI287" s="78">
        <f t="shared" si="38"/>
        <v>7.5536528202651025</v>
      </c>
      <c r="AJ287" s="78">
        <f t="shared" si="38"/>
        <v>7.252938032075475</v>
      </c>
    </row>
    <row r="288" spans="1:36" x14ac:dyDescent="0.2">
      <c r="A288" s="71" t="s">
        <v>363</v>
      </c>
      <c r="B288" s="71" t="s">
        <v>655</v>
      </c>
      <c r="C288" s="78">
        <v>28.460335277766202</v>
      </c>
      <c r="D288" s="78">
        <v>32.7463238708932</v>
      </c>
      <c r="E288" s="78">
        <v>37.430685299859903</v>
      </c>
      <c r="F288" s="78">
        <v>34.007767749749299</v>
      </c>
      <c r="G288" s="78">
        <v>30.441696652409</v>
      </c>
      <c r="H288" s="78">
        <v>31.061942060099899</v>
      </c>
      <c r="I288" s="78">
        <v>28.7238190225235</v>
      </c>
      <c r="J288" s="78">
        <v>24.831138216021799</v>
      </c>
      <c r="K288" s="78">
        <v>24.5961620578116</v>
      </c>
      <c r="L288" s="78"/>
      <c r="M288" s="71" t="s">
        <v>363</v>
      </c>
      <c r="N288" s="71" t="s">
        <v>655</v>
      </c>
      <c r="O288" s="78">
        <v>3715</v>
      </c>
      <c r="P288" s="78">
        <v>3670</v>
      </c>
      <c r="Q288" s="78">
        <v>3611</v>
      </c>
      <c r="R288" s="78">
        <v>3549</v>
      </c>
      <c r="S288" s="78">
        <v>3497</v>
      </c>
      <c r="T288" s="78">
        <v>3436</v>
      </c>
      <c r="U288" s="78">
        <v>3409</v>
      </c>
      <c r="V288" s="78">
        <v>3395</v>
      </c>
      <c r="W288" s="78">
        <v>3378</v>
      </c>
      <c r="X288" s="78">
        <v>3367</v>
      </c>
      <c r="Z288" s="71" t="s">
        <v>363</v>
      </c>
      <c r="AA288" s="71" t="s">
        <v>655</v>
      </c>
      <c r="AB288" s="78">
        <f t="shared" si="39"/>
        <v>7.6609247046476989</v>
      </c>
      <c r="AC288" s="78">
        <f t="shared" si="32"/>
        <v>8.9227040520144953</v>
      </c>
      <c r="AD288" s="78">
        <f t="shared" si="33"/>
        <v>10.365739490407064</v>
      </c>
      <c r="AE288" s="78">
        <f t="shared" si="34"/>
        <v>9.5823521413776547</v>
      </c>
      <c r="AF288" s="78">
        <f t="shared" si="35"/>
        <v>8.7050891199339429</v>
      </c>
      <c r="AG288" s="78">
        <f t="shared" si="36"/>
        <v>9.0401461176076534</v>
      </c>
      <c r="AH288" s="78">
        <f t="shared" si="37"/>
        <v>8.4258782700274271</v>
      </c>
      <c r="AI288" s="78">
        <f t="shared" si="38"/>
        <v>7.3140318751168776</v>
      </c>
      <c r="AJ288" s="78">
        <f t="shared" si="38"/>
        <v>7.2812794724131447</v>
      </c>
    </row>
    <row r="289" spans="1:36" x14ac:dyDescent="0.2">
      <c r="A289" s="71" t="s">
        <v>364</v>
      </c>
      <c r="B289" s="71" t="s">
        <v>656</v>
      </c>
      <c r="C289" s="78">
        <v>109.375111910002</v>
      </c>
      <c r="D289" s="78">
        <v>103.9067992458</v>
      </c>
      <c r="E289" s="78">
        <v>104.12393547859099</v>
      </c>
      <c r="F289" s="78">
        <v>133.845819166583</v>
      </c>
      <c r="G289" s="78">
        <v>98.2844901808147</v>
      </c>
      <c r="H289" s="78">
        <v>91.677554528459893</v>
      </c>
      <c r="I289" s="78">
        <v>87.381161105353499</v>
      </c>
      <c r="J289" s="78">
        <v>84.409978480561705</v>
      </c>
      <c r="K289" s="78">
        <v>78.897858923338703</v>
      </c>
      <c r="L289" s="78"/>
      <c r="M289" s="71" t="s">
        <v>364</v>
      </c>
      <c r="N289" s="71" t="s">
        <v>656</v>
      </c>
      <c r="O289" s="78">
        <v>17162</v>
      </c>
      <c r="P289" s="78">
        <v>16926</v>
      </c>
      <c r="Q289" s="78">
        <v>16740</v>
      </c>
      <c r="R289" s="78">
        <v>16591</v>
      </c>
      <c r="S289" s="78">
        <v>16518</v>
      </c>
      <c r="T289" s="78">
        <v>16387</v>
      </c>
      <c r="U289" s="78">
        <v>16307</v>
      </c>
      <c r="V289" s="78">
        <v>16248</v>
      </c>
      <c r="W289" s="78">
        <v>16223</v>
      </c>
      <c r="X289" s="78">
        <v>16169</v>
      </c>
      <c r="Z289" s="71" t="s">
        <v>364</v>
      </c>
      <c r="AA289" s="71" t="s">
        <v>656</v>
      </c>
      <c r="AB289" s="78">
        <f t="shared" si="39"/>
        <v>6.3730982350543064</v>
      </c>
      <c r="AC289" s="78">
        <f t="shared" si="32"/>
        <v>6.138886874973414</v>
      </c>
      <c r="AD289" s="78">
        <f t="shared" si="33"/>
        <v>6.2200678302623054</v>
      </c>
      <c r="AE289" s="78">
        <f t="shared" si="34"/>
        <v>8.0673750326431808</v>
      </c>
      <c r="AF289" s="78">
        <f t="shared" si="35"/>
        <v>5.9501447015870381</v>
      </c>
      <c r="AG289" s="78">
        <f t="shared" si="36"/>
        <v>5.5945294763202469</v>
      </c>
      <c r="AH289" s="78">
        <f t="shared" si="37"/>
        <v>5.3585062307814741</v>
      </c>
      <c r="AI289" s="78">
        <f t="shared" si="38"/>
        <v>5.1950996110636209</v>
      </c>
      <c r="AJ289" s="78">
        <f t="shared" si="38"/>
        <v>4.863333472436584</v>
      </c>
    </row>
    <row r="290" spans="1:36" x14ac:dyDescent="0.2">
      <c r="A290" s="71" t="s">
        <v>365</v>
      </c>
      <c r="B290" s="71" t="s">
        <v>657</v>
      </c>
      <c r="C290" s="78">
        <v>36.469925698345797</v>
      </c>
      <c r="D290" s="78">
        <v>44.365923377729501</v>
      </c>
      <c r="E290" s="78">
        <v>47.050609871986801</v>
      </c>
      <c r="F290" s="78">
        <v>44.370828079331403</v>
      </c>
      <c r="G290" s="78">
        <v>39.138876517212204</v>
      </c>
      <c r="H290" s="78">
        <v>40.968526545663302</v>
      </c>
      <c r="I290" s="78">
        <v>38.507715724904898</v>
      </c>
      <c r="J290" s="78">
        <v>29.9392838974819</v>
      </c>
      <c r="K290" s="78">
        <v>27.830347284560201</v>
      </c>
      <c r="L290" s="78"/>
      <c r="M290" s="71" t="s">
        <v>365</v>
      </c>
      <c r="N290" s="71" t="s">
        <v>657</v>
      </c>
      <c r="O290" s="78">
        <v>4972</v>
      </c>
      <c r="P290" s="78">
        <v>4920</v>
      </c>
      <c r="Q290" s="78">
        <v>4812</v>
      </c>
      <c r="R290" s="78">
        <v>4810</v>
      </c>
      <c r="S290" s="78">
        <v>4772</v>
      </c>
      <c r="T290" s="78">
        <v>4709</v>
      </c>
      <c r="U290" s="78">
        <v>4711</v>
      </c>
      <c r="V290" s="78">
        <v>4603</v>
      </c>
      <c r="W290" s="78">
        <v>4534</v>
      </c>
      <c r="X290" s="78">
        <v>4461</v>
      </c>
      <c r="Z290" s="71" t="s">
        <v>365</v>
      </c>
      <c r="AA290" s="71" t="s">
        <v>657</v>
      </c>
      <c r="AB290" s="78">
        <f t="shared" si="39"/>
        <v>7.3350614839794446</v>
      </c>
      <c r="AC290" s="78">
        <f t="shared" si="32"/>
        <v>9.0174641011645331</v>
      </c>
      <c r="AD290" s="78">
        <f t="shared" si="33"/>
        <v>9.7777659750596015</v>
      </c>
      <c r="AE290" s="78">
        <f t="shared" si="34"/>
        <v>9.2247043823973822</v>
      </c>
      <c r="AF290" s="78">
        <f t="shared" si="35"/>
        <v>8.2017763028525152</v>
      </c>
      <c r="AG290" s="78">
        <f t="shared" si="36"/>
        <v>8.7000481090811839</v>
      </c>
      <c r="AH290" s="78">
        <f t="shared" si="37"/>
        <v>8.1740003661441083</v>
      </c>
      <c r="AI290" s="78">
        <f t="shared" si="38"/>
        <v>6.5042980442063651</v>
      </c>
      <c r="AJ290" s="78">
        <f t="shared" si="38"/>
        <v>6.138144526810807</v>
      </c>
    </row>
    <row r="291" spans="1:36" x14ac:dyDescent="0.2">
      <c r="A291" s="71" t="s">
        <v>366</v>
      </c>
      <c r="B291" s="71" t="s">
        <v>658</v>
      </c>
      <c r="C291" s="78">
        <v>42.018705491170003</v>
      </c>
      <c r="D291" s="78">
        <v>41.425031889619603</v>
      </c>
      <c r="E291" s="78">
        <v>42.591392143285503</v>
      </c>
      <c r="F291" s="78">
        <v>41.191646461648403</v>
      </c>
      <c r="G291" s="78">
        <v>38.869200765059198</v>
      </c>
      <c r="H291" s="78">
        <v>46.459875260189101</v>
      </c>
      <c r="I291" s="78">
        <v>43.130425307127901</v>
      </c>
      <c r="J291" s="78">
        <v>35.235373955003098</v>
      </c>
      <c r="K291" s="78">
        <v>32.197551695633599</v>
      </c>
      <c r="L291" s="78"/>
      <c r="M291" s="71" t="s">
        <v>366</v>
      </c>
      <c r="N291" s="71" t="s">
        <v>658</v>
      </c>
      <c r="O291" s="78">
        <v>6429</v>
      </c>
      <c r="P291" s="78">
        <v>6309</v>
      </c>
      <c r="Q291" s="78">
        <v>6282</v>
      </c>
      <c r="R291" s="78">
        <v>6270</v>
      </c>
      <c r="S291" s="78">
        <v>6279</v>
      </c>
      <c r="T291" s="78">
        <v>6299</v>
      </c>
      <c r="U291" s="78">
        <v>6303</v>
      </c>
      <c r="V291" s="78">
        <v>6193</v>
      </c>
      <c r="W291" s="78">
        <v>6116</v>
      </c>
      <c r="X291" s="78">
        <v>6101</v>
      </c>
      <c r="Z291" s="71" t="s">
        <v>366</v>
      </c>
      <c r="AA291" s="71" t="s">
        <v>658</v>
      </c>
      <c r="AB291" s="78">
        <f t="shared" si="39"/>
        <v>6.5358073559138283</v>
      </c>
      <c r="AC291" s="78">
        <f t="shared" si="32"/>
        <v>6.5660218560183239</v>
      </c>
      <c r="AD291" s="78">
        <f t="shared" si="33"/>
        <v>6.7799096057442707</v>
      </c>
      <c r="AE291" s="78">
        <f t="shared" si="34"/>
        <v>6.5696405839949605</v>
      </c>
      <c r="AF291" s="78">
        <f t="shared" si="35"/>
        <v>6.1903489034972443</v>
      </c>
      <c r="AG291" s="78">
        <f t="shared" si="36"/>
        <v>7.3757541292568822</v>
      </c>
      <c r="AH291" s="78">
        <f t="shared" si="37"/>
        <v>6.8428407594999054</v>
      </c>
      <c r="AI291" s="78">
        <f t="shared" si="38"/>
        <v>5.6895485152596637</v>
      </c>
      <c r="AJ291" s="78">
        <f t="shared" si="38"/>
        <v>5.2644786945117072</v>
      </c>
    </row>
    <row r="292" spans="1:36" x14ac:dyDescent="0.2">
      <c r="A292" s="71" t="s">
        <v>367</v>
      </c>
      <c r="B292" s="71" t="s">
        <v>659</v>
      </c>
      <c r="C292" s="78">
        <v>450.52243093027403</v>
      </c>
      <c r="D292" s="78">
        <v>429.24361230012499</v>
      </c>
      <c r="E292" s="78">
        <v>476.60968888973099</v>
      </c>
      <c r="F292" s="78">
        <v>477.77931168848698</v>
      </c>
      <c r="G292" s="78">
        <v>481.92398190670701</v>
      </c>
      <c r="H292" s="78">
        <v>455.71203569542803</v>
      </c>
      <c r="I292" s="78">
        <v>443.731865180623</v>
      </c>
      <c r="J292" s="78">
        <v>425.09347825320401</v>
      </c>
      <c r="K292" s="78">
        <v>500.39118262268198</v>
      </c>
      <c r="L292" s="78"/>
      <c r="M292" s="71" t="s">
        <v>367</v>
      </c>
      <c r="N292" s="71" t="s">
        <v>659</v>
      </c>
      <c r="O292" s="78">
        <v>18703</v>
      </c>
      <c r="P292" s="78">
        <v>18533</v>
      </c>
      <c r="Q292" s="78">
        <v>18425</v>
      </c>
      <c r="R292" s="78">
        <v>18326</v>
      </c>
      <c r="S292" s="78">
        <v>18307</v>
      </c>
      <c r="T292" s="78">
        <v>18339</v>
      </c>
      <c r="U292" s="78">
        <v>18231</v>
      </c>
      <c r="V292" s="78">
        <v>18123</v>
      </c>
      <c r="W292" s="78">
        <v>17956</v>
      </c>
      <c r="X292" s="78">
        <v>17825</v>
      </c>
      <c r="Z292" s="71" t="s">
        <v>367</v>
      </c>
      <c r="AA292" s="71" t="s">
        <v>659</v>
      </c>
      <c r="AB292" s="78">
        <f t="shared" si="39"/>
        <v>24.088244181696734</v>
      </c>
      <c r="AC292" s="78">
        <f t="shared" si="32"/>
        <v>23.16104312848028</v>
      </c>
      <c r="AD292" s="78">
        <f t="shared" si="33"/>
        <v>25.867554349510502</v>
      </c>
      <c r="AE292" s="78">
        <f t="shared" si="34"/>
        <v>26.071118175733222</v>
      </c>
      <c r="AF292" s="78">
        <f t="shared" si="35"/>
        <v>26.324574310739443</v>
      </c>
      <c r="AG292" s="78">
        <f t="shared" si="36"/>
        <v>24.849339423928679</v>
      </c>
      <c r="AH292" s="78">
        <f t="shared" si="37"/>
        <v>24.339414468796171</v>
      </c>
      <c r="AI292" s="78">
        <f t="shared" si="38"/>
        <v>23.456021533587375</v>
      </c>
      <c r="AJ292" s="78">
        <f t="shared" si="38"/>
        <v>27.867631021534972</v>
      </c>
    </row>
    <row r="293" spans="1:36" x14ac:dyDescent="0.2">
      <c r="A293" s="71" t="s">
        <v>368</v>
      </c>
      <c r="B293" s="71" t="s">
        <v>660</v>
      </c>
      <c r="C293" s="78">
        <v>46.754025449266202</v>
      </c>
      <c r="D293" s="78">
        <v>45.962452559423397</v>
      </c>
      <c r="E293" s="78">
        <v>46.010157104640903</v>
      </c>
      <c r="F293" s="78">
        <v>44.212993559594999</v>
      </c>
      <c r="G293" s="78">
        <v>40.661108454217398</v>
      </c>
      <c r="H293" s="78">
        <v>41.509518883197202</v>
      </c>
      <c r="I293" s="78">
        <v>39.684604343612499</v>
      </c>
      <c r="J293" s="78">
        <v>39.0815705482933</v>
      </c>
      <c r="K293" s="78">
        <v>37.087988685872197</v>
      </c>
      <c r="L293" s="78"/>
      <c r="M293" s="71" t="s">
        <v>368</v>
      </c>
      <c r="N293" s="71" t="s">
        <v>660</v>
      </c>
      <c r="O293" s="78">
        <v>8465</v>
      </c>
      <c r="P293" s="78">
        <v>8387</v>
      </c>
      <c r="Q293" s="78">
        <v>8335</v>
      </c>
      <c r="R293" s="78">
        <v>8253</v>
      </c>
      <c r="S293" s="78">
        <v>8200</v>
      </c>
      <c r="T293" s="78">
        <v>8168</v>
      </c>
      <c r="U293" s="78">
        <v>8171</v>
      </c>
      <c r="V293" s="78">
        <v>8183</v>
      </c>
      <c r="W293" s="78">
        <v>8193</v>
      </c>
      <c r="X293" s="78">
        <v>8274</v>
      </c>
      <c r="Z293" s="71" t="s">
        <v>368</v>
      </c>
      <c r="AA293" s="71" t="s">
        <v>660</v>
      </c>
      <c r="AB293" s="78">
        <f t="shared" si="39"/>
        <v>5.5232162373616305</v>
      </c>
      <c r="AC293" s="78">
        <f t="shared" si="32"/>
        <v>5.4802018074905687</v>
      </c>
      <c r="AD293" s="78">
        <f t="shared" si="33"/>
        <v>5.5201148295909901</v>
      </c>
      <c r="AE293" s="78">
        <f t="shared" si="34"/>
        <v>5.3572026608015264</v>
      </c>
      <c r="AF293" s="78">
        <f t="shared" si="35"/>
        <v>4.9586717627094385</v>
      </c>
      <c r="AG293" s="78">
        <f t="shared" si="36"/>
        <v>5.081968521449217</v>
      </c>
      <c r="AH293" s="78">
        <f t="shared" si="37"/>
        <v>4.8567622498607879</v>
      </c>
      <c r="AI293" s="78">
        <f t="shared" si="38"/>
        <v>4.7759465414020896</v>
      </c>
      <c r="AJ293" s="78">
        <f t="shared" si="38"/>
        <v>4.526789782237544</v>
      </c>
    </row>
    <row r="294" spans="1:36" x14ac:dyDescent="0.2">
      <c r="A294" s="71" t="s">
        <v>369</v>
      </c>
      <c r="B294" s="71" t="s">
        <v>661</v>
      </c>
      <c r="C294" s="78">
        <v>4030.1473227494098</v>
      </c>
      <c r="D294" s="78">
        <v>2957.0687988176201</v>
      </c>
      <c r="E294" s="78">
        <v>4112.2799521449197</v>
      </c>
      <c r="F294" s="78">
        <v>3855.5685505266802</v>
      </c>
      <c r="G294" s="78">
        <v>3668.0945588088398</v>
      </c>
      <c r="H294" s="78">
        <v>3556.43312047566</v>
      </c>
      <c r="I294" s="78">
        <v>3648.4750059325002</v>
      </c>
      <c r="J294" s="78">
        <v>2991.2603735294101</v>
      </c>
      <c r="K294" s="78">
        <v>3907.41014227498</v>
      </c>
      <c r="L294" s="78"/>
      <c r="M294" s="71" t="s">
        <v>369</v>
      </c>
      <c r="N294" s="71" t="s">
        <v>661</v>
      </c>
      <c r="O294" s="78">
        <v>73406</v>
      </c>
      <c r="P294" s="78">
        <v>73950</v>
      </c>
      <c r="Q294" s="78">
        <v>74178</v>
      </c>
      <c r="R294" s="78">
        <v>74426</v>
      </c>
      <c r="S294" s="78">
        <v>74905</v>
      </c>
      <c r="T294" s="78">
        <v>75383</v>
      </c>
      <c r="U294" s="78">
        <v>75966</v>
      </c>
      <c r="V294" s="78">
        <v>76088</v>
      </c>
      <c r="W294" s="78">
        <v>76770</v>
      </c>
      <c r="X294" s="78">
        <v>77470</v>
      </c>
      <c r="Z294" s="71" t="s">
        <v>369</v>
      </c>
      <c r="AA294" s="71" t="s">
        <v>661</v>
      </c>
      <c r="AB294" s="78">
        <f t="shared" si="39"/>
        <v>54.902151360234996</v>
      </c>
      <c r="AC294" s="78">
        <f t="shared" si="32"/>
        <v>39.987407691921838</v>
      </c>
      <c r="AD294" s="78">
        <f t="shared" si="33"/>
        <v>55.437999840180645</v>
      </c>
      <c r="AE294" s="78">
        <f t="shared" si="34"/>
        <v>51.80405436979926</v>
      </c>
      <c r="AF294" s="78">
        <f t="shared" si="35"/>
        <v>48.96995606179614</v>
      </c>
      <c r="AG294" s="78">
        <f t="shared" si="36"/>
        <v>47.17818500823342</v>
      </c>
      <c r="AH294" s="78">
        <f t="shared" si="37"/>
        <v>48.027736170556565</v>
      </c>
      <c r="AI294" s="78">
        <f t="shared" si="38"/>
        <v>39.313168614359817</v>
      </c>
      <c r="AJ294" s="78">
        <f t="shared" si="38"/>
        <v>50.897618109612871</v>
      </c>
    </row>
    <row r="295" spans="1:36" x14ac:dyDescent="0.2">
      <c r="A295" s="71" t="s">
        <v>370</v>
      </c>
      <c r="B295" s="71" t="s">
        <v>662</v>
      </c>
      <c r="C295" s="78">
        <v>272.99649840824998</v>
      </c>
      <c r="D295" s="78">
        <v>274.61447817198598</v>
      </c>
      <c r="E295" s="78">
        <v>271.61878779991901</v>
      </c>
      <c r="F295" s="78">
        <v>268.25107617134898</v>
      </c>
      <c r="G295" s="78">
        <v>254.95878800990101</v>
      </c>
      <c r="H295" s="78">
        <v>239.47308005433001</v>
      </c>
      <c r="I295" s="78">
        <v>246.244243842776</v>
      </c>
      <c r="J295" s="78">
        <v>238.602092129385</v>
      </c>
      <c r="K295" s="78">
        <v>221.73692847628101</v>
      </c>
      <c r="L295" s="78"/>
      <c r="M295" s="71" t="s">
        <v>370</v>
      </c>
      <c r="N295" s="71" t="s">
        <v>662</v>
      </c>
      <c r="O295" s="78">
        <v>40902</v>
      </c>
      <c r="P295" s="78">
        <v>40860</v>
      </c>
      <c r="Q295" s="78">
        <v>40892</v>
      </c>
      <c r="R295" s="78">
        <v>40942</v>
      </c>
      <c r="S295" s="78">
        <v>41078</v>
      </c>
      <c r="T295" s="78">
        <v>41278</v>
      </c>
      <c r="U295" s="78">
        <v>41508</v>
      </c>
      <c r="V295" s="78">
        <v>41548</v>
      </c>
      <c r="W295" s="78">
        <v>41904</v>
      </c>
      <c r="X295" s="78">
        <v>42184</v>
      </c>
      <c r="Z295" s="71" t="s">
        <v>370</v>
      </c>
      <c r="AA295" s="71" t="s">
        <v>662</v>
      </c>
      <c r="AB295" s="78">
        <f t="shared" si="39"/>
        <v>6.6744046356718494</v>
      </c>
      <c r="AC295" s="78">
        <f t="shared" si="32"/>
        <v>6.7208633913848752</v>
      </c>
      <c r="AD295" s="78">
        <f t="shared" si="33"/>
        <v>6.6423453927398768</v>
      </c>
      <c r="AE295" s="78">
        <f t="shared" si="34"/>
        <v>6.5519778264703481</v>
      </c>
      <c r="AF295" s="78">
        <f t="shared" si="35"/>
        <v>6.2066991579410145</v>
      </c>
      <c r="AG295" s="78">
        <f t="shared" si="36"/>
        <v>5.8014700337790108</v>
      </c>
      <c r="AH295" s="78">
        <f t="shared" si="37"/>
        <v>5.9324526318487036</v>
      </c>
      <c r="AI295" s="78">
        <f t="shared" si="38"/>
        <v>5.742805721800929</v>
      </c>
      <c r="AJ295" s="78">
        <f t="shared" si="38"/>
        <v>5.2915456394683327</v>
      </c>
    </row>
    <row r="296" spans="1:36" x14ac:dyDescent="0.2">
      <c r="A296" s="71" t="s">
        <v>371</v>
      </c>
      <c r="B296" s="71" t="s">
        <v>663</v>
      </c>
      <c r="C296" s="78">
        <v>145.735715274103</v>
      </c>
      <c r="D296" s="78">
        <v>143.426573737886</v>
      </c>
      <c r="E296" s="78">
        <v>150.437582004055</v>
      </c>
      <c r="F296" s="78">
        <v>148.47487380908501</v>
      </c>
      <c r="G296" s="78">
        <v>147.850775602901</v>
      </c>
      <c r="H296" s="78">
        <v>141.07264741386101</v>
      </c>
      <c r="I296" s="78">
        <v>145.084155395512</v>
      </c>
      <c r="J296" s="78">
        <v>138.56691259941499</v>
      </c>
      <c r="K296" s="78">
        <v>135.07832884314999</v>
      </c>
      <c r="L296" s="78"/>
      <c r="M296" s="71" t="s">
        <v>371</v>
      </c>
      <c r="N296" s="71" t="s">
        <v>663</v>
      </c>
      <c r="O296" s="78">
        <v>27535</v>
      </c>
      <c r="P296" s="78">
        <v>27408</v>
      </c>
      <c r="Q296" s="78">
        <v>27471</v>
      </c>
      <c r="R296" s="78">
        <v>27643</v>
      </c>
      <c r="S296" s="78">
        <v>27598</v>
      </c>
      <c r="T296" s="78">
        <v>27838</v>
      </c>
      <c r="U296" s="78">
        <v>27887</v>
      </c>
      <c r="V296" s="78">
        <v>27913</v>
      </c>
      <c r="W296" s="78">
        <v>28042</v>
      </c>
      <c r="X296" s="78">
        <v>28181</v>
      </c>
      <c r="Z296" s="71" t="s">
        <v>371</v>
      </c>
      <c r="AA296" s="71" t="s">
        <v>663</v>
      </c>
      <c r="AB296" s="78">
        <f t="shared" si="39"/>
        <v>5.2927443353587442</v>
      </c>
      <c r="AC296" s="78">
        <f t="shared" si="32"/>
        <v>5.2330185981423671</v>
      </c>
      <c r="AD296" s="78">
        <f t="shared" si="33"/>
        <v>5.476232463472571</v>
      </c>
      <c r="AE296" s="78">
        <f t="shared" si="34"/>
        <v>5.3711563075312023</v>
      </c>
      <c r="AF296" s="78">
        <f t="shared" si="35"/>
        <v>5.357300369697116</v>
      </c>
      <c r="AG296" s="78">
        <f t="shared" si="36"/>
        <v>5.0676286879036212</v>
      </c>
      <c r="AH296" s="78">
        <f t="shared" si="37"/>
        <v>5.2025730769000607</v>
      </c>
      <c r="AI296" s="78">
        <f t="shared" si="38"/>
        <v>4.9642429190490089</v>
      </c>
      <c r="AJ296" s="78">
        <f t="shared" si="38"/>
        <v>4.8170005293185225</v>
      </c>
    </row>
    <row r="297" spans="1:36" x14ac:dyDescent="0.2">
      <c r="A297" s="71" t="s">
        <v>372</v>
      </c>
      <c r="B297" s="71" t="s">
        <v>664</v>
      </c>
      <c r="C297" s="78">
        <v>45.281598171069298</v>
      </c>
      <c r="D297" s="78">
        <v>49.228575363279603</v>
      </c>
      <c r="E297" s="78">
        <v>50.034623494778202</v>
      </c>
      <c r="F297" s="78">
        <v>51.962644981163997</v>
      </c>
      <c r="G297" s="78">
        <v>45.576682985478897</v>
      </c>
      <c r="H297" s="78">
        <v>42.740795993779003</v>
      </c>
      <c r="I297" s="78">
        <v>41.725717375568003</v>
      </c>
      <c r="J297" s="78">
        <v>43.204151239321703</v>
      </c>
      <c r="K297" s="78">
        <v>42.209075541520498</v>
      </c>
      <c r="L297" s="78"/>
      <c r="M297" s="71" t="s">
        <v>372</v>
      </c>
      <c r="N297" s="71" t="s">
        <v>664</v>
      </c>
      <c r="O297" s="78">
        <v>10173</v>
      </c>
      <c r="P297" s="78">
        <v>10112</v>
      </c>
      <c r="Q297" s="78">
        <v>10059</v>
      </c>
      <c r="R297" s="78">
        <v>10041</v>
      </c>
      <c r="S297" s="78">
        <v>9904</v>
      </c>
      <c r="T297" s="78">
        <v>9886</v>
      </c>
      <c r="U297" s="78">
        <v>9776</v>
      </c>
      <c r="V297" s="78">
        <v>9831</v>
      </c>
      <c r="W297" s="78">
        <v>9864</v>
      </c>
      <c r="X297" s="78">
        <v>9805</v>
      </c>
      <c r="Z297" s="71" t="s">
        <v>372</v>
      </c>
      <c r="AA297" s="71" t="s">
        <v>664</v>
      </c>
      <c r="AB297" s="78">
        <f t="shared" si="39"/>
        <v>4.4511548384025659</v>
      </c>
      <c r="AC297" s="78">
        <f t="shared" si="32"/>
        <v>4.8683322155142017</v>
      </c>
      <c r="AD297" s="78">
        <f t="shared" si="33"/>
        <v>4.9741150705615071</v>
      </c>
      <c r="AE297" s="78">
        <f t="shared" si="34"/>
        <v>5.1750468062109354</v>
      </c>
      <c r="AF297" s="78">
        <f t="shared" si="35"/>
        <v>4.6018460203431841</v>
      </c>
      <c r="AG297" s="78">
        <f t="shared" si="36"/>
        <v>4.3233659714524579</v>
      </c>
      <c r="AH297" s="78">
        <f t="shared" si="37"/>
        <v>4.2681789459459907</v>
      </c>
      <c r="AI297" s="78">
        <f t="shared" si="38"/>
        <v>4.3946853055967559</v>
      </c>
      <c r="AJ297" s="78">
        <f t="shared" si="38"/>
        <v>4.2791033598459549</v>
      </c>
    </row>
    <row r="298" spans="1:36" x14ac:dyDescent="0.2">
      <c r="A298" s="71" t="s">
        <v>373</v>
      </c>
      <c r="B298" s="71" t="s">
        <v>665</v>
      </c>
      <c r="C298" s="78">
        <v>720.96901882627697</v>
      </c>
      <c r="D298" s="78">
        <v>613.06238674276699</v>
      </c>
      <c r="E298" s="78">
        <v>773.45305710835896</v>
      </c>
      <c r="F298" s="78">
        <v>785.07758640479005</v>
      </c>
      <c r="G298" s="78">
        <v>794.07495127299796</v>
      </c>
      <c r="H298" s="78">
        <v>765.37692288741403</v>
      </c>
      <c r="I298" s="78">
        <v>767.03007068208797</v>
      </c>
      <c r="J298" s="78">
        <v>746.82501036087899</v>
      </c>
      <c r="K298" s="78">
        <v>776.67934337955796</v>
      </c>
      <c r="L298" s="78"/>
      <c r="M298" s="71" t="s">
        <v>373</v>
      </c>
      <c r="N298" s="71" t="s">
        <v>665</v>
      </c>
      <c r="O298" s="78">
        <v>23099</v>
      </c>
      <c r="P298" s="78">
        <v>22969</v>
      </c>
      <c r="Q298" s="78">
        <v>22944</v>
      </c>
      <c r="R298" s="78">
        <v>22967</v>
      </c>
      <c r="S298" s="78">
        <v>22972</v>
      </c>
      <c r="T298" s="78">
        <v>23196</v>
      </c>
      <c r="U298" s="78">
        <v>23241</v>
      </c>
      <c r="V298" s="78">
        <v>23178</v>
      </c>
      <c r="W298" s="78">
        <v>23167</v>
      </c>
      <c r="X298" s="78">
        <v>23116</v>
      </c>
      <c r="Z298" s="71" t="s">
        <v>373</v>
      </c>
      <c r="AA298" s="71" t="s">
        <v>665</v>
      </c>
      <c r="AB298" s="78">
        <f t="shared" si="39"/>
        <v>31.212131210280834</v>
      </c>
      <c r="AC298" s="78">
        <f t="shared" si="32"/>
        <v>26.690861018884885</v>
      </c>
      <c r="AD298" s="78">
        <f t="shared" si="33"/>
        <v>33.710471456954281</v>
      </c>
      <c r="AE298" s="78">
        <f t="shared" si="34"/>
        <v>34.182853067653156</v>
      </c>
      <c r="AF298" s="78">
        <f t="shared" si="35"/>
        <v>34.567079543487637</v>
      </c>
      <c r="AG298" s="78">
        <f t="shared" si="36"/>
        <v>32.996073585420504</v>
      </c>
      <c r="AH298" s="78">
        <f t="shared" si="37"/>
        <v>33.003316151718423</v>
      </c>
      <c r="AI298" s="78">
        <f t="shared" si="38"/>
        <v>32.2212878747467</v>
      </c>
      <c r="AJ298" s="78">
        <f t="shared" si="38"/>
        <v>33.525244674733798</v>
      </c>
    </row>
    <row r="299" spans="1:36" x14ac:dyDescent="0.2">
      <c r="A299" s="71" t="s">
        <v>374</v>
      </c>
      <c r="B299" s="71"/>
      <c r="C299" s="79">
        <v>72278.93104817791</v>
      </c>
      <c r="D299" s="79">
        <v>67619.354284730944</v>
      </c>
      <c r="E299" s="79">
        <v>73208.141086035655</v>
      </c>
      <c r="F299" s="79">
        <v>68566.332917236068</v>
      </c>
      <c r="G299" s="79">
        <v>64998.748080093406</v>
      </c>
      <c r="H299" s="79">
        <v>62948.58736032014</v>
      </c>
      <c r="I299" s="79">
        <v>61957.636040314443</v>
      </c>
      <c r="J299" s="79">
        <v>61967.706851716081</v>
      </c>
      <c r="K299" s="79">
        <v>62242.276981928415</v>
      </c>
      <c r="L299" s="78"/>
      <c r="M299" s="71" t="s">
        <v>374</v>
      </c>
      <c r="N299" s="71"/>
      <c r="O299" s="79">
        <f>SUM(O9:O298)</f>
        <v>9256347</v>
      </c>
      <c r="P299" s="79">
        <f t="shared" ref="P299:X299" si="40">SUM(P9:P298)</f>
        <v>9340682</v>
      </c>
      <c r="Q299" s="79">
        <f t="shared" si="40"/>
        <v>9415570</v>
      </c>
      <c r="R299" s="79">
        <f t="shared" si="40"/>
        <v>9482855</v>
      </c>
      <c r="S299" s="79">
        <f t="shared" si="40"/>
        <v>9555893</v>
      </c>
      <c r="T299" s="79">
        <f t="shared" si="40"/>
        <v>9644864</v>
      </c>
      <c r="U299" s="79">
        <f t="shared" si="40"/>
        <v>9747355</v>
      </c>
      <c r="V299" s="79">
        <f t="shared" si="40"/>
        <v>9851017</v>
      </c>
      <c r="W299" s="79">
        <f t="shared" si="40"/>
        <v>9995153</v>
      </c>
      <c r="X299" s="79">
        <f t="shared" si="40"/>
        <v>10120242</v>
      </c>
      <c r="Z299" s="1"/>
      <c r="AA299" s="70" t="s">
        <v>687</v>
      </c>
      <c r="AB299" s="79">
        <f t="shared" si="39"/>
        <v>7.8085805391887222</v>
      </c>
      <c r="AC299" s="79">
        <f t="shared" si="32"/>
        <v>7.2392309560191581</v>
      </c>
      <c r="AD299" s="79">
        <f t="shared" si="33"/>
        <v>7.7752213712006446</v>
      </c>
      <c r="AE299" s="79">
        <f t="shared" si="34"/>
        <v>7.2305579825101276</v>
      </c>
      <c r="AF299" s="79">
        <f t="shared" si="35"/>
        <v>6.8019543626214114</v>
      </c>
      <c r="AG299" s="79">
        <f t="shared" si="36"/>
        <v>6.5266433368391867</v>
      </c>
      <c r="AH299" s="79">
        <f t="shared" si="37"/>
        <v>6.3563537021391383</v>
      </c>
      <c r="AI299" s="79">
        <f t="shared" si="38"/>
        <v>6.2904882665125923</v>
      </c>
      <c r="AJ299" s="79">
        <f t="shared" si="38"/>
        <v>6.2272460443505384</v>
      </c>
    </row>
  </sheetData>
  <sortState ref="M9:W298">
    <sortCondition ref="M9:M298"/>
  </sortState>
  <hyperlinks>
    <hyperlink ref="A1" location="'Innehåll-Content'!A1" display="Tillbaka till innehåll - Back to content"/>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50"/>
  <sheetViews>
    <sheetView workbookViewId="0">
      <pane ySplit="7" topLeftCell="A8" activePane="bottomLeft" state="frozen"/>
      <selection pane="bottomLeft" activeCell="P263" sqref="P263"/>
    </sheetView>
  </sheetViews>
  <sheetFormatPr defaultRowHeight="12.75" x14ac:dyDescent="0.2"/>
  <cols>
    <col min="1" max="1" width="9.140625" customWidth="1"/>
    <col min="2" max="2" width="15.28515625" bestFit="1" customWidth="1"/>
    <col min="9" max="9" width="28.42578125" customWidth="1"/>
    <col min="16" max="16" width="34.42578125" customWidth="1"/>
  </cols>
  <sheetData>
    <row r="1" spans="1:23" x14ac:dyDescent="0.2">
      <c r="A1" s="160" t="s">
        <v>700</v>
      </c>
      <c r="H1" s="171" t="s">
        <v>735</v>
      </c>
    </row>
    <row r="3" spans="1:23" s="244" customFormat="1" ht="29.25" customHeight="1" x14ac:dyDescent="0.2">
      <c r="A3" s="245" t="s">
        <v>711</v>
      </c>
      <c r="B3" s="246"/>
      <c r="C3" s="246"/>
      <c r="D3" s="246"/>
      <c r="E3" s="243"/>
      <c r="F3" s="243"/>
      <c r="H3" s="245" t="s">
        <v>733</v>
      </c>
      <c r="I3" s="246"/>
      <c r="J3" s="246"/>
      <c r="K3" s="246"/>
      <c r="L3" s="243"/>
      <c r="M3" s="243"/>
      <c r="O3" s="245" t="s">
        <v>761</v>
      </c>
      <c r="P3" s="246"/>
      <c r="Q3" s="246"/>
      <c r="R3" s="246"/>
      <c r="T3" s="240"/>
      <c r="U3" s="239"/>
      <c r="V3" s="239"/>
      <c r="W3" s="239"/>
    </row>
    <row r="4" spans="1:23" s="244" customFormat="1" ht="29.25" customHeight="1" x14ac:dyDescent="0.2">
      <c r="A4" s="247" t="s">
        <v>689</v>
      </c>
      <c r="B4" s="248"/>
      <c r="C4" s="248"/>
      <c r="D4" s="248"/>
      <c r="E4" s="239"/>
      <c r="F4" s="239"/>
      <c r="H4" s="247" t="s">
        <v>734</v>
      </c>
      <c r="I4" s="248"/>
      <c r="J4" s="248"/>
      <c r="K4" s="248"/>
      <c r="L4" s="239"/>
      <c r="M4" s="239"/>
      <c r="O4" s="247" t="s">
        <v>762</v>
      </c>
      <c r="P4" s="248"/>
      <c r="Q4" s="248"/>
      <c r="R4" s="248"/>
      <c r="T4" s="241"/>
      <c r="U4" s="239"/>
      <c r="V4" s="239"/>
      <c r="W4" s="239"/>
    </row>
    <row r="5" spans="1:23" ht="13.5" thickBot="1" x14ac:dyDescent="0.25">
      <c r="A5" s="44"/>
      <c r="B5" s="44"/>
      <c r="C5" s="44"/>
      <c r="D5" s="44"/>
      <c r="E5" s="44"/>
      <c r="F5" s="44"/>
      <c r="H5" s="44"/>
      <c r="I5" s="44"/>
      <c r="J5" s="44"/>
      <c r="K5" s="44"/>
      <c r="L5" s="44"/>
      <c r="M5" s="44"/>
      <c r="O5" s="44"/>
      <c r="P5" s="44"/>
      <c r="Q5" s="44"/>
      <c r="R5" s="44"/>
      <c r="S5" s="44"/>
      <c r="T5" s="44"/>
    </row>
    <row r="6" spans="1:23" x14ac:dyDescent="0.2">
      <c r="A6" s="86" t="s">
        <v>375</v>
      </c>
      <c r="B6" s="86" t="s">
        <v>666</v>
      </c>
      <c r="C6" s="86"/>
      <c r="D6" s="86"/>
      <c r="E6" s="86"/>
      <c r="F6" s="86"/>
      <c r="H6" s="86" t="s">
        <v>375</v>
      </c>
      <c r="I6" s="86" t="s">
        <v>666</v>
      </c>
      <c r="J6" s="86"/>
      <c r="K6" s="86"/>
      <c r="L6" s="86"/>
      <c r="M6" s="86"/>
      <c r="O6" s="86" t="s">
        <v>375</v>
      </c>
      <c r="P6" s="86" t="s">
        <v>666</v>
      </c>
      <c r="Q6" s="86"/>
      <c r="R6" s="86"/>
      <c r="S6" s="86"/>
    </row>
    <row r="7" spans="1:23" ht="13.5" thickBot="1" x14ac:dyDescent="0.25">
      <c r="A7" s="73" t="s">
        <v>39</v>
      </c>
      <c r="B7" s="73" t="s">
        <v>667</v>
      </c>
      <c r="C7" s="87" t="s">
        <v>7</v>
      </c>
      <c r="D7" s="87" t="s">
        <v>8</v>
      </c>
      <c r="E7" s="87">
        <v>2014</v>
      </c>
      <c r="F7" s="87">
        <v>2015</v>
      </c>
      <c r="H7" s="73" t="s">
        <v>39</v>
      </c>
      <c r="I7" s="73" t="s">
        <v>667</v>
      </c>
      <c r="J7" s="87" t="s">
        <v>7</v>
      </c>
      <c r="K7" s="87" t="s">
        <v>8</v>
      </c>
      <c r="L7" s="87">
        <v>2014</v>
      </c>
      <c r="M7" s="87">
        <v>2015</v>
      </c>
      <c r="O7" s="73" t="s">
        <v>39</v>
      </c>
      <c r="P7" s="73" t="s">
        <v>667</v>
      </c>
      <c r="Q7" s="87" t="s">
        <v>7</v>
      </c>
      <c r="R7" s="87" t="s">
        <v>8</v>
      </c>
      <c r="S7" s="87">
        <v>2014</v>
      </c>
      <c r="T7" s="87">
        <v>2015</v>
      </c>
    </row>
    <row r="8" spans="1:23" x14ac:dyDescent="0.2">
      <c r="A8" s="71" t="s">
        <v>84</v>
      </c>
      <c r="B8" s="71" t="s">
        <v>376</v>
      </c>
      <c r="C8" s="78">
        <v>125.428339812459</v>
      </c>
      <c r="D8" s="78">
        <v>113.877011130933</v>
      </c>
      <c r="E8" s="78">
        <v>118.534023698737</v>
      </c>
      <c r="F8" s="78">
        <v>108.742853051098</v>
      </c>
      <c r="H8" s="202" t="s">
        <v>84</v>
      </c>
      <c r="I8" s="203" t="s">
        <v>771</v>
      </c>
      <c r="J8" s="204">
        <v>13568</v>
      </c>
      <c r="K8" s="204">
        <v>13492</v>
      </c>
      <c r="L8" s="204">
        <v>13792</v>
      </c>
      <c r="M8" s="204">
        <v>14890</v>
      </c>
      <c r="O8" s="71" t="s">
        <v>84</v>
      </c>
      <c r="P8" s="71" t="s">
        <v>376</v>
      </c>
      <c r="Q8" s="223">
        <f t="shared" ref="Q8:Q71" si="0">(C8*1000)/J8</f>
        <v>9.2444236300456222</v>
      </c>
      <c r="R8" s="223">
        <f t="shared" ref="R8:R71" si="1">(D8*1000)/K8</f>
        <v>8.4403358383436853</v>
      </c>
      <c r="S8" s="223">
        <f>(E8*1000)/L8</f>
        <v>8.5944042705000729</v>
      </c>
      <c r="T8" s="223">
        <f>(F8*1000)/M8</f>
        <v>7.3030794527265277</v>
      </c>
    </row>
    <row r="9" spans="1:23" x14ac:dyDescent="0.2">
      <c r="A9" s="71" t="s">
        <v>85</v>
      </c>
      <c r="B9" s="71" t="s">
        <v>377</v>
      </c>
      <c r="C9" s="78">
        <v>109.76101005736599</v>
      </c>
      <c r="D9" s="78">
        <v>106.931599297917</v>
      </c>
      <c r="E9" s="78">
        <v>103.922498325343</v>
      </c>
      <c r="F9" s="78">
        <v>104.439211758664</v>
      </c>
      <c r="H9" s="205" t="s">
        <v>85</v>
      </c>
      <c r="I9" s="206" t="s">
        <v>772</v>
      </c>
      <c r="J9" s="204">
        <v>5838</v>
      </c>
      <c r="K9" s="204">
        <v>6083</v>
      </c>
      <c r="L9" s="204">
        <v>6355</v>
      </c>
      <c r="M9" s="204">
        <v>6758</v>
      </c>
      <c r="O9" s="71" t="s">
        <v>85</v>
      </c>
      <c r="P9" s="71" t="s">
        <v>377</v>
      </c>
      <c r="Q9" s="223">
        <f t="shared" si="0"/>
        <v>18.801132246893797</v>
      </c>
      <c r="R9" s="223">
        <f t="shared" si="1"/>
        <v>17.578760364609074</v>
      </c>
      <c r="S9" s="223">
        <f t="shared" ref="S9:S72" si="2">(E9*1000)/L9</f>
        <v>16.352871491005978</v>
      </c>
      <c r="T9" s="223">
        <f t="shared" ref="T9:T72" si="3">(F9*1000)/M9</f>
        <v>15.454159774883692</v>
      </c>
    </row>
    <row r="10" spans="1:23" x14ac:dyDescent="0.2">
      <c r="A10" s="71" t="s">
        <v>86</v>
      </c>
      <c r="B10" s="71" t="s">
        <v>378</v>
      </c>
      <c r="C10" s="78">
        <v>95.6299264921239</v>
      </c>
      <c r="D10" s="78">
        <v>93.300655477792404</v>
      </c>
      <c r="E10" s="78">
        <v>91.009568174413303</v>
      </c>
      <c r="F10" s="78">
        <v>92.280304265615996</v>
      </c>
      <c r="H10" s="205" t="s">
        <v>86</v>
      </c>
      <c r="I10" s="206" t="s">
        <v>773</v>
      </c>
      <c r="J10" s="204">
        <v>7677</v>
      </c>
      <c r="K10" s="204">
        <v>7761</v>
      </c>
      <c r="L10" s="204">
        <v>8362</v>
      </c>
      <c r="M10" s="204">
        <v>8762</v>
      </c>
      <c r="O10" s="71" t="s">
        <v>86</v>
      </c>
      <c r="P10" s="71" t="s">
        <v>378</v>
      </c>
      <c r="Q10" s="223">
        <f t="shared" si="0"/>
        <v>12.456679235655059</v>
      </c>
      <c r="R10" s="223">
        <f t="shared" si="1"/>
        <v>12.021731152917459</v>
      </c>
      <c r="S10" s="223">
        <f t="shared" si="2"/>
        <v>10.883708224636846</v>
      </c>
      <c r="T10" s="223">
        <f t="shared" si="3"/>
        <v>10.531876770784752</v>
      </c>
    </row>
    <row r="11" spans="1:23" x14ac:dyDescent="0.2">
      <c r="A11" s="71" t="s">
        <v>87</v>
      </c>
      <c r="B11" s="71" t="s">
        <v>379</v>
      </c>
      <c r="C11" s="78">
        <v>142.13841018143901</v>
      </c>
      <c r="D11" s="78">
        <v>132.195411485481</v>
      </c>
      <c r="E11" s="78">
        <v>145.469745492963</v>
      </c>
      <c r="F11" s="78">
        <v>138.416123460661</v>
      </c>
      <c r="H11" s="207" t="s">
        <v>87</v>
      </c>
      <c r="I11" s="208" t="s">
        <v>774</v>
      </c>
      <c r="J11" s="204">
        <v>9000</v>
      </c>
      <c r="K11" s="204">
        <v>9401</v>
      </c>
      <c r="L11" s="204">
        <v>9655</v>
      </c>
      <c r="M11" s="204">
        <v>10322</v>
      </c>
      <c r="O11" s="71" t="s">
        <v>87</v>
      </c>
      <c r="P11" s="71" t="s">
        <v>379</v>
      </c>
      <c r="Q11" s="223">
        <f t="shared" si="0"/>
        <v>15.793156686826558</v>
      </c>
      <c r="R11" s="223">
        <f t="shared" si="1"/>
        <v>14.061845706359003</v>
      </c>
      <c r="S11" s="223">
        <f t="shared" si="2"/>
        <v>15.066778404242672</v>
      </c>
      <c r="T11" s="223">
        <f t="shared" si="3"/>
        <v>13.409816262416296</v>
      </c>
    </row>
    <row r="12" spans="1:23" x14ac:dyDescent="0.2">
      <c r="A12" s="71" t="s">
        <v>88</v>
      </c>
      <c r="B12" s="71" t="s">
        <v>380</v>
      </c>
      <c r="C12" s="78">
        <v>116.325089965091</v>
      </c>
      <c r="D12" s="78">
        <v>125.538343194033</v>
      </c>
      <c r="E12" s="78">
        <v>122.53396044320201</v>
      </c>
      <c r="F12" s="78">
        <v>133.10109913504201</v>
      </c>
      <c r="H12" s="207" t="s">
        <v>88</v>
      </c>
      <c r="I12" s="208" t="s">
        <v>775</v>
      </c>
      <c r="J12" s="204">
        <v>19965</v>
      </c>
      <c r="K12" s="204">
        <v>19313</v>
      </c>
      <c r="L12" s="204">
        <v>20713</v>
      </c>
      <c r="M12" s="204">
        <v>20955</v>
      </c>
      <c r="O12" s="71" t="s">
        <v>88</v>
      </c>
      <c r="P12" s="71" t="s">
        <v>380</v>
      </c>
      <c r="Q12" s="223">
        <f t="shared" si="0"/>
        <v>5.826450787132031</v>
      </c>
      <c r="R12" s="223">
        <f t="shared" si="1"/>
        <v>6.5001989951862997</v>
      </c>
      <c r="S12" s="223">
        <f t="shared" si="2"/>
        <v>5.9157997606914501</v>
      </c>
      <c r="T12" s="223">
        <f t="shared" si="3"/>
        <v>6.3517584889067997</v>
      </c>
    </row>
    <row r="13" spans="1:23" x14ac:dyDescent="0.2">
      <c r="A13" s="71" t="s">
        <v>89</v>
      </c>
      <c r="B13" s="71" t="s">
        <v>381</v>
      </c>
      <c r="C13" s="78">
        <v>71.0806105010561</v>
      </c>
      <c r="D13" s="78">
        <v>72.490295339042305</v>
      </c>
      <c r="E13" s="78">
        <v>72.869655357717704</v>
      </c>
      <c r="F13" s="78">
        <v>74.133692265497501</v>
      </c>
      <c r="H13" s="207" t="s">
        <v>89</v>
      </c>
      <c r="I13" s="208" t="s">
        <v>776</v>
      </c>
      <c r="J13" s="204">
        <v>6032</v>
      </c>
      <c r="K13" s="204">
        <v>6360</v>
      </c>
      <c r="L13" s="204">
        <v>6462</v>
      </c>
      <c r="M13" s="204">
        <v>6720</v>
      </c>
      <c r="O13" s="71" t="s">
        <v>89</v>
      </c>
      <c r="P13" s="71" t="s">
        <v>381</v>
      </c>
      <c r="Q13" s="223">
        <f t="shared" si="0"/>
        <v>11.783920839034499</v>
      </c>
      <c r="R13" s="223">
        <f t="shared" si="1"/>
        <v>11.397845179094702</v>
      </c>
      <c r="S13" s="223">
        <f t="shared" si="2"/>
        <v>11.27664118813335</v>
      </c>
      <c r="T13" s="223">
        <f t="shared" si="3"/>
        <v>11.031799444270462</v>
      </c>
    </row>
    <row r="14" spans="1:23" x14ac:dyDescent="0.2">
      <c r="A14" s="71" t="s">
        <v>90</v>
      </c>
      <c r="B14" s="71" t="s">
        <v>382</v>
      </c>
      <c r="C14" s="78">
        <v>233.37123194556901</v>
      </c>
      <c r="D14" s="78">
        <v>221.87012800328799</v>
      </c>
      <c r="E14" s="78">
        <v>205.68612761601699</v>
      </c>
      <c r="F14" s="78">
        <v>209.12042355623501</v>
      </c>
      <c r="H14" s="207" t="s">
        <v>90</v>
      </c>
      <c r="I14" s="208" t="s">
        <v>777</v>
      </c>
      <c r="J14" s="204">
        <v>34072</v>
      </c>
      <c r="K14" s="204">
        <v>34591</v>
      </c>
      <c r="L14" s="204">
        <v>37119</v>
      </c>
      <c r="M14" s="204">
        <v>37977</v>
      </c>
      <c r="O14" s="71" t="s">
        <v>90</v>
      </c>
      <c r="P14" s="71" t="s">
        <v>382</v>
      </c>
      <c r="Q14" s="223">
        <f t="shared" si="0"/>
        <v>6.8493552461132019</v>
      </c>
      <c r="R14" s="223">
        <f t="shared" si="1"/>
        <v>6.4140998526578592</v>
      </c>
      <c r="S14" s="223">
        <f t="shared" si="2"/>
        <v>5.541262631429106</v>
      </c>
      <c r="T14" s="223">
        <f t="shared" si="3"/>
        <v>5.5065019236968427</v>
      </c>
    </row>
    <row r="15" spans="1:23" x14ac:dyDescent="0.2">
      <c r="A15" s="71" t="s">
        <v>91</v>
      </c>
      <c r="B15" s="71" t="s">
        <v>383</v>
      </c>
      <c r="C15" s="78">
        <v>148.87521855013799</v>
      </c>
      <c r="D15" s="78">
        <v>149.401396825907</v>
      </c>
      <c r="E15" s="78">
        <v>145.61832359894899</v>
      </c>
      <c r="F15" s="78">
        <v>151.42008223979701</v>
      </c>
      <c r="H15" s="207" t="s">
        <v>91</v>
      </c>
      <c r="I15" s="208" t="s">
        <v>778</v>
      </c>
      <c r="J15" s="204">
        <v>16237</v>
      </c>
      <c r="K15" s="204">
        <v>15993</v>
      </c>
      <c r="L15" s="204">
        <v>16761</v>
      </c>
      <c r="M15" s="204">
        <v>18130</v>
      </c>
      <c r="O15" s="71" t="s">
        <v>91</v>
      </c>
      <c r="P15" s="71" t="s">
        <v>383</v>
      </c>
      <c r="Q15" s="223">
        <f t="shared" si="0"/>
        <v>9.1688870203940382</v>
      </c>
      <c r="R15" s="223">
        <f t="shared" si="1"/>
        <v>9.3416742841184899</v>
      </c>
      <c r="S15" s="223">
        <f t="shared" si="2"/>
        <v>8.6879257561570888</v>
      </c>
      <c r="T15" s="223">
        <f t="shared" si="3"/>
        <v>8.3519074594482632</v>
      </c>
    </row>
    <row r="16" spans="1:23" x14ac:dyDescent="0.2">
      <c r="A16" s="71" t="s">
        <v>92</v>
      </c>
      <c r="B16" s="71" t="s">
        <v>384</v>
      </c>
      <c r="C16" s="78">
        <v>27.129141393384401</v>
      </c>
      <c r="D16" s="78">
        <v>25.903902168351401</v>
      </c>
      <c r="E16" s="78">
        <v>25.423145923793498</v>
      </c>
      <c r="F16" s="78">
        <v>24.7589267747794</v>
      </c>
      <c r="H16" s="207" t="s">
        <v>92</v>
      </c>
      <c r="I16" s="208" t="s">
        <v>779</v>
      </c>
      <c r="J16" s="204">
        <v>2065</v>
      </c>
      <c r="K16" s="204">
        <v>1901</v>
      </c>
      <c r="L16" s="204">
        <v>1969</v>
      </c>
      <c r="M16" s="204">
        <v>2005</v>
      </c>
      <c r="O16" s="71" t="s">
        <v>92</v>
      </c>
      <c r="P16" s="71" t="s">
        <v>384</v>
      </c>
      <c r="Q16" s="223">
        <f t="shared" si="0"/>
        <v>13.137598737716417</v>
      </c>
      <c r="R16" s="223">
        <f t="shared" si="1"/>
        <v>13.626460898659337</v>
      </c>
      <c r="S16" s="223">
        <f t="shared" si="2"/>
        <v>12.911704379783391</v>
      </c>
      <c r="T16" s="223">
        <f t="shared" si="3"/>
        <v>12.348591907620648</v>
      </c>
    </row>
    <row r="17" spans="1:20" x14ac:dyDescent="0.2">
      <c r="A17" s="71" t="s">
        <v>93</v>
      </c>
      <c r="B17" s="71" t="s">
        <v>385</v>
      </c>
      <c r="C17" s="78">
        <v>172.48004776461801</v>
      </c>
      <c r="D17" s="78">
        <v>172.369210715116</v>
      </c>
      <c r="E17" s="78">
        <v>175.952148451895</v>
      </c>
      <c r="F17" s="78">
        <v>173.32324423758601</v>
      </c>
      <c r="H17" s="207" t="s">
        <v>93</v>
      </c>
      <c r="I17" s="208" t="s">
        <v>780</v>
      </c>
      <c r="J17" s="204">
        <v>19799</v>
      </c>
      <c r="K17" s="204">
        <v>20311</v>
      </c>
      <c r="L17" s="204">
        <v>21162</v>
      </c>
      <c r="M17" s="204">
        <v>22049</v>
      </c>
      <c r="O17" s="71" t="s">
        <v>93</v>
      </c>
      <c r="P17" s="71" t="s">
        <v>385</v>
      </c>
      <c r="Q17" s="223">
        <f t="shared" si="0"/>
        <v>8.7115535009150964</v>
      </c>
      <c r="R17" s="223">
        <f t="shared" si="1"/>
        <v>8.4864955302602532</v>
      </c>
      <c r="S17" s="223">
        <f t="shared" si="2"/>
        <v>8.314533052258529</v>
      </c>
      <c r="T17" s="223">
        <f t="shared" si="3"/>
        <v>7.8608210910964678</v>
      </c>
    </row>
    <row r="18" spans="1:20" x14ac:dyDescent="0.2">
      <c r="A18" s="71" t="s">
        <v>94</v>
      </c>
      <c r="B18" s="71" t="s">
        <v>386</v>
      </c>
      <c r="C18" s="78">
        <v>70.1664662056358</v>
      </c>
      <c r="D18" s="78">
        <v>67.951362703572102</v>
      </c>
      <c r="E18" s="78">
        <v>67.9117356676648</v>
      </c>
      <c r="F18" s="78">
        <v>79.012560655455104</v>
      </c>
      <c r="H18" s="207" t="s">
        <v>94</v>
      </c>
      <c r="I18" s="208" t="s">
        <v>781</v>
      </c>
      <c r="J18" s="204">
        <v>7618</v>
      </c>
      <c r="K18" s="204">
        <v>7737</v>
      </c>
      <c r="L18" s="204">
        <v>8186</v>
      </c>
      <c r="M18" s="204">
        <v>8319</v>
      </c>
      <c r="O18" s="71" t="s">
        <v>94</v>
      </c>
      <c r="P18" s="71" t="s">
        <v>386</v>
      </c>
      <c r="Q18" s="223">
        <f t="shared" si="0"/>
        <v>9.210615149072698</v>
      </c>
      <c r="R18" s="223">
        <f t="shared" si="1"/>
        <v>8.7826499552245192</v>
      </c>
      <c r="S18" s="223">
        <f t="shared" si="2"/>
        <v>8.2960830280558024</v>
      </c>
      <c r="T18" s="223">
        <f t="shared" si="3"/>
        <v>9.4978435695943144</v>
      </c>
    </row>
    <row r="19" spans="1:20" x14ac:dyDescent="0.2">
      <c r="A19" s="71" t="s">
        <v>95</v>
      </c>
      <c r="B19" s="71" t="s">
        <v>387</v>
      </c>
      <c r="C19" s="78">
        <v>94.355166256432597</v>
      </c>
      <c r="D19" s="78">
        <v>87.418496648986107</v>
      </c>
      <c r="E19" s="78">
        <v>87.948861931457003</v>
      </c>
      <c r="F19" s="78">
        <v>83.102701690827601</v>
      </c>
      <c r="H19" s="207" t="s">
        <v>95</v>
      </c>
      <c r="I19" s="208" t="s">
        <v>782</v>
      </c>
      <c r="J19" s="204">
        <v>6406</v>
      </c>
      <c r="K19" s="204">
        <v>6570</v>
      </c>
      <c r="L19" s="204">
        <v>6895</v>
      </c>
      <c r="M19" s="204">
        <v>7105</v>
      </c>
      <c r="O19" s="71" t="s">
        <v>95</v>
      </c>
      <c r="P19" s="71" t="s">
        <v>387</v>
      </c>
      <c r="Q19" s="223">
        <f t="shared" si="0"/>
        <v>14.729186115584232</v>
      </c>
      <c r="R19" s="223">
        <f t="shared" si="1"/>
        <v>13.305707252509302</v>
      </c>
      <c r="S19" s="223">
        <f t="shared" si="2"/>
        <v>12.755454957426688</v>
      </c>
      <c r="T19" s="223">
        <f t="shared" si="3"/>
        <v>11.696368992375454</v>
      </c>
    </row>
    <row r="20" spans="1:20" x14ac:dyDescent="0.2">
      <c r="A20" s="71" t="s">
        <v>96</v>
      </c>
      <c r="B20" s="71" t="s">
        <v>388</v>
      </c>
      <c r="C20" s="78">
        <v>25.256875234817102</v>
      </c>
      <c r="D20" s="78">
        <v>25.463515900208499</v>
      </c>
      <c r="E20" s="78">
        <v>25.6608120108748</v>
      </c>
      <c r="F20" s="78">
        <v>24.418255745294299</v>
      </c>
      <c r="H20" s="207" t="s">
        <v>96</v>
      </c>
      <c r="I20" s="208" t="s">
        <v>783</v>
      </c>
      <c r="J20" s="204">
        <v>1992</v>
      </c>
      <c r="K20" s="204">
        <v>1982</v>
      </c>
      <c r="L20" s="204">
        <v>2019</v>
      </c>
      <c r="M20" s="204">
        <v>2138</v>
      </c>
      <c r="O20" s="71" t="s">
        <v>96</v>
      </c>
      <c r="P20" s="71" t="s">
        <v>388</v>
      </c>
      <c r="Q20" s="223">
        <f t="shared" si="0"/>
        <v>12.679154234345933</v>
      </c>
      <c r="R20" s="223">
        <f t="shared" si="1"/>
        <v>12.847384409792381</v>
      </c>
      <c r="S20" s="223">
        <f t="shared" si="2"/>
        <v>12.709664195579396</v>
      </c>
      <c r="T20" s="223">
        <f t="shared" si="3"/>
        <v>11.421073781709215</v>
      </c>
    </row>
    <row r="21" spans="1:20" x14ac:dyDescent="0.2">
      <c r="A21" s="71" t="s">
        <v>97</v>
      </c>
      <c r="B21" s="71" t="s">
        <v>389</v>
      </c>
      <c r="C21" s="78">
        <v>138.453246725897</v>
      </c>
      <c r="D21" s="78">
        <v>139.13197617445101</v>
      </c>
      <c r="E21" s="78">
        <v>135.62798914289601</v>
      </c>
      <c r="F21" s="78">
        <v>134.112009239435</v>
      </c>
      <c r="H21" s="207" t="s">
        <v>97</v>
      </c>
      <c r="I21" s="208" t="s">
        <v>784</v>
      </c>
      <c r="J21" s="204">
        <v>19281</v>
      </c>
      <c r="K21" s="204">
        <v>20541</v>
      </c>
      <c r="L21" s="204">
        <v>22596</v>
      </c>
      <c r="M21" s="204">
        <v>24016</v>
      </c>
      <c r="O21" s="71" t="s">
        <v>97</v>
      </c>
      <c r="P21" s="71" t="s">
        <v>389</v>
      </c>
      <c r="Q21" s="223">
        <f t="shared" si="0"/>
        <v>7.1808125473729065</v>
      </c>
      <c r="R21" s="223">
        <f t="shared" si="1"/>
        <v>6.7733789092279348</v>
      </c>
      <c r="S21" s="223">
        <f t="shared" si="2"/>
        <v>6.0023008117762444</v>
      </c>
      <c r="T21" s="223">
        <f t="shared" si="3"/>
        <v>5.5842775332876</v>
      </c>
    </row>
    <row r="22" spans="1:20" x14ac:dyDescent="0.2">
      <c r="A22" s="71" t="s">
        <v>98</v>
      </c>
      <c r="B22" s="71" t="s">
        <v>390</v>
      </c>
      <c r="C22" s="78">
        <v>59.1179756822049</v>
      </c>
      <c r="D22" s="78">
        <v>59.619558480384299</v>
      </c>
      <c r="E22" s="78">
        <v>60.491454837104001</v>
      </c>
      <c r="F22" s="78">
        <v>61.784095924790499</v>
      </c>
      <c r="H22" s="207" t="s">
        <v>98</v>
      </c>
      <c r="I22" s="208" t="s">
        <v>785</v>
      </c>
      <c r="J22" s="204">
        <v>16595</v>
      </c>
      <c r="K22" s="204">
        <v>18288</v>
      </c>
      <c r="L22" s="204">
        <v>18238</v>
      </c>
      <c r="M22" s="204">
        <v>18471</v>
      </c>
      <c r="O22" s="71" t="s">
        <v>98</v>
      </c>
      <c r="P22" s="71" t="s">
        <v>390</v>
      </c>
      <c r="Q22" s="223">
        <f t="shared" si="0"/>
        <v>3.5623968473760108</v>
      </c>
      <c r="R22" s="223">
        <f t="shared" si="1"/>
        <v>3.2600370997585468</v>
      </c>
      <c r="S22" s="223">
        <f t="shared" si="2"/>
        <v>3.3167811622493693</v>
      </c>
      <c r="T22" s="223">
        <f t="shared" si="3"/>
        <v>3.3449242555785013</v>
      </c>
    </row>
    <row r="23" spans="1:20" x14ac:dyDescent="0.2">
      <c r="A23" s="71" t="s">
        <v>99</v>
      </c>
      <c r="B23" s="71" t="s">
        <v>391</v>
      </c>
      <c r="C23" s="78">
        <v>149.01988881650601</v>
      </c>
      <c r="D23" s="78">
        <v>123.233253737865</v>
      </c>
      <c r="E23" s="78">
        <v>122.113640898291</v>
      </c>
      <c r="F23" s="78">
        <v>122.473956083863</v>
      </c>
      <c r="H23" s="207" t="s">
        <v>99</v>
      </c>
      <c r="I23" s="208" t="s">
        <v>786</v>
      </c>
      <c r="J23" s="204">
        <v>23224</v>
      </c>
      <c r="K23" s="204">
        <v>23521</v>
      </c>
      <c r="L23" s="204">
        <v>24511</v>
      </c>
      <c r="M23" s="204">
        <v>23630</v>
      </c>
      <c r="O23" s="71" t="s">
        <v>99</v>
      </c>
      <c r="P23" s="71" t="s">
        <v>391</v>
      </c>
      <c r="Q23" s="223">
        <f t="shared" si="0"/>
        <v>6.4166331732908208</v>
      </c>
      <c r="R23" s="223">
        <f t="shared" si="1"/>
        <v>5.2392863287217804</v>
      </c>
      <c r="S23" s="223">
        <f t="shared" si="2"/>
        <v>4.9819934273710169</v>
      </c>
      <c r="T23" s="223">
        <f t="shared" si="3"/>
        <v>5.1829858689743125</v>
      </c>
    </row>
    <row r="24" spans="1:20" x14ac:dyDescent="0.2">
      <c r="A24" s="71" t="s">
        <v>100</v>
      </c>
      <c r="B24" s="71" t="s">
        <v>392</v>
      </c>
      <c r="C24" s="78">
        <v>5217.8848065881102</v>
      </c>
      <c r="D24" s="78">
        <v>5124.5104024673601</v>
      </c>
      <c r="E24" s="78">
        <v>5201.2448621506201</v>
      </c>
      <c r="F24" s="78">
        <v>5209.9269249691697</v>
      </c>
      <c r="H24" s="207" t="s">
        <v>100</v>
      </c>
      <c r="I24" s="208" t="s">
        <v>35</v>
      </c>
      <c r="J24" s="204">
        <v>679247</v>
      </c>
      <c r="K24" s="204">
        <v>701211</v>
      </c>
      <c r="L24" s="204">
        <v>759961</v>
      </c>
      <c r="M24" s="204">
        <v>822855</v>
      </c>
      <c r="O24" s="71" t="s">
        <v>100</v>
      </c>
      <c r="P24" s="71" t="s">
        <v>392</v>
      </c>
      <c r="Q24" s="223">
        <f t="shared" si="0"/>
        <v>7.6818665472031684</v>
      </c>
      <c r="R24" s="223">
        <f t="shared" si="1"/>
        <v>7.308086157329762</v>
      </c>
      <c r="S24" s="223">
        <f t="shared" si="2"/>
        <v>6.8440944497817915</v>
      </c>
      <c r="T24" s="223">
        <f t="shared" si="3"/>
        <v>6.3315249041072477</v>
      </c>
    </row>
    <row r="25" spans="1:20" x14ac:dyDescent="0.2">
      <c r="A25" s="71" t="s">
        <v>101</v>
      </c>
      <c r="B25" s="71" t="s">
        <v>393</v>
      </c>
      <c r="C25" s="78">
        <v>484.79431200048498</v>
      </c>
      <c r="D25" s="78">
        <v>441.17031077365499</v>
      </c>
      <c r="E25" s="78">
        <v>493.01542782895598</v>
      </c>
      <c r="F25" s="78">
        <v>463.44344932137898</v>
      </c>
      <c r="H25" s="207" t="s">
        <v>101</v>
      </c>
      <c r="I25" s="208" t="s">
        <v>787</v>
      </c>
      <c r="J25" s="204">
        <v>70572</v>
      </c>
      <c r="K25" s="204">
        <v>65605</v>
      </c>
      <c r="L25" s="204">
        <v>59851</v>
      </c>
      <c r="M25" s="204">
        <v>74257</v>
      </c>
      <c r="O25" s="71" t="s">
        <v>101</v>
      </c>
      <c r="P25" s="71" t="s">
        <v>393</v>
      </c>
      <c r="Q25" s="223">
        <f t="shared" si="0"/>
        <v>6.8694994048699902</v>
      </c>
      <c r="R25" s="223">
        <f t="shared" si="1"/>
        <v>6.7246446272944898</v>
      </c>
      <c r="S25" s="223">
        <f t="shared" si="2"/>
        <v>8.2373799573767528</v>
      </c>
      <c r="T25" s="223">
        <f t="shared" si="3"/>
        <v>6.2410742330201723</v>
      </c>
    </row>
    <row r="26" spans="1:20" x14ac:dyDescent="0.2">
      <c r="A26" s="71" t="s">
        <v>102</v>
      </c>
      <c r="B26" s="71" t="s">
        <v>394</v>
      </c>
      <c r="C26" s="78">
        <v>220.59877744513</v>
      </c>
      <c r="D26" s="78">
        <v>216.251828622256</v>
      </c>
      <c r="E26" s="78">
        <v>210.01072720878</v>
      </c>
      <c r="F26" s="78">
        <v>203.62972760452701</v>
      </c>
      <c r="H26" s="207" t="s">
        <v>102</v>
      </c>
      <c r="I26" s="208" t="s">
        <v>788</v>
      </c>
      <c r="J26" s="204">
        <v>30604</v>
      </c>
      <c r="K26" s="204">
        <v>31784</v>
      </c>
      <c r="L26" s="204">
        <v>30976</v>
      </c>
      <c r="M26" s="204">
        <v>32718</v>
      </c>
      <c r="O26" s="71" t="s">
        <v>102</v>
      </c>
      <c r="P26" s="71" t="s">
        <v>394</v>
      </c>
      <c r="Q26" s="223">
        <f t="shared" si="0"/>
        <v>7.2081681298238793</v>
      </c>
      <c r="R26" s="223">
        <f t="shared" si="1"/>
        <v>6.8037952624671529</v>
      </c>
      <c r="S26" s="223">
        <f t="shared" si="2"/>
        <v>6.7797884558619579</v>
      </c>
      <c r="T26" s="223">
        <f t="shared" si="3"/>
        <v>6.2237828597263585</v>
      </c>
    </row>
    <row r="27" spans="1:20" x14ac:dyDescent="0.2">
      <c r="A27" s="71" t="s">
        <v>103</v>
      </c>
      <c r="B27" s="71" t="s">
        <v>395</v>
      </c>
      <c r="C27" s="78">
        <v>50.621242968952103</v>
      </c>
      <c r="D27" s="78">
        <v>56.018648712052602</v>
      </c>
      <c r="E27" s="78">
        <v>55.666777300036301</v>
      </c>
      <c r="F27" s="78">
        <v>56.720209777902802</v>
      </c>
      <c r="H27" s="207" t="s">
        <v>103</v>
      </c>
      <c r="I27" s="208" t="s">
        <v>789</v>
      </c>
      <c r="J27" s="204">
        <v>21507</v>
      </c>
      <c r="K27" s="204">
        <v>22199</v>
      </c>
      <c r="L27" s="204">
        <v>29529</v>
      </c>
      <c r="M27" s="204">
        <v>32033</v>
      </c>
      <c r="O27" s="71" t="s">
        <v>103</v>
      </c>
      <c r="P27" s="71" t="s">
        <v>395</v>
      </c>
      <c r="Q27" s="223">
        <f t="shared" si="0"/>
        <v>2.3537100929442554</v>
      </c>
      <c r="R27" s="223">
        <f t="shared" si="1"/>
        <v>2.5234762246971756</v>
      </c>
      <c r="S27" s="223">
        <f t="shared" si="2"/>
        <v>1.8851561956055505</v>
      </c>
      <c r="T27" s="223">
        <f t="shared" si="3"/>
        <v>1.7706805412512971</v>
      </c>
    </row>
    <row r="28" spans="1:20" x14ac:dyDescent="0.2">
      <c r="A28" s="71" t="s">
        <v>104</v>
      </c>
      <c r="B28" s="71" t="s">
        <v>396</v>
      </c>
      <c r="C28" s="78">
        <v>534.82980877806699</v>
      </c>
      <c r="D28" s="78">
        <v>550.87057701609797</v>
      </c>
      <c r="E28" s="78">
        <v>553.38183169952401</v>
      </c>
      <c r="F28" s="78">
        <v>535.31829881050999</v>
      </c>
      <c r="H28" s="207" t="s">
        <v>104</v>
      </c>
      <c r="I28" s="208" t="s">
        <v>790</v>
      </c>
      <c r="J28" s="204">
        <v>86085</v>
      </c>
      <c r="K28" s="204">
        <v>89680</v>
      </c>
      <c r="L28" s="204">
        <v>88565</v>
      </c>
      <c r="M28" s="204">
        <v>96535</v>
      </c>
      <c r="O28" s="71" t="s">
        <v>104</v>
      </c>
      <c r="P28" s="71" t="s">
        <v>396</v>
      </c>
      <c r="Q28" s="223">
        <f t="shared" si="0"/>
        <v>6.2128106961499334</v>
      </c>
      <c r="R28" s="223">
        <f t="shared" si="1"/>
        <v>6.1426246322044822</v>
      </c>
      <c r="S28" s="223">
        <f t="shared" si="2"/>
        <v>6.2483128967371302</v>
      </c>
      <c r="T28" s="223">
        <f t="shared" si="3"/>
        <v>5.5453286249599625</v>
      </c>
    </row>
    <row r="29" spans="1:20" x14ac:dyDescent="0.2">
      <c r="A29" s="71" t="s">
        <v>105</v>
      </c>
      <c r="B29" s="71" t="s">
        <v>397</v>
      </c>
      <c r="C29" s="78">
        <v>71.719124933688306</v>
      </c>
      <c r="D29" s="78">
        <v>72.3501643490942</v>
      </c>
      <c r="E29" s="78">
        <v>63.564365760106497</v>
      </c>
      <c r="F29" s="78">
        <v>65.095039090985594</v>
      </c>
      <c r="H29" s="207" t="s">
        <v>105</v>
      </c>
      <c r="I29" s="208" t="s">
        <v>791</v>
      </c>
      <c r="J29" s="204">
        <v>9660</v>
      </c>
      <c r="K29" s="204">
        <v>9954</v>
      </c>
      <c r="L29" s="204">
        <v>10093</v>
      </c>
      <c r="M29" s="204">
        <v>10565</v>
      </c>
      <c r="O29" s="71" t="s">
        <v>105</v>
      </c>
      <c r="P29" s="71" t="s">
        <v>397</v>
      </c>
      <c r="Q29" s="223">
        <f t="shared" si="0"/>
        <v>7.4243400552472369</v>
      </c>
      <c r="R29" s="223">
        <f t="shared" si="1"/>
        <v>7.2684513109397422</v>
      </c>
      <c r="S29" s="223">
        <f t="shared" si="2"/>
        <v>6.2978664183202717</v>
      </c>
      <c r="T29" s="223">
        <f t="shared" si="3"/>
        <v>6.1613856214846754</v>
      </c>
    </row>
    <row r="30" spans="1:20" x14ac:dyDescent="0.2">
      <c r="A30" s="71" t="s">
        <v>106</v>
      </c>
      <c r="B30" s="71" t="s">
        <v>398</v>
      </c>
      <c r="C30" s="78">
        <v>40.0818255992152</v>
      </c>
      <c r="D30" s="78">
        <v>35.254890551306602</v>
      </c>
      <c r="E30" s="78">
        <v>30.1370208888554</v>
      </c>
      <c r="F30" s="78">
        <v>29.687926199436799</v>
      </c>
      <c r="H30" s="207" t="s">
        <v>106</v>
      </c>
      <c r="I30" s="208" t="s">
        <v>792</v>
      </c>
      <c r="J30" s="204">
        <v>2314</v>
      </c>
      <c r="K30" s="204">
        <v>2536</v>
      </c>
      <c r="L30" s="204">
        <v>2533</v>
      </c>
      <c r="M30" s="204">
        <v>2639</v>
      </c>
      <c r="O30" s="71" t="s">
        <v>106</v>
      </c>
      <c r="P30" s="71" t="s">
        <v>398</v>
      </c>
      <c r="Q30" s="223">
        <f t="shared" si="0"/>
        <v>17.321445807785306</v>
      </c>
      <c r="R30" s="223">
        <f t="shared" si="1"/>
        <v>13.901770722124054</v>
      </c>
      <c r="S30" s="223">
        <f t="shared" si="2"/>
        <v>11.897757950594315</v>
      </c>
      <c r="T30" s="223">
        <f t="shared" si="3"/>
        <v>11.249687836088215</v>
      </c>
    </row>
    <row r="31" spans="1:20" x14ac:dyDescent="0.2">
      <c r="A31" s="71" t="s">
        <v>107</v>
      </c>
      <c r="B31" s="71" t="s">
        <v>399</v>
      </c>
      <c r="C31" s="78">
        <v>387.712209019863</v>
      </c>
      <c r="D31" s="78">
        <v>382.06817298045701</v>
      </c>
      <c r="E31" s="78">
        <v>385.32156342321503</v>
      </c>
      <c r="F31" s="78">
        <v>328.93729980865697</v>
      </c>
      <c r="H31" s="207" t="s">
        <v>107</v>
      </c>
      <c r="I31" s="208" t="s">
        <v>793</v>
      </c>
      <c r="J31" s="204">
        <v>16296</v>
      </c>
      <c r="K31" s="204">
        <v>16324</v>
      </c>
      <c r="L31" s="204">
        <v>16947</v>
      </c>
      <c r="M31" s="204">
        <v>16903</v>
      </c>
      <c r="O31" s="71" t="s">
        <v>107</v>
      </c>
      <c r="P31" s="71" t="s">
        <v>399</v>
      </c>
      <c r="Q31" s="223">
        <f t="shared" si="0"/>
        <v>23.791863587374998</v>
      </c>
      <c r="R31" s="223">
        <f t="shared" si="1"/>
        <v>23.405303417082639</v>
      </c>
      <c r="S31" s="223">
        <f t="shared" si="2"/>
        <v>22.736859823167226</v>
      </c>
      <c r="T31" s="223">
        <f t="shared" si="3"/>
        <v>19.460291061270603</v>
      </c>
    </row>
    <row r="32" spans="1:20" x14ac:dyDescent="0.2">
      <c r="A32" s="71" t="s">
        <v>108</v>
      </c>
      <c r="B32" s="71" t="s">
        <v>400</v>
      </c>
      <c r="C32" s="78">
        <v>672.151620144047</v>
      </c>
      <c r="D32" s="78">
        <v>743.29266431158499</v>
      </c>
      <c r="E32" s="78">
        <v>784.75223699704804</v>
      </c>
      <c r="F32" s="78">
        <v>803.66464774251301</v>
      </c>
      <c r="H32" s="207" t="s">
        <v>108</v>
      </c>
      <c r="I32" s="208" t="s">
        <v>794</v>
      </c>
      <c r="J32" s="204">
        <v>23309</v>
      </c>
      <c r="K32" s="204">
        <v>24040</v>
      </c>
      <c r="L32" s="204">
        <v>23229</v>
      </c>
      <c r="M32" s="204">
        <v>25222</v>
      </c>
      <c r="O32" s="71" t="s">
        <v>108</v>
      </c>
      <c r="P32" s="71" t="s">
        <v>400</v>
      </c>
      <c r="Q32" s="223">
        <f t="shared" si="0"/>
        <v>28.836570429621474</v>
      </c>
      <c r="R32" s="223">
        <f t="shared" si="1"/>
        <v>30.918996019616682</v>
      </c>
      <c r="S32" s="223">
        <f t="shared" si="2"/>
        <v>33.783298333851995</v>
      </c>
      <c r="T32" s="223">
        <f t="shared" si="3"/>
        <v>31.863636814785227</v>
      </c>
    </row>
    <row r="33" spans="1:20" x14ac:dyDescent="0.2">
      <c r="A33" s="71" t="s">
        <v>109</v>
      </c>
      <c r="B33" s="71" t="s">
        <v>401</v>
      </c>
      <c r="C33" s="78">
        <v>151.32798324627399</v>
      </c>
      <c r="D33" s="78">
        <v>145.60464487717601</v>
      </c>
      <c r="E33" s="78">
        <v>137.458713786641</v>
      </c>
      <c r="F33" s="78">
        <v>135.11080415677799</v>
      </c>
      <c r="H33" s="207" t="s">
        <v>109</v>
      </c>
      <c r="I33" s="208" t="s">
        <v>795</v>
      </c>
      <c r="J33" s="204">
        <v>5848</v>
      </c>
      <c r="K33" s="204">
        <v>6547</v>
      </c>
      <c r="L33" s="204">
        <v>9943</v>
      </c>
      <c r="M33" s="204">
        <v>5971</v>
      </c>
      <c r="O33" s="71" t="s">
        <v>109</v>
      </c>
      <c r="P33" s="71" t="s">
        <v>401</v>
      </c>
      <c r="Q33" s="223">
        <f t="shared" si="0"/>
        <v>25.876878120087895</v>
      </c>
      <c r="R33" s="223">
        <f t="shared" si="1"/>
        <v>22.239902990251412</v>
      </c>
      <c r="S33" s="223">
        <f t="shared" si="2"/>
        <v>13.82467200911606</v>
      </c>
      <c r="T33" s="223">
        <f t="shared" si="3"/>
        <v>22.627835229740079</v>
      </c>
    </row>
    <row r="34" spans="1:20" x14ac:dyDescent="0.2">
      <c r="A34" s="71" t="s">
        <v>110</v>
      </c>
      <c r="B34" s="71" t="s">
        <v>402</v>
      </c>
      <c r="C34" s="78">
        <v>81.999036324583699</v>
      </c>
      <c r="D34" s="78">
        <v>78.593852313247694</v>
      </c>
      <c r="E34" s="78">
        <v>75.632214315890593</v>
      </c>
      <c r="F34" s="78">
        <v>77.143190219702106</v>
      </c>
      <c r="H34" s="207" t="s">
        <v>110</v>
      </c>
      <c r="I34" s="208" t="s">
        <v>796</v>
      </c>
      <c r="J34" s="204">
        <v>3479</v>
      </c>
      <c r="K34" s="204">
        <v>3609</v>
      </c>
      <c r="L34" s="204">
        <v>3848</v>
      </c>
      <c r="M34" s="204">
        <v>4004</v>
      </c>
      <c r="O34" s="71" t="s">
        <v>110</v>
      </c>
      <c r="P34" s="71" t="s">
        <v>402</v>
      </c>
      <c r="Q34" s="223">
        <f t="shared" si="0"/>
        <v>23.569714379012272</v>
      </c>
      <c r="R34" s="223">
        <f t="shared" si="1"/>
        <v>21.777182685854168</v>
      </c>
      <c r="S34" s="223">
        <f t="shared" si="2"/>
        <v>19.654941350283419</v>
      </c>
      <c r="T34" s="223">
        <f t="shared" si="3"/>
        <v>19.266531023901628</v>
      </c>
    </row>
    <row r="35" spans="1:20" x14ac:dyDescent="0.2">
      <c r="A35" s="71" t="s">
        <v>111</v>
      </c>
      <c r="B35" s="71" t="s">
        <v>403</v>
      </c>
      <c r="C35" s="78">
        <v>48.959669268904598</v>
      </c>
      <c r="D35" s="78">
        <v>44.261936996695603</v>
      </c>
      <c r="E35" s="78">
        <v>44.201753834768297</v>
      </c>
      <c r="F35" s="78">
        <v>43.0035692688488</v>
      </c>
      <c r="H35" s="207" t="s">
        <v>111</v>
      </c>
      <c r="I35" s="208" t="s">
        <v>797</v>
      </c>
      <c r="J35" s="204">
        <v>2239</v>
      </c>
      <c r="K35" s="204">
        <v>2118</v>
      </c>
      <c r="L35" s="204">
        <v>2300</v>
      </c>
      <c r="M35" s="204">
        <v>2773</v>
      </c>
      <c r="O35" s="71" t="s">
        <v>111</v>
      </c>
      <c r="P35" s="71" t="s">
        <v>403</v>
      </c>
      <c r="Q35" s="223">
        <f t="shared" si="0"/>
        <v>21.866757154490664</v>
      </c>
      <c r="R35" s="223">
        <f t="shared" si="1"/>
        <v>20.897987250564494</v>
      </c>
      <c r="S35" s="223">
        <f t="shared" si="2"/>
        <v>19.218153841203609</v>
      </c>
      <c r="T35" s="223">
        <f t="shared" si="3"/>
        <v>15.507958625621637</v>
      </c>
    </row>
    <row r="36" spans="1:20" x14ac:dyDescent="0.2">
      <c r="A36" s="71" t="s">
        <v>112</v>
      </c>
      <c r="B36" s="71" t="s">
        <v>404</v>
      </c>
      <c r="C36" s="78">
        <v>44.577956768540901</v>
      </c>
      <c r="D36" s="78">
        <v>44.816283098183199</v>
      </c>
      <c r="E36" s="78">
        <v>44.087517087809701</v>
      </c>
      <c r="F36" s="78">
        <v>44.3842148469245</v>
      </c>
      <c r="H36" s="207" t="s">
        <v>112</v>
      </c>
      <c r="I36" s="208" t="s">
        <v>798</v>
      </c>
      <c r="J36" s="204">
        <v>3060</v>
      </c>
      <c r="K36" s="204">
        <v>2669</v>
      </c>
      <c r="L36" s="204">
        <v>2819</v>
      </c>
      <c r="M36" s="204">
        <v>3050</v>
      </c>
      <c r="O36" s="71" t="s">
        <v>112</v>
      </c>
      <c r="P36" s="71" t="s">
        <v>404</v>
      </c>
      <c r="Q36" s="223">
        <f t="shared" si="0"/>
        <v>14.567959728281339</v>
      </c>
      <c r="R36" s="223">
        <f t="shared" si="1"/>
        <v>16.791413674853203</v>
      </c>
      <c r="S36" s="223">
        <f t="shared" si="2"/>
        <v>15.639417200358176</v>
      </c>
      <c r="T36" s="223">
        <f t="shared" si="3"/>
        <v>14.552201589155574</v>
      </c>
    </row>
    <row r="37" spans="1:20" x14ac:dyDescent="0.2">
      <c r="A37" s="71" t="s">
        <v>113</v>
      </c>
      <c r="B37" s="71" t="s">
        <v>405</v>
      </c>
      <c r="C37" s="78">
        <v>82.919865117311303</v>
      </c>
      <c r="D37" s="78">
        <v>82.162913908686406</v>
      </c>
      <c r="E37" s="78">
        <v>81.919755035870097</v>
      </c>
      <c r="F37" s="78">
        <v>81.800907358870305</v>
      </c>
      <c r="H37" s="207" t="s">
        <v>113</v>
      </c>
      <c r="I37" s="208" t="s">
        <v>799</v>
      </c>
      <c r="J37" s="204">
        <v>2077</v>
      </c>
      <c r="K37" s="204">
        <v>2169</v>
      </c>
      <c r="L37" s="204">
        <v>2230</v>
      </c>
      <c r="M37" s="204">
        <v>2401</v>
      </c>
      <c r="O37" s="71" t="s">
        <v>113</v>
      </c>
      <c r="P37" s="71" t="s">
        <v>405</v>
      </c>
      <c r="Q37" s="223">
        <f t="shared" si="0"/>
        <v>39.922900874969329</v>
      </c>
      <c r="R37" s="223">
        <f t="shared" si="1"/>
        <v>37.88055044199465</v>
      </c>
      <c r="S37" s="223">
        <f t="shared" si="2"/>
        <v>36.735316159583</v>
      </c>
      <c r="T37" s="223">
        <f t="shared" si="3"/>
        <v>34.069515767959309</v>
      </c>
    </row>
    <row r="38" spans="1:20" x14ac:dyDescent="0.2">
      <c r="A38" s="71" t="s">
        <v>114</v>
      </c>
      <c r="B38" s="71" t="s">
        <v>406</v>
      </c>
      <c r="C38" s="78">
        <v>122.46236104109801</v>
      </c>
      <c r="D38" s="78">
        <v>124.824411840992</v>
      </c>
      <c r="E38" s="78">
        <v>118.937412461211</v>
      </c>
      <c r="F38" s="78">
        <v>113.93410684305201</v>
      </c>
      <c r="H38" s="207" t="s">
        <v>114</v>
      </c>
      <c r="I38" s="208" t="s">
        <v>800</v>
      </c>
      <c r="J38" s="204">
        <v>5184</v>
      </c>
      <c r="K38" s="204">
        <v>5292</v>
      </c>
      <c r="L38" s="204">
        <v>5347</v>
      </c>
      <c r="M38" s="204">
        <v>5973</v>
      </c>
      <c r="O38" s="71" t="s">
        <v>114</v>
      </c>
      <c r="P38" s="71" t="s">
        <v>406</v>
      </c>
      <c r="Q38" s="223">
        <f t="shared" si="0"/>
        <v>23.623140632927857</v>
      </c>
      <c r="R38" s="223">
        <f t="shared" si="1"/>
        <v>23.587379410618293</v>
      </c>
      <c r="S38" s="223">
        <f t="shared" si="2"/>
        <v>22.243765188182344</v>
      </c>
      <c r="T38" s="223">
        <f t="shared" si="3"/>
        <v>19.07485465311435</v>
      </c>
    </row>
    <row r="39" spans="1:20" x14ac:dyDescent="0.2">
      <c r="A39" s="71" t="s">
        <v>115</v>
      </c>
      <c r="B39" s="71" t="s">
        <v>407</v>
      </c>
      <c r="C39" s="78">
        <v>876.88186088228395</v>
      </c>
      <c r="D39" s="78">
        <v>894.96847552631095</v>
      </c>
      <c r="E39" s="78">
        <v>793.62977560422701</v>
      </c>
      <c r="F39" s="78">
        <v>796.31348484028297</v>
      </c>
      <c r="H39" s="207" t="s">
        <v>115</v>
      </c>
      <c r="I39" s="208" t="s">
        <v>42</v>
      </c>
      <c r="J39" s="204">
        <v>82796</v>
      </c>
      <c r="K39" s="204">
        <v>88070</v>
      </c>
      <c r="L39" s="204">
        <v>92543</v>
      </c>
      <c r="M39" s="204">
        <v>99957</v>
      </c>
      <c r="O39" s="71" t="s">
        <v>115</v>
      </c>
      <c r="P39" s="71" t="s">
        <v>407</v>
      </c>
      <c r="Q39" s="223">
        <f t="shared" si="0"/>
        <v>10.590872275016714</v>
      </c>
      <c r="R39" s="223">
        <f t="shared" si="1"/>
        <v>10.162012893451925</v>
      </c>
      <c r="S39" s="223">
        <f t="shared" si="2"/>
        <v>8.5757947722056453</v>
      </c>
      <c r="T39" s="223">
        <f t="shared" si="3"/>
        <v>7.9665604694046737</v>
      </c>
    </row>
    <row r="40" spans="1:20" x14ac:dyDescent="0.2">
      <c r="A40" s="71" t="s">
        <v>116</v>
      </c>
      <c r="B40" s="71" t="s">
        <v>408</v>
      </c>
      <c r="C40" s="78">
        <v>204.81594744854499</v>
      </c>
      <c r="D40" s="78">
        <v>204.04969968146199</v>
      </c>
      <c r="E40" s="78">
        <v>204.69816404233899</v>
      </c>
      <c r="F40" s="78">
        <v>203.505851468793</v>
      </c>
      <c r="H40" s="207" t="s">
        <v>116</v>
      </c>
      <c r="I40" s="208" t="s">
        <v>801</v>
      </c>
      <c r="J40" s="204">
        <v>9879</v>
      </c>
      <c r="K40" s="204">
        <v>10238</v>
      </c>
      <c r="L40" s="204">
        <v>10614</v>
      </c>
      <c r="M40" s="204">
        <v>11547</v>
      </c>
      <c r="O40" s="71" t="s">
        <v>116</v>
      </c>
      <c r="P40" s="71" t="s">
        <v>408</v>
      </c>
      <c r="Q40" s="223">
        <f t="shared" si="0"/>
        <v>20.732457480366939</v>
      </c>
      <c r="R40" s="223">
        <f t="shared" si="1"/>
        <v>19.930621183967766</v>
      </c>
      <c r="S40" s="223">
        <f t="shared" si="2"/>
        <v>19.285675903744018</v>
      </c>
      <c r="T40" s="223">
        <f t="shared" si="3"/>
        <v>17.624131936329178</v>
      </c>
    </row>
    <row r="41" spans="1:20" x14ac:dyDescent="0.2">
      <c r="A41" s="71" t="s">
        <v>117</v>
      </c>
      <c r="B41" s="71" t="s">
        <v>409</v>
      </c>
      <c r="C41" s="78">
        <v>119.785270490023</v>
      </c>
      <c r="D41" s="78">
        <v>123.471089571033</v>
      </c>
      <c r="E41" s="78">
        <v>121.019548504607</v>
      </c>
      <c r="F41" s="78">
        <v>115.026275719369</v>
      </c>
      <c r="H41" s="207" t="s">
        <v>117</v>
      </c>
      <c r="I41" s="208" t="s">
        <v>802</v>
      </c>
      <c r="J41" s="204">
        <v>12045</v>
      </c>
      <c r="K41" s="204">
        <v>13471</v>
      </c>
      <c r="L41" s="204">
        <v>11955</v>
      </c>
      <c r="M41" s="204">
        <v>9356</v>
      </c>
      <c r="O41" s="71" t="s">
        <v>117</v>
      </c>
      <c r="P41" s="71" t="s">
        <v>409</v>
      </c>
      <c r="Q41" s="223">
        <f t="shared" si="0"/>
        <v>9.9448128260708177</v>
      </c>
      <c r="R41" s="223">
        <f t="shared" si="1"/>
        <v>9.1656959075816946</v>
      </c>
      <c r="S41" s="223">
        <f t="shared" si="2"/>
        <v>10.122923337901046</v>
      </c>
      <c r="T41" s="223">
        <f t="shared" si="3"/>
        <v>12.294386032425074</v>
      </c>
    </row>
    <row r="42" spans="1:20" x14ac:dyDescent="0.2">
      <c r="A42" s="71" t="s">
        <v>118</v>
      </c>
      <c r="B42" s="71" t="s">
        <v>410</v>
      </c>
      <c r="C42" s="78">
        <v>56.026916307060603</v>
      </c>
      <c r="D42" s="78">
        <v>55.499977144726998</v>
      </c>
      <c r="E42" s="78">
        <v>54.252769672077498</v>
      </c>
      <c r="F42" s="78">
        <v>50.343745958557001</v>
      </c>
      <c r="H42" s="207" t="s">
        <v>118</v>
      </c>
      <c r="I42" s="208" t="s">
        <v>803</v>
      </c>
      <c r="J42" s="204">
        <v>1752</v>
      </c>
      <c r="K42" s="204">
        <v>1739</v>
      </c>
      <c r="L42" s="204">
        <v>1804</v>
      </c>
      <c r="M42" s="204">
        <v>1865</v>
      </c>
      <c r="O42" s="71" t="s">
        <v>118</v>
      </c>
      <c r="P42" s="71" t="s">
        <v>410</v>
      </c>
      <c r="Q42" s="223">
        <f t="shared" si="0"/>
        <v>31.978833508596235</v>
      </c>
      <c r="R42" s="223">
        <f t="shared" si="1"/>
        <v>31.914880474253593</v>
      </c>
      <c r="S42" s="223">
        <f t="shared" si="2"/>
        <v>30.073597379200386</v>
      </c>
      <c r="T42" s="223">
        <f t="shared" si="3"/>
        <v>26.993965661424667</v>
      </c>
    </row>
    <row r="43" spans="1:20" x14ac:dyDescent="0.2">
      <c r="A43" s="71" t="s">
        <v>119</v>
      </c>
      <c r="B43" s="71" t="s">
        <v>411</v>
      </c>
      <c r="C43" s="78">
        <v>47.008135683532203</v>
      </c>
      <c r="D43" s="78">
        <v>46.923814104038698</v>
      </c>
      <c r="E43" s="78">
        <v>46.575669763226102</v>
      </c>
      <c r="F43" s="78">
        <v>47.268806792280301</v>
      </c>
      <c r="H43" s="207" t="s">
        <v>119</v>
      </c>
      <c r="I43" s="208" t="s">
        <v>804</v>
      </c>
      <c r="J43" s="204">
        <v>1804</v>
      </c>
      <c r="K43" s="204">
        <v>1748</v>
      </c>
      <c r="L43" s="204">
        <v>1840</v>
      </c>
      <c r="M43" s="204">
        <v>1824</v>
      </c>
      <c r="O43" s="71" t="s">
        <v>119</v>
      </c>
      <c r="P43" s="71" t="s">
        <v>411</v>
      </c>
      <c r="Q43" s="223">
        <f t="shared" si="0"/>
        <v>26.057724880006763</v>
      </c>
      <c r="R43" s="223">
        <f t="shared" si="1"/>
        <v>26.844287244873396</v>
      </c>
      <c r="S43" s="223">
        <f t="shared" si="2"/>
        <v>25.312864001753319</v>
      </c>
      <c r="T43" s="223">
        <f t="shared" si="3"/>
        <v>25.914916004539638</v>
      </c>
    </row>
    <row r="44" spans="1:20" x14ac:dyDescent="0.2">
      <c r="A44" s="71" t="s">
        <v>120</v>
      </c>
      <c r="B44" s="71" t="s">
        <v>412</v>
      </c>
      <c r="C44" s="78">
        <v>212.079658804454</v>
      </c>
      <c r="D44" s="78">
        <v>208.21606883019399</v>
      </c>
      <c r="E44" s="78">
        <v>203.30047426364399</v>
      </c>
      <c r="F44" s="78">
        <v>204.999192630446</v>
      </c>
      <c r="H44" s="207" t="s">
        <v>120</v>
      </c>
      <c r="I44" s="208" t="s">
        <v>805</v>
      </c>
      <c r="J44" s="204">
        <v>16503</v>
      </c>
      <c r="K44" s="204">
        <v>16728</v>
      </c>
      <c r="L44" s="204">
        <v>17161</v>
      </c>
      <c r="M44" s="204">
        <v>17887</v>
      </c>
      <c r="O44" s="71" t="s">
        <v>120</v>
      </c>
      <c r="P44" s="71" t="s">
        <v>412</v>
      </c>
      <c r="Q44" s="223">
        <f t="shared" si="0"/>
        <v>12.850976113703812</v>
      </c>
      <c r="R44" s="223">
        <f t="shared" si="1"/>
        <v>12.447158586214369</v>
      </c>
      <c r="S44" s="223">
        <f t="shared" si="2"/>
        <v>11.846656620455917</v>
      </c>
      <c r="T44" s="223">
        <f t="shared" si="3"/>
        <v>11.460792342508302</v>
      </c>
    </row>
    <row r="45" spans="1:20" x14ac:dyDescent="0.2">
      <c r="A45" s="71" t="s">
        <v>121</v>
      </c>
      <c r="B45" s="71" t="s">
        <v>413</v>
      </c>
      <c r="C45" s="78">
        <v>1351.3117239948699</v>
      </c>
      <c r="D45" s="78">
        <v>1441.5786931412699</v>
      </c>
      <c r="E45" s="78">
        <v>1567.3212859068101</v>
      </c>
      <c r="F45" s="78">
        <v>2259.9270867896198</v>
      </c>
      <c r="H45" s="207" t="s">
        <v>121</v>
      </c>
      <c r="I45" s="208" t="s">
        <v>806</v>
      </c>
      <c r="J45" s="204">
        <v>3392</v>
      </c>
      <c r="K45" s="204">
        <v>3747</v>
      </c>
      <c r="L45" s="204">
        <v>4055</v>
      </c>
      <c r="M45" s="204">
        <v>4232</v>
      </c>
      <c r="O45" s="71" t="s">
        <v>121</v>
      </c>
      <c r="P45" s="71" t="s">
        <v>413</v>
      </c>
      <c r="Q45" s="223">
        <f t="shared" si="0"/>
        <v>398.38199410226122</v>
      </c>
      <c r="R45" s="223">
        <f t="shared" si="1"/>
        <v>384.72876785195353</v>
      </c>
      <c r="S45" s="223">
        <f t="shared" si="2"/>
        <v>386.51573018663629</v>
      </c>
      <c r="T45" s="223">
        <f t="shared" si="3"/>
        <v>534.00923600888927</v>
      </c>
    </row>
    <row r="46" spans="1:20" x14ac:dyDescent="0.2">
      <c r="A46" s="71" t="s">
        <v>122</v>
      </c>
      <c r="B46" s="71" t="s">
        <v>414</v>
      </c>
      <c r="C46" s="78">
        <v>88.935310319344595</v>
      </c>
      <c r="D46" s="78">
        <v>88.6051014203763</v>
      </c>
      <c r="E46" s="78">
        <v>87.915108793177694</v>
      </c>
      <c r="F46" s="78">
        <v>93.3674465622056</v>
      </c>
      <c r="H46" s="207" t="s">
        <v>122</v>
      </c>
      <c r="I46" s="208" t="s">
        <v>807</v>
      </c>
      <c r="J46" s="204">
        <v>3927</v>
      </c>
      <c r="K46" s="204">
        <v>2615</v>
      </c>
      <c r="L46" s="204">
        <v>3172</v>
      </c>
      <c r="M46" s="204">
        <v>3416</v>
      </c>
      <c r="O46" s="71" t="s">
        <v>122</v>
      </c>
      <c r="P46" s="71" t="s">
        <v>414</v>
      </c>
      <c r="Q46" s="223">
        <f t="shared" si="0"/>
        <v>22.647137845516831</v>
      </c>
      <c r="R46" s="223">
        <f t="shared" si="1"/>
        <v>33.883403984847533</v>
      </c>
      <c r="S46" s="223">
        <f t="shared" si="2"/>
        <v>27.715986378681496</v>
      </c>
      <c r="T46" s="223">
        <f t="shared" si="3"/>
        <v>27.332390679802575</v>
      </c>
    </row>
    <row r="47" spans="1:20" x14ac:dyDescent="0.2">
      <c r="A47" s="71" t="s">
        <v>123</v>
      </c>
      <c r="B47" s="71" t="s">
        <v>415</v>
      </c>
      <c r="C47" s="78">
        <v>144.02203371073799</v>
      </c>
      <c r="D47" s="78">
        <v>146.262947249235</v>
      </c>
      <c r="E47" s="78">
        <v>145.31350168576799</v>
      </c>
      <c r="F47" s="78">
        <v>143.33085417756999</v>
      </c>
      <c r="H47" s="207" t="s">
        <v>123</v>
      </c>
      <c r="I47" s="208" t="s">
        <v>808</v>
      </c>
      <c r="J47" s="204">
        <v>9837</v>
      </c>
      <c r="K47" s="204">
        <v>10705</v>
      </c>
      <c r="L47" s="204">
        <v>11149</v>
      </c>
      <c r="M47" s="204">
        <v>10436</v>
      </c>
      <c r="O47" s="71" t="s">
        <v>123</v>
      </c>
      <c r="P47" s="71" t="s">
        <v>415</v>
      </c>
      <c r="Q47" s="223">
        <f t="shared" si="0"/>
        <v>14.640849213249769</v>
      </c>
      <c r="R47" s="223">
        <f t="shared" si="1"/>
        <v>13.663049719685661</v>
      </c>
      <c r="S47" s="223">
        <f t="shared" si="2"/>
        <v>13.033769996032648</v>
      </c>
      <c r="T47" s="223">
        <f t="shared" si="3"/>
        <v>13.734271193711193</v>
      </c>
    </row>
    <row r="48" spans="1:20" x14ac:dyDescent="0.2">
      <c r="A48" s="71" t="s">
        <v>124</v>
      </c>
      <c r="B48" s="71" t="s">
        <v>416</v>
      </c>
      <c r="C48" s="78">
        <v>316.11170326172601</v>
      </c>
      <c r="D48" s="78">
        <v>311.66189238335699</v>
      </c>
      <c r="E48" s="78">
        <v>305.193498708199</v>
      </c>
      <c r="F48" s="78">
        <v>307.47718955702902</v>
      </c>
      <c r="H48" s="207" t="s">
        <v>124</v>
      </c>
      <c r="I48" s="208" t="s">
        <v>809</v>
      </c>
      <c r="J48" s="204">
        <v>30854</v>
      </c>
      <c r="K48" s="204">
        <v>29231</v>
      </c>
      <c r="L48" s="204">
        <v>29967</v>
      </c>
      <c r="M48" s="204">
        <v>33719</v>
      </c>
      <c r="O48" s="71" t="s">
        <v>124</v>
      </c>
      <c r="P48" s="71" t="s">
        <v>416</v>
      </c>
      <c r="Q48" s="223">
        <f t="shared" si="0"/>
        <v>10.245404267249823</v>
      </c>
      <c r="R48" s="223">
        <f t="shared" si="1"/>
        <v>10.662033197063289</v>
      </c>
      <c r="S48" s="223">
        <f t="shared" si="2"/>
        <v>10.184319374919045</v>
      </c>
      <c r="T48" s="223">
        <f t="shared" si="3"/>
        <v>9.1188110429440083</v>
      </c>
    </row>
    <row r="49" spans="1:20" x14ac:dyDescent="0.2">
      <c r="A49" s="71" t="s">
        <v>125</v>
      </c>
      <c r="B49" s="71" t="s">
        <v>417</v>
      </c>
      <c r="C49" s="78">
        <v>121.766560263503</v>
      </c>
      <c r="D49" s="78">
        <v>117.313264179737</v>
      </c>
      <c r="E49" s="78">
        <v>120.85401301970001</v>
      </c>
      <c r="F49" s="78">
        <v>110.823698117847</v>
      </c>
      <c r="H49" s="207" t="s">
        <v>125</v>
      </c>
      <c r="I49" s="208" t="s">
        <v>810</v>
      </c>
      <c r="J49" s="204">
        <v>13653</v>
      </c>
      <c r="K49" s="204">
        <v>12784</v>
      </c>
      <c r="L49" s="204">
        <v>11125</v>
      </c>
      <c r="M49" s="204">
        <v>9748</v>
      </c>
      <c r="O49" s="71" t="s">
        <v>125</v>
      </c>
      <c r="P49" s="71" t="s">
        <v>417</v>
      </c>
      <c r="Q49" s="223">
        <f t="shared" si="0"/>
        <v>8.9186669789425768</v>
      </c>
      <c r="R49" s="223">
        <f t="shared" si="1"/>
        <v>9.1765694758868115</v>
      </c>
      <c r="S49" s="223">
        <f t="shared" si="2"/>
        <v>10.863282069186518</v>
      </c>
      <c r="T49" s="223">
        <f t="shared" si="3"/>
        <v>11.36886521520794</v>
      </c>
    </row>
    <row r="50" spans="1:20" x14ac:dyDescent="0.2">
      <c r="A50" s="71" t="s">
        <v>126</v>
      </c>
      <c r="B50" s="71" t="s">
        <v>418</v>
      </c>
      <c r="C50" s="78">
        <v>42.715962030861697</v>
      </c>
      <c r="D50" s="78">
        <v>41.667309423641299</v>
      </c>
      <c r="E50" s="78">
        <v>40.405521658010201</v>
      </c>
      <c r="F50" s="78">
        <v>40.3462780220772</v>
      </c>
      <c r="H50" s="207" t="s">
        <v>126</v>
      </c>
      <c r="I50" s="208" t="s">
        <v>811</v>
      </c>
      <c r="J50" s="204">
        <v>2760</v>
      </c>
      <c r="K50" s="204">
        <v>2777</v>
      </c>
      <c r="L50" s="204">
        <v>2901</v>
      </c>
      <c r="M50" s="204">
        <v>3065</v>
      </c>
      <c r="O50" s="71" t="s">
        <v>126</v>
      </c>
      <c r="P50" s="71" t="s">
        <v>418</v>
      </c>
      <c r="Q50" s="223">
        <f t="shared" si="0"/>
        <v>15.47679783726873</v>
      </c>
      <c r="R50" s="223">
        <f t="shared" si="1"/>
        <v>15.004432633648291</v>
      </c>
      <c r="S50" s="223">
        <f t="shared" si="2"/>
        <v>13.928135697349258</v>
      </c>
      <c r="T50" s="223">
        <f t="shared" si="3"/>
        <v>13.16354910997625</v>
      </c>
    </row>
    <row r="51" spans="1:20" x14ac:dyDescent="0.2">
      <c r="A51" s="71" t="s">
        <v>127</v>
      </c>
      <c r="B51" s="71" t="s">
        <v>419</v>
      </c>
      <c r="C51" s="78">
        <v>45.9301844425665</v>
      </c>
      <c r="D51" s="78">
        <v>46.391816989316503</v>
      </c>
      <c r="E51" s="78">
        <v>46.130032868020798</v>
      </c>
      <c r="F51" s="78">
        <v>44.235478427855703</v>
      </c>
      <c r="H51" s="207" t="s">
        <v>127</v>
      </c>
      <c r="I51" s="208" t="s">
        <v>812</v>
      </c>
      <c r="J51" s="204">
        <v>1050</v>
      </c>
      <c r="K51" s="204">
        <v>1079</v>
      </c>
      <c r="L51" s="204">
        <v>1082</v>
      </c>
      <c r="M51" s="204">
        <v>1037</v>
      </c>
      <c r="O51" s="71" t="s">
        <v>127</v>
      </c>
      <c r="P51" s="71" t="s">
        <v>419</v>
      </c>
      <c r="Q51" s="223">
        <f t="shared" si="0"/>
        <v>43.743032802444283</v>
      </c>
      <c r="R51" s="223">
        <f t="shared" si="1"/>
        <v>42.995196468319278</v>
      </c>
      <c r="S51" s="223">
        <f t="shared" si="2"/>
        <v>42.634041467671715</v>
      </c>
      <c r="T51" s="223">
        <f t="shared" si="3"/>
        <v>42.657163382695956</v>
      </c>
    </row>
    <row r="52" spans="1:20" x14ac:dyDescent="0.2">
      <c r="A52" s="71" t="s">
        <v>128</v>
      </c>
      <c r="B52" s="71" t="s">
        <v>420</v>
      </c>
      <c r="C52" s="78">
        <v>40.687407582769701</v>
      </c>
      <c r="D52" s="78">
        <v>40.133496438694799</v>
      </c>
      <c r="E52" s="78">
        <v>40.047322585621799</v>
      </c>
      <c r="F52" s="78">
        <v>38.426401866010103</v>
      </c>
      <c r="H52" s="207" t="s">
        <v>128</v>
      </c>
      <c r="I52" s="208" t="s">
        <v>813</v>
      </c>
      <c r="J52" s="204">
        <v>786</v>
      </c>
      <c r="K52" s="208">
        <v>796</v>
      </c>
      <c r="L52" s="204">
        <v>803</v>
      </c>
      <c r="M52" s="204">
        <v>813</v>
      </c>
      <c r="O52" s="71" t="s">
        <v>128</v>
      </c>
      <c r="P52" s="71" t="s">
        <v>420</v>
      </c>
      <c r="Q52" s="223">
        <f t="shared" si="0"/>
        <v>51.765149596399112</v>
      </c>
      <c r="R52" s="223">
        <f t="shared" si="1"/>
        <v>50.418965375244724</v>
      </c>
      <c r="S52" s="223">
        <f t="shared" si="2"/>
        <v>49.87213273427372</v>
      </c>
      <c r="T52" s="223">
        <f t="shared" si="3"/>
        <v>47.26494694466188</v>
      </c>
    </row>
    <row r="53" spans="1:20" x14ac:dyDescent="0.2">
      <c r="A53" s="71" t="s">
        <v>129</v>
      </c>
      <c r="B53" s="71" t="s">
        <v>421</v>
      </c>
      <c r="C53" s="78">
        <v>90.917195803276897</v>
      </c>
      <c r="D53" s="78">
        <v>89.411301825869401</v>
      </c>
      <c r="E53" s="78">
        <v>90.726578518468699</v>
      </c>
      <c r="F53" s="78">
        <v>91.244677038160901</v>
      </c>
      <c r="H53" s="207" t="s">
        <v>129</v>
      </c>
      <c r="I53" s="208" t="s">
        <v>814</v>
      </c>
      <c r="J53" s="204">
        <v>2111</v>
      </c>
      <c r="K53" s="204">
        <v>2187</v>
      </c>
      <c r="L53" s="204">
        <v>2287</v>
      </c>
      <c r="M53" s="204">
        <v>2303</v>
      </c>
      <c r="O53" s="71" t="s">
        <v>129</v>
      </c>
      <c r="P53" s="71" t="s">
        <v>421</v>
      </c>
      <c r="Q53" s="223">
        <f t="shared" si="0"/>
        <v>43.068306870334865</v>
      </c>
      <c r="R53" s="223">
        <f t="shared" si="1"/>
        <v>40.883082682153365</v>
      </c>
      <c r="S53" s="223">
        <f t="shared" si="2"/>
        <v>39.670563409911978</v>
      </c>
      <c r="T53" s="223">
        <f t="shared" si="3"/>
        <v>39.619920554998217</v>
      </c>
    </row>
    <row r="54" spans="1:20" x14ac:dyDescent="0.2">
      <c r="A54" s="71" t="s">
        <v>130</v>
      </c>
      <c r="B54" s="71" t="s">
        <v>422</v>
      </c>
      <c r="C54" s="78">
        <v>59.812658237750099</v>
      </c>
      <c r="D54" s="78">
        <v>60.074076972961201</v>
      </c>
      <c r="E54" s="78">
        <v>59.302323189340697</v>
      </c>
      <c r="F54" s="78">
        <v>58.302424491177099</v>
      </c>
      <c r="H54" s="207" t="s">
        <v>130</v>
      </c>
      <c r="I54" s="208" t="s">
        <v>815</v>
      </c>
      <c r="J54" s="204">
        <v>1177</v>
      </c>
      <c r="K54" s="204">
        <v>1184</v>
      </c>
      <c r="L54" s="204">
        <v>1254</v>
      </c>
      <c r="M54" s="204">
        <v>1267</v>
      </c>
      <c r="O54" s="71" t="s">
        <v>130</v>
      </c>
      <c r="P54" s="71" t="s">
        <v>422</v>
      </c>
      <c r="Q54" s="223">
        <f t="shared" si="0"/>
        <v>50.81789145093466</v>
      </c>
      <c r="R54" s="223">
        <f t="shared" si="1"/>
        <v>50.738240686622632</v>
      </c>
      <c r="S54" s="223">
        <f t="shared" si="2"/>
        <v>47.290528859123363</v>
      </c>
      <c r="T54" s="223">
        <f t="shared" si="3"/>
        <v>46.016120356098739</v>
      </c>
    </row>
    <row r="55" spans="1:20" x14ac:dyDescent="0.2">
      <c r="A55" s="71" t="s">
        <v>131</v>
      </c>
      <c r="B55" s="71" t="s">
        <v>423</v>
      </c>
      <c r="C55" s="78">
        <v>58.988699528316801</v>
      </c>
      <c r="D55" s="78">
        <v>56.924530113713899</v>
      </c>
      <c r="E55" s="78">
        <v>55.777897952650797</v>
      </c>
      <c r="F55" s="78">
        <v>54.451338406079699</v>
      </c>
      <c r="H55" s="207" t="s">
        <v>131</v>
      </c>
      <c r="I55" s="208" t="s">
        <v>816</v>
      </c>
      <c r="J55" s="204">
        <v>2103</v>
      </c>
      <c r="K55" s="204">
        <v>2093</v>
      </c>
      <c r="L55" s="204">
        <v>2216</v>
      </c>
      <c r="M55" s="204">
        <v>2142</v>
      </c>
      <c r="O55" s="71" t="s">
        <v>131</v>
      </c>
      <c r="P55" s="71" t="s">
        <v>423</v>
      </c>
      <c r="Q55" s="223">
        <f t="shared" si="0"/>
        <v>28.049785795680837</v>
      </c>
      <c r="R55" s="223">
        <f t="shared" si="1"/>
        <v>27.197577694082131</v>
      </c>
      <c r="S55" s="223">
        <f t="shared" si="2"/>
        <v>25.170531567080683</v>
      </c>
      <c r="T55" s="223">
        <f t="shared" si="3"/>
        <v>25.420792906666524</v>
      </c>
    </row>
    <row r="56" spans="1:20" x14ac:dyDescent="0.2">
      <c r="A56" s="71" t="s">
        <v>132</v>
      </c>
      <c r="B56" s="71" t="s">
        <v>424</v>
      </c>
      <c r="C56" s="78">
        <v>120.08490666262</v>
      </c>
      <c r="D56" s="78">
        <v>121.284287497774</v>
      </c>
      <c r="E56" s="78">
        <v>115.86759706038799</v>
      </c>
      <c r="F56" s="78">
        <v>121.342269987157</v>
      </c>
      <c r="H56" s="207" t="s">
        <v>132</v>
      </c>
      <c r="I56" s="208" t="s">
        <v>817</v>
      </c>
      <c r="J56" s="204">
        <v>8925</v>
      </c>
      <c r="K56" s="204">
        <v>9653</v>
      </c>
      <c r="L56" s="204">
        <v>9394</v>
      </c>
      <c r="M56" s="204">
        <v>9899</v>
      </c>
      <c r="O56" s="71" t="s">
        <v>132</v>
      </c>
      <c r="P56" s="71" t="s">
        <v>424</v>
      </c>
      <c r="Q56" s="223">
        <f t="shared" si="0"/>
        <v>13.454891502814565</v>
      </c>
      <c r="R56" s="223">
        <f t="shared" si="1"/>
        <v>12.56441391254263</v>
      </c>
      <c r="S56" s="223">
        <f t="shared" si="2"/>
        <v>12.33421301473153</v>
      </c>
      <c r="T56" s="223">
        <f t="shared" si="3"/>
        <v>12.258033133362662</v>
      </c>
    </row>
    <row r="57" spans="1:20" x14ac:dyDescent="0.2">
      <c r="A57" s="71" t="s">
        <v>133</v>
      </c>
      <c r="B57" s="71" t="s">
        <v>425</v>
      </c>
      <c r="C57" s="78">
        <v>61.304101003641001</v>
      </c>
      <c r="D57" s="78">
        <v>63.023198480741897</v>
      </c>
      <c r="E57" s="78">
        <v>61.776040606903202</v>
      </c>
      <c r="F57" s="78">
        <v>59.625387852126799</v>
      </c>
      <c r="H57" s="207" t="s">
        <v>133</v>
      </c>
      <c r="I57" s="208" t="s">
        <v>818</v>
      </c>
      <c r="J57" s="204">
        <v>1589</v>
      </c>
      <c r="K57" s="204">
        <v>1560</v>
      </c>
      <c r="L57" s="204">
        <v>1630</v>
      </c>
      <c r="M57" s="204">
        <v>1724</v>
      </c>
      <c r="O57" s="71" t="s">
        <v>133</v>
      </c>
      <c r="P57" s="71" t="s">
        <v>425</v>
      </c>
      <c r="Q57" s="223">
        <f t="shared" si="0"/>
        <v>38.580302708395848</v>
      </c>
      <c r="R57" s="223">
        <f t="shared" si="1"/>
        <v>40.399486205603779</v>
      </c>
      <c r="S57" s="223">
        <f t="shared" si="2"/>
        <v>37.899411415278038</v>
      </c>
      <c r="T57" s="223">
        <f t="shared" si="3"/>
        <v>34.585491793577027</v>
      </c>
    </row>
    <row r="58" spans="1:20" x14ac:dyDescent="0.2">
      <c r="A58" s="71" t="s">
        <v>134</v>
      </c>
      <c r="B58" s="71" t="s">
        <v>426</v>
      </c>
      <c r="C58" s="78">
        <v>779.550162840864</v>
      </c>
      <c r="D58" s="78">
        <v>758.54032793132797</v>
      </c>
      <c r="E58" s="78">
        <v>680.68020835261598</v>
      </c>
      <c r="F58" s="78">
        <v>704.02657020050697</v>
      </c>
      <c r="H58" s="207" t="s">
        <v>134</v>
      </c>
      <c r="I58" s="208" t="s">
        <v>819</v>
      </c>
      <c r="J58" s="204">
        <v>63939</v>
      </c>
      <c r="K58" s="204">
        <v>67455</v>
      </c>
      <c r="L58" s="204">
        <v>71888</v>
      </c>
      <c r="M58" s="204">
        <v>76540</v>
      </c>
      <c r="O58" s="71" t="s">
        <v>134</v>
      </c>
      <c r="P58" s="71" t="s">
        <v>426</v>
      </c>
      <c r="Q58" s="223">
        <f t="shared" si="0"/>
        <v>12.192091881963497</v>
      </c>
      <c r="R58" s="223">
        <f t="shared" si="1"/>
        <v>11.245131242032882</v>
      </c>
      <c r="S58" s="223">
        <f t="shared" si="2"/>
        <v>9.4686207482836622</v>
      </c>
      <c r="T58" s="223">
        <f t="shared" si="3"/>
        <v>9.1981522106154561</v>
      </c>
    </row>
    <row r="59" spans="1:20" x14ac:dyDescent="0.2">
      <c r="A59" s="71" t="s">
        <v>135</v>
      </c>
      <c r="B59" s="71" t="s">
        <v>427</v>
      </c>
      <c r="C59" s="78">
        <v>569.15288203433602</v>
      </c>
      <c r="D59" s="78">
        <v>475.01268653766198</v>
      </c>
      <c r="E59" s="78">
        <v>439.338661009796</v>
      </c>
      <c r="F59" s="78">
        <v>442.65639872968097</v>
      </c>
      <c r="H59" s="207" t="s">
        <v>135</v>
      </c>
      <c r="I59" s="208" t="s">
        <v>820</v>
      </c>
      <c r="J59" s="204">
        <v>43106</v>
      </c>
      <c r="K59" s="204">
        <v>42994</v>
      </c>
      <c r="L59" s="204">
        <v>44344</v>
      </c>
      <c r="M59" s="204">
        <v>46485</v>
      </c>
      <c r="O59" s="71" t="s">
        <v>135</v>
      </c>
      <c r="P59" s="71" t="s">
        <v>427</v>
      </c>
      <c r="Q59" s="223">
        <f t="shared" si="0"/>
        <v>13.203565212136036</v>
      </c>
      <c r="R59" s="223">
        <f t="shared" si="1"/>
        <v>11.048348293661022</v>
      </c>
      <c r="S59" s="223">
        <f t="shared" si="2"/>
        <v>9.9075108472351623</v>
      </c>
      <c r="T59" s="223">
        <f t="shared" si="3"/>
        <v>9.5225642407159512</v>
      </c>
    </row>
    <row r="60" spans="1:20" x14ac:dyDescent="0.2">
      <c r="A60" s="71" t="s">
        <v>136</v>
      </c>
      <c r="B60" s="71" t="s">
        <v>428</v>
      </c>
      <c r="C60" s="78">
        <v>70.304163383495506</v>
      </c>
      <c r="D60" s="78">
        <v>70.604692094382699</v>
      </c>
      <c r="E60" s="78">
        <v>70.947295816142201</v>
      </c>
      <c r="F60" s="78">
        <v>70.192203005323805</v>
      </c>
      <c r="H60" s="207" t="s">
        <v>136</v>
      </c>
      <c r="I60" s="208" t="s">
        <v>821</v>
      </c>
      <c r="J60" s="204">
        <v>2548</v>
      </c>
      <c r="K60" s="204">
        <v>2504</v>
      </c>
      <c r="L60" s="204">
        <v>2644</v>
      </c>
      <c r="M60" s="204">
        <v>2839</v>
      </c>
      <c r="O60" s="71" t="s">
        <v>136</v>
      </c>
      <c r="P60" s="71" t="s">
        <v>428</v>
      </c>
      <c r="Q60" s="223">
        <f t="shared" si="0"/>
        <v>27.591900856944857</v>
      </c>
      <c r="R60" s="223">
        <f t="shared" si="1"/>
        <v>28.196762018523444</v>
      </c>
      <c r="S60" s="223">
        <f t="shared" si="2"/>
        <v>26.833319143775416</v>
      </c>
      <c r="T60" s="223">
        <f t="shared" si="3"/>
        <v>24.724270167426486</v>
      </c>
    </row>
    <row r="61" spans="1:20" x14ac:dyDescent="0.2">
      <c r="A61" s="71" t="s">
        <v>137</v>
      </c>
      <c r="B61" s="71" t="s">
        <v>429</v>
      </c>
      <c r="C61" s="78">
        <v>151.33197879059699</v>
      </c>
      <c r="D61" s="78">
        <v>150.15582851829001</v>
      </c>
      <c r="E61" s="78">
        <v>149.43830661725599</v>
      </c>
      <c r="F61" s="78">
        <v>143.45360480126101</v>
      </c>
      <c r="H61" s="207" t="s">
        <v>137</v>
      </c>
      <c r="I61" s="208" t="s">
        <v>822</v>
      </c>
      <c r="J61" s="204">
        <v>9018</v>
      </c>
      <c r="K61" s="204">
        <v>9052</v>
      </c>
      <c r="L61" s="204">
        <v>9340</v>
      </c>
      <c r="M61" s="204">
        <v>9655</v>
      </c>
      <c r="O61" s="71" t="s">
        <v>137</v>
      </c>
      <c r="P61" s="71" t="s">
        <v>429</v>
      </c>
      <c r="Q61" s="223">
        <f t="shared" si="0"/>
        <v>16.781102105854625</v>
      </c>
      <c r="R61" s="223">
        <f t="shared" si="1"/>
        <v>16.588138369232215</v>
      </c>
      <c r="S61" s="223">
        <f t="shared" si="2"/>
        <v>15.999818695637687</v>
      </c>
      <c r="T61" s="223">
        <f t="shared" si="3"/>
        <v>14.857960103703885</v>
      </c>
    </row>
    <row r="62" spans="1:20" x14ac:dyDescent="0.2">
      <c r="A62" s="71" t="s">
        <v>138</v>
      </c>
      <c r="B62" s="71" t="s">
        <v>430</v>
      </c>
      <c r="C62" s="78">
        <v>42.911269340870099</v>
      </c>
      <c r="D62" s="78">
        <v>43.404245845711998</v>
      </c>
      <c r="E62" s="78">
        <v>43.5966490852622</v>
      </c>
      <c r="F62" s="78">
        <v>42.7627201634849</v>
      </c>
      <c r="H62" s="207" t="s">
        <v>138</v>
      </c>
      <c r="I62" s="208" t="s">
        <v>823</v>
      </c>
      <c r="J62" s="204">
        <v>2006</v>
      </c>
      <c r="K62" s="204">
        <v>1983</v>
      </c>
      <c r="L62" s="204">
        <v>1948</v>
      </c>
      <c r="M62" s="204">
        <v>1946</v>
      </c>
      <c r="O62" s="71" t="s">
        <v>138</v>
      </c>
      <c r="P62" s="71" t="s">
        <v>430</v>
      </c>
      <c r="Q62" s="223">
        <f t="shared" si="0"/>
        <v>21.391460289566353</v>
      </c>
      <c r="R62" s="223">
        <f t="shared" si="1"/>
        <v>21.888172388155322</v>
      </c>
      <c r="S62" s="223">
        <f t="shared" si="2"/>
        <v>22.380210002701336</v>
      </c>
      <c r="T62" s="223">
        <f t="shared" si="3"/>
        <v>21.974676343003544</v>
      </c>
    </row>
    <row r="63" spans="1:20" x14ac:dyDescent="0.2">
      <c r="A63" s="71" t="s">
        <v>139</v>
      </c>
      <c r="B63" s="71" t="s">
        <v>431</v>
      </c>
      <c r="C63" s="78">
        <v>126.006525455646</v>
      </c>
      <c r="D63" s="78">
        <v>125.92989309742001</v>
      </c>
      <c r="E63" s="78">
        <v>123.47546359991</v>
      </c>
      <c r="F63" s="78">
        <v>124.160172394692</v>
      </c>
      <c r="H63" s="207" t="s">
        <v>139</v>
      </c>
      <c r="I63" s="208" t="s">
        <v>824</v>
      </c>
      <c r="J63" s="204">
        <v>8236</v>
      </c>
      <c r="K63" s="204">
        <v>8399</v>
      </c>
      <c r="L63" s="204">
        <v>8461</v>
      </c>
      <c r="M63" s="204">
        <v>9151</v>
      </c>
      <c r="O63" s="71" t="s">
        <v>139</v>
      </c>
      <c r="P63" s="71" t="s">
        <v>431</v>
      </c>
      <c r="Q63" s="223">
        <f t="shared" si="0"/>
        <v>15.299480992671928</v>
      </c>
      <c r="R63" s="223">
        <f t="shared" si="1"/>
        <v>14.993438873368259</v>
      </c>
      <c r="S63" s="223">
        <f t="shared" si="2"/>
        <v>14.593483465300793</v>
      </c>
      <c r="T63" s="223">
        <f t="shared" si="3"/>
        <v>13.567934913636979</v>
      </c>
    </row>
    <row r="64" spans="1:20" x14ac:dyDescent="0.2">
      <c r="A64" s="71" t="s">
        <v>140</v>
      </c>
      <c r="B64" s="71" t="s">
        <v>432</v>
      </c>
      <c r="C64" s="78">
        <v>54.849492754483201</v>
      </c>
      <c r="D64" s="78">
        <v>54.771274942503503</v>
      </c>
      <c r="E64" s="78">
        <v>54.369823304539203</v>
      </c>
      <c r="F64" s="78">
        <v>51.073410914145299</v>
      </c>
      <c r="H64" s="207" t="s">
        <v>140</v>
      </c>
      <c r="I64" s="208" t="s">
        <v>825</v>
      </c>
      <c r="J64" s="204">
        <v>1751</v>
      </c>
      <c r="K64" s="204">
        <v>1774</v>
      </c>
      <c r="L64" s="204">
        <v>1887</v>
      </c>
      <c r="M64" s="204">
        <v>1831</v>
      </c>
      <c r="O64" s="71" t="s">
        <v>140</v>
      </c>
      <c r="P64" s="71" t="s">
        <v>432</v>
      </c>
      <c r="Q64" s="223">
        <f t="shared" si="0"/>
        <v>31.324667478288521</v>
      </c>
      <c r="R64" s="223">
        <f t="shared" si="1"/>
        <v>30.874450362177846</v>
      </c>
      <c r="S64" s="223">
        <f t="shared" si="2"/>
        <v>28.81283693934245</v>
      </c>
      <c r="T64" s="223">
        <f t="shared" si="3"/>
        <v>27.89372523983905</v>
      </c>
    </row>
    <row r="65" spans="1:20" x14ac:dyDescent="0.2">
      <c r="A65" s="71" t="s">
        <v>141</v>
      </c>
      <c r="B65" s="71" t="s">
        <v>433</v>
      </c>
      <c r="C65" s="78">
        <v>45.019758572333302</v>
      </c>
      <c r="D65" s="78">
        <v>45.612268229806503</v>
      </c>
      <c r="E65" s="78">
        <v>47.355425476939203</v>
      </c>
      <c r="F65" s="78">
        <v>45.738513845936701</v>
      </c>
      <c r="H65" s="207" t="s">
        <v>141</v>
      </c>
      <c r="I65" s="208" t="s">
        <v>826</v>
      </c>
      <c r="J65" s="204">
        <v>4598</v>
      </c>
      <c r="K65" s="204">
        <v>4772</v>
      </c>
      <c r="L65" s="204">
        <v>5076</v>
      </c>
      <c r="M65" s="204">
        <v>5593</v>
      </c>
      <c r="O65" s="71" t="s">
        <v>141</v>
      </c>
      <c r="P65" s="71" t="s">
        <v>433</v>
      </c>
      <c r="Q65" s="223">
        <f t="shared" si="0"/>
        <v>9.7911610640133322</v>
      </c>
      <c r="R65" s="223">
        <f t="shared" si="1"/>
        <v>9.5583127053240791</v>
      </c>
      <c r="S65" s="223">
        <f t="shared" si="2"/>
        <v>9.3292800387981103</v>
      </c>
      <c r="T65" s="223">
        <f t="shared" si="3"/>
        <v>8.1778140257351506</v>
      </c>
    </row>
    <row r="66" spans="1:20" x14ac:dyDescent="0.2">
      <c r="A66" s="71" t="s">
        <v>142</v>
      </c>
      <c r="B66" s="71" t="s">
        <v>434</v>
      </c>
      <c r="C66" s="78">
        <v>26.830255313443399</v>
      </c>
      <c r="D66" s="78">
        <v>26.759194592605802</v>
      </c>
      <c r="E66" s="78">
        <v>26.675839141961699</v>
      </c>
      <c r="F66" s="78">
        <v>26.1406779706005</v>
      </c>
      <c r="H66" s="207" t="s">
        <v>142</v>
      </c>
      <c r="I66" s="208" t="s">
        <v>827</v>
      </c>
      <c r="J66" s="204">
        <v>1598</v>
      </c>
      <c r="K66" s="204">
        <v>1789</v>
      </c>
      <c r="L66" s="204">
        <v>1812</v>
      </c>
      <c r="M66" s="204">
        <v>1967</v>
      </c>
      <c r="O66" s="71" t="s">
        <v>142</v>
      </c>
      <c r="P66" s="71" t="s">
        <v>434</v>
      </c>
      <c r="Q66" s="223">
        <f t="shared" si="0"/>
        <v>16.789896942079725</v>
      </c>
      <c r="R66" s="223">
        <f t="shared" si="1"/>
        <v>14.95762693829279</v>
      </c>
      <c r="S66" s="223">
        <f t="shared" si="2"/>
        <v>14.721765530883941</v>
      </c>
      <c r="T66" s="223">
        <f t="shared" si="3"/>
        <v>13.289617676970259</v>
      </c>
    </row>
    <row r="67" spans="1:20" x14ac:dyDescent="0.2">
      <c r="A67" s="71" t="s">
        <v>143</v>
      </c>
      <c r="B67" s="71" t="s">
        <v>435</v>
      </c>
      <c r="C67" s="78">
        <v>55.3151109167774</v>
      </c>
      <c r="D67" s="78">
        <v>55.626018163164602</v>
      </c>
      <c r="E67" s="78">
        <v>53.552506517562797</v>
      </c>
      <c r="F67" s="78">
        <v>52.027515997343997</v>
      </c>
      <c r="H67" s="207" t="s">
        <v>143</v>
      </c>
      <c r="I67" s="208" t="s">
        <v>828</v>
      </c>
      <c r="J67" s="204">
        <v>2434</v>
      </c>
      <c r="K67" s="204">
        <v>2356</v>
      </c>
      <c r="L67" s="204">
        <v>2482</v>
      </c>
      <c r="M67" s="204">
        <v>2680</v>
      </c>
      <c r="O67" s="71" t="s">
        <v>143</v>
      </c>
      <c r="P67" s="71" t="s">
        <v>435</v>
      </c>
      <c r="Q67" s="223">
        <f t="shared" si="0"/>
        <v>22.726011058659573</v>
      </c>
      <c r="R67" s="223">
        <f t="shared" si="1"/>
        <v>23.610364245825384</v>
      </c>
      <c r="S67" s="223">
        <f t="shared" si="2"/>
        <v>21.576352343901206</v>
      </c>
      <c r="T67" s="223">
        <f t="shared" si="3"/>
        <v>19.413252237814923</v>
      </c>
    </row>
    <row r="68" spans="1:20" x14ac:dyDescent="0.2">
      <c r="A68" s="71" t="s">
        <v>144</v>
      </c>
      <c r="B68" s="71" t="s">
        <v>436</v>
      </c>
      <c r="C68" s="78">
        <v>136.06368574485001</v>
      </c>
      <c r="D68" s="78">
        <v>132.91462653761101</v>
      </c>
      <c r="E68" s="78">
        <v>132.86968502111401</v>
      </c>
      <c r="F68" s="78">
        <v>129.81878002983899</v>
      </c>
      <c r="H68" s="207" t="s">
        <v>144</v>
      </c>
      <c r="I68" s="208" t="s">
        <v>829</v>
      </c>
      <c r="J68" s="204">
        <v>10054</v>
      </c>
      <c r="K68" s="204">
        <v>10187</v>
      </c>
      <c r="L68" s="204">
        <v>10203</v>
      </c>
      <c r="M68" s="204">
        <v>10852</v>
      </c>
      <c r="O68" s="71" t="s">
        <v>144</v>
      </c>
      <c r="P68" s="71" t="s">
        <v>436</v>
      </c>
      <c r="Q68" s="223">
        <f t="shared" si="0"/>
        <v>13.533288814884623</v>
      </c>
      <c r="R68" s="223">
        <f t="shared" si="1"/>
        <v>13.047474873624326</v>
      </c>
      <c r="S68" s="223">
        <f t="shared" si="2"/>
        <v>13.022609528679213</v>
      </c>
      <c r="T68" s="223">
        <f t="shared" si="3"/>
        <v>11.962659420368503</v>
      </c>
    </row>
    <row r="69" spans="1:20" x14ac:dyDescent="0.2">
      <c r="A69" s="71" t="s">
        <v>145</v>
      </c>
      <c r="B69" s="71" t="s">
        <v>437</v>
      </c>
      <c r="C69" s="78">
        <v>88.2225808707787</v>
      </c>
      <c r="D69" s="78">
        <v>89.177221962789503</v>
      </c>
      <c r="E69" s="78">
        <v>85.234171574950807</v>
      </c>
      <c r="F69" s="78">
        <v>85.219150975998403</v>
      </c>
      <c r="H69" s="207" t="s">
        <v>145</v>
      </c>
      <c r="I69" s="208" t="s">
        <v>830</v>
      </c>
      <c r="J69" s="204">
        <v>3657</v>
      </c>
      <c r="K69" s="204">
        <v>3657</v>
      </c>
      <c r="L69" s="204">
        <v>3685</v>
      </c>
      <c r="M69" s="204">
        <v>4055</v>
      </c>
      <c r="O69" s="71" t="s">
        <v>145</v>
      </c>
      <c r="P69" s="71" t="s">
        <v>437</v>
      </c>
      <c r="Q69" s="223">
        <f t="shared" si="0"/>
        <v>24.124304312490757</v>
      </c>
      <c r="R69" s="223">
        <f t="shared" si="1"/>
        <v>24.385349183152719</v>
      </c>
      <c r="S69" s="223">
        <f t="shared" si="2"/>
        <v>23.130032991845535</v>
      </c>
      <c r="T69" s="223">
        <f t="shared" si="3"/>
        <v>21.015820216029198</v>
      </c>
    </row>
    <row r="70" spans="1:20" x14ac:dyDescent="0.2">
      <c r="A70" s="71" t="s">
        <v>146</v>
      </c>
      <c r="B70" s="71" t="s">
        <v>438</v>
      </c>
      <c r="C70" s="78">
        <v>551.44178889576006</v>
      </c>
      <c r="D70" s="78">
        <v>549.24017779630606</v>
      </c>
      <c r="E70" s="78">
        <v>533.67045624252603</v>
      </c>
      <c r="F70" s="78">
        <v>525.45357608614199</v>
      </c>
      <c r="H70" s="207" t="s">
        <v>146</v>
      </c>
      <c r="I70" s="208" t="s">
        <v>60</v>
      </c>
      <c r="J70" s="204">
        <v>47797</v>
      </c>
      <c r="K70" s="204">
        <v>48290</v>
      </c>
      <c r="L70" s="204">
        <v>50987</v>
      </c>
      <c r="M70" s="204">
        <v>53852</v>
      </c>
      <c r="O70" s="71" t="s">
        <v>146</v>
      </c>
      <c r="P70" s="71" t="s">
        <v>438</v>
      </c>
      <c r="Q70" s="223">
        <f t="shared" si="0"/>
        <v>11.537163187977489</v>
      </c>
      <c r="R70" s="223">
        <f t="shared" si="1"/>
        <v>11.373787073851855</v>
      </c>
      <c r="S70" s="223">
        <f t="shared" si="2"/>
        <v>10.466794599457236</v>
      </c>
      <c r="T70" s="223">
        <f t="shared" si="3"/>
        <v>9.7573641849168453</v>
      </c>
    </row>
    <row r="71" spans="1:20" x14ac:dyDescent="0.2">
      <c r="A71" s="71" t="s">
        <v>147</v>
      </c>
      <c r="B71" s="71" t="s">
        <v>439</v>
      </c>
      <c r="C71" s="78">
        <v>129.19198990298901</v>
      </c>
      <c r="D71" s="78">
        <v>127.726145611376</v>
      </c>
      <c r="E71" s="78">
        <v>126.881676813387</v>
      </c>
      <c r="F71" s="78">
        <v>124.521534147575</v>
      </c>
      <c r="H71" s="207" t="s">
        <v>147</v>
      </c>
      <c r="I71" s="208" t="s">
        <v>831</v>
      </c>
      <c r="J71" s="204">
        <v>8066</v>
      </c>
      <c r="K71" s="204">
        <v>8276</v>
      </c>
      <c r="L71" s="204">
        <v>8476</v>
      </c>
      <c r="M71" s="204">
        <v>8963</v>
      </c>
      <c r="O71" s="71" t="s">
        <v>147</v>
      </c>
      <c r="P71" s="71" t="s">
        <v>439</v>
      </c>
      <c r="Q71" s="223">
        <f t="shared" si="0"/>
        <v>16.016859645795812</v>
      </c>
      <c r="R71" s="223">
        <f t="shared" si="1"/>
        <v>15.433318706062831</v>
      </c>
      <c r="S71" s="223">
        <f t="shared" si="2"/>
        <v>14.969522984118335</v>
      </c>
      <c r="T71" s="223">
        <f t="shared" si="3"/>
        <v>13.892841029518577</v>
      </c>
    </row>
    <row r="72" spans="1:20" x14ac:dyDescent="0.2">
      <c r="A72" s="71" t="s">
        <v>148</v>
      </c>
      <c r="B72" s="71" t="s">
        <v>440</v>
      </c>
      <c r="C72" s="78">
        <v>157.025489771266</v>
      </c>
      <c r="D72" s="78">
        <v>152.35035438173401</v>
      </c>
      <c r="E72" s="78">
        <v>149.01480750894899</v>
      </c>
      <c r="F72" s="78">
        <v>151.31471750071799</v>
      </c>
      <c r="H72" s="207" t="s">
        <v>148</v>
      </c>
      <c r="I72" s="208" t="s">
        <v>832</v>
      </c>
      <c r="J72" s="204">
        <v>11660</v>
      </c>
      <c r="K72" s="204">
        <v>12350</v>
      </c>
      <c r="L72" s="204">
        <v>12471</v>
      </c>
      <c r="M72" s="204">
        <v>12772</v>
      </c>
      <c r="O72" s="71" t="s">
        <v>148</v>
      </c>
      <c r="P72" s="71" t="s">
        <v>440</v>
      </c>
      <c r="Q72" s="223">
        <f t="shared" ref="Q72:Q135" si="4">(C72*1000)/J72</f>
        <v>13.467023136472212</v>
      </c>
      <c r="R72" s="223">
        <f t="shared" ref="R72:R135" si="5">(D72*1000)/K72</f>
        <v>12.336061083541216</v>
      </c>
      <c r="S72" s="223">
        <f t="shared" si="2"/>
        <v>11.948906062781573</v>
      </c>
      <c r="T72" s="223">
        <f t="shared" si="3"/>
        <v>11.847378445092232</v>
      </c>
    </row>
    <row r="73" spans="1:20" x14ac:dyDescent="0.2">
      <c r="A73" s="71" t="s">
        <v>149</v>
      </c>
      <c r="B73" s="71" t="s">
        <v>441</v>
      </c>
      <c r="C73" s="78">
        <v>74.658563475859694</v>
      </c>
      <c r="D73" s="78">
        <v>75.465986141078801</v>
      </c>
      <c r="E73" s="78">
        <v>75.232091987695</v>
      </c>
      <c r="F73" s="78">
        <v>76.294837749913597</v>
      </c>
      <c r="H73" s="207" t="s">
        <v>149</v>
      </c>
      <c r="I73" s="208" t="s">
        <v>833</v>
      </c>
      <c r="J73" s="204">
        <v>2817</v>
      </c>
      <c r="K73" s="204">
        <v>2966</v>
      </c>
      <c r="L73" s="204">
        <v>3157</v>
      </c>
      <c r="M73" s="204">
        <v>3559</v>
      </c>
      <c r="O73" s="71" t="s">
        <v>149</v>
      </c>
      <c r="P73" s="71" t="s">
        <v>441</v>
      </c>
      <c r="Q73" s="223">
        <f t="shared" si="4"/>
        <v>26.502862433745012</v>
      </c>
      <c r="R73" s="223">
        <f t="shared" si="5"/>
        <v>25.443690539810788</v>
      </c>
      <c r="S73" s="223">
        <f t="shared" ref="S73:S136" si="6">(E73*1000)/L73</f>
        <v>23.830247699618312</v>
      </c>
      <c r="T73" s="223">
        <f t="shared" ref="T73:T136" si="7">(F73*1000)/M73</f>
        <v>21.4371558724118</v>
      </c>
    </row>
    <row r="74" spans="1:20" x14ac:dyDescent="0.2">
      <c r="A74" s="71" t="s">
        <v>150</v>
      </c>
      <c r="B74" s="71" t="s">
        <v>442</v>
      </c>
      <c r="C74" s="78">
        <v>182.657693707346</v>
      </c>
      <c r="D74" s="78">
        <v>195.731333065249</v>
      </c>
      <c r="E74" s="78">
        <v>189.65333151121001</v>
      </c>
      <c r="F74" s="78">
        <v>178.294460005518</v>
      </c>
      <c r="H74" s="207" t="s">
        <v>150</v>
      </c>
      <c r="I74" s="208" t="s">
        <v>834</v>
      </c>
      <c r="J74" s="204">
        <v>7588</v>
      </c>
      <c r="K74" s="204">
        <v>7920</v>
      </c>
      <c r="L74" s="204">
        <v>8287</v>
      </c>
      <c r="M74" s="204">
        <v>8828</v>
      </c>
      <c r="O74" s="71" t="s">
        <v>150</v>
      </c>
      <c r="P74" s="71" t="s">
        <v>442</v>
      </c>
      <c r="Q74" s="223">
        <f t="shared" si="4"/>
        <v>24.071915354157351</v>
      </c>
      <c r="R74" s="223">
        <f t="shared" si="5"/>
        <v>24.713552154703155</v>
      </c>
      <c r="S74" s="223">
        <f t="shared" si="6"/>
        <v>22.885643961772658</v>
      </c>
      <c r="T74" s="223">
        <f t="shared" si="7"/>
        <v>20.196472587847531</v>
      </c>
    </row>
    <row r="75" spans="1:20" x14ac:dyDescent="0.2">
      <c r="A75" s="71" t="s">
        <v>151</v>
      </c>
      <c r="B75" s="71" t="s">
        <v>443</v>
      </c>
      <c r="C75" s="78">
        <v>111.475926359167</v>
      </c>
      <c r="D75" s="78">
        <v>108.34640226969201</v>
      </c>
      <c r="E75" s="78">
        <v>108.54973772065399</v>
      </c>
      <c r="F75" s="78">
        <v>112.585939630984</v>
      </c>
      <c r="H75" s="207" t="s">
        <v>151</v>
      </c>
      <c r="I75" s="208" t="s">
        <v>835</v>
      </c>
      <c r="J75" s="204">
        <v>5788</v>
      </c>
      <c r="K75" s="204">
        <v>5872</v>
      </c>
      <c r="L75" s="204">
        <v>6166</v>
      </c>
      <c r="M75" s="204">
        <v>6502</v>
      </c>
      <c r="O75" s="71" t="s">
        <v>151</v>
      </c>
      <c r="P75" s="71" t="s">
        <v>443</v>
      </c>
      <c r="Q75" s="223">
        <f t="shared" si="4"/>
        <v>19.259835238280409</v>
      </c>
      <c r="R75" s="223">
        <f t="shared" si="5"/>
        <v>18.451362784348092</v>
      </c>
      <c r="S75" s="223">
        <f t="shared" si="6"/>
        <v>17.604563366956537</v>
      </c>
      <c r="T75" s="223">
        <f t="shared" si="7"/>
        <v>17.315585916792372</v>
      </c>
    </row>
    <row r="76" spans="1:20" x14ac:dyDescent="0.2">
      <c r="A76" s="71" t="s">
        <v>152</v>
      </c>
      <c r="B76" s="71" t="s">
        <v>444</v>
      </c>
      <c r="C76" s="78">
        <v>81.567865170740902</v>
      </c>
      <c r="D76" s="78">
        <v>80.518829494462807</v>
      </c>
      <c r="E76" s="78">
        <v>79.014211037124198</v>
      </c>
      <c r="F76" s="78">
        <v>76.294319044044101</v>
      </c>
      <c r="H76" s="207" t="s">
        <v>152</v>
      </c>
      <c r="I76" s="208" t="s">
        <v>836</v>
      </c>
      <c r="J76" s="204">
        <v>5826</v>
      </c>
      <c r="K76" s="204">
        <v>5657</v>
      </c>
      <c r="L76" s="204">
        <v>6013</v>
      </c>
      <c r="M76" s="204">
        <v>6386</v>
      </c>
      <c r="O76" s="71" t="s">
        <v>152</v>
      </c>
      <c r="P76" s="71" t="s">
        <v>444</v>
      </c>
      <c r="Q76" s="223">
        <f t="shared" si="4"/>
        <v>14.000663434730672</v>
      </c>
      <c r="R76" s="223">
        <f t="shared" si="5"/>
        <v>14.233485857249923</v>
      </c>
      <c r="S76" s="223">
        <f t="shared" si="6"/>
        <v>13.140563950960287</v>
      </c>
      <c r="T76" s="223">
        <f t="shared" si="7"/>
        <v>11.94712167930537</v>
      </c>
    </row>
    <row r="77" spans="1:20" x14ac:dyDescent="0.2">
      <c r="A77" s="71" t="s">
        <v>153</v>
      </c>
      <c r="B77" s="71" t="s">
        <v>445</v>
      </c>
      <c r="C77" s="78">
        <v>52.0440261645495</v>
      </c>
      <c r="D77" s="78">
        <v>51.608974673114801</v>
      </c>
      <c r="E77" s="78">
        <v>50.716927860474399</v>
      </c>
      <c r="F77" s="78">
        <v>49.0830036075929</v>
      </c>
      <c r="H77" s="207" t="s">
        <v>153</v>
      </c>
      <c r="I77" s="208" t="s">
        <v>837</v>
      </c>
      <c r="J77" s="204">
        <v>2962</v>
      </c>
      <c r="K77" s="204">
        <v>2907</v>
      </c>
      <c r="L77" s="204">
        <v>2997</v>
      </c>
      <c r="M77" s="204">
        <v>3035</v>
      </c>
      <c r="O77" s="71" t="s">
        <v>153</v>
      </c>
      <c r="P77" s="71" t="s">
        <v>445</v>
      </c>
      <c r="Q77" s="223">
        <f t="shared" si="4"/>
        <v>17.570569265546759</v>
      </c>
      <c r="R77" s="223">
        <f t="shared" si="5"/>
        <v>17.753345260789406</v>
      </c>
      <c r="S77" s="223">
        <f t="shared" si="6"/>
        <v>16.922565185343476</v>
      </c>
      <c r="T77" s="223">
        <f t="shared" si="7"/>
        <v>16.172324088168995</v>
      </c>
    </row>
    <row r="78" spans="1:20" x14ac:dyDescent="0.2">
      <c r="A78" s="71" t="s">
        <v>154</v>
      </c>
      <c r="B78" s="71" t="s">
        <v>446</v>
      </c>
      <c r="C78" s="78">
        <v>35.0131362758028</v>
      </c>
      <c r="D78" s="78">
        <v>33.120216642084301</v>
      </c>
      <c r="E78" s="78">
        <v>31.750792014639799</v>
      </c>
      <c r="F78" s="78">
        <v>30.7488544165234</v>
      </c>
      <c r="H78" s="207" t="s">
        <v>154</v>
      </c>
      <c r="I78" s="208" t="s">
        <v>838</v>
      </c>
      <c r="J78" s="204">
        <v>1517</v>
      </c>
      <c r="K78" s="204">
        <v>1429</v>
      </c>
      <c r="L78" s="204">
        <v>1394</v>
      </c>
      <c r="M78" s="204">
        <v>1514</v>
      </c>
      <c r="O78" s="71" t="s">
        <v>154</v>
      </c>
      <c r="P78" s="71" t="s">
        <v>446</v>
      </c>
      <c r="Q78" s="223">
        <f t="shared" si="4"/>
        <v>23.080511717734211</v>
      </c>
      <c r="R78" s="223">
        <f t="shared" si="5"/>
        <v>23.177198489912037</v>
      </c>
      <c r="S78" s="223">
        <f t="shared" si="6"/>
        <v>22.776751803902297</v>
      </c>
      <c r="T78" s="223">
        <f t="shared" si="7"/>
        <v>20.30967927115152</v>
      </c>
    </row>
    <row r="79" spans="1:20" x14ac:dyDescent="0.2">
      <c r="A79" s="71" t="s">
        <v>155</v>
      </c>
      <c r="B79" s="71" t="s">
        <v>447</v>
      </c>
      <c r="C79" s="78">
        <v>78.487439965886495</v>
      </c>
      <c r="D79" s="78">
        <v>76.409503488071195</v>
      </c>
      <c r="E79" s="78">
        <v>71.502357991613096</v>
      </c>
      <c r="F79" s="78">
        <v>71.943912384849199</v>
      </c>
      <c r="H79" s="207" t="s">
        <v>155</v>
      </c>
      <c r="I79" s="208" t="s">
        <v>839</v>
      </c>
      <c r="J79" s="204">
        <v>3482</v>
      </c>
      <c r="K79" s="204">
        <v>3439</v>
      </c>
      <c r="L79" s="204">
        <v>3581</v>
      </c>
      <c r="M79" s="204">
        <v>3741</v>
      </c>
      <c r="O79" s="71" t="s">
        <v>155</v>
      </c>
      <c r="P79" s="71" t="s">
        <v>447</v>
      </c>
      <c r="Q79" s="223">
        <f t="shared" si="4"/>
        <v>22.540907514614158</v>
      </c>
      <c r="R79" s="223">
        <f t="shared" si="5"/>
        <v>22.218523840672052</v>
      </c>
      <c r="S79" s="223">
        <f t="shared" si="6"/>
        <v>19.96714828026057</v>
      </c>
      <c r="T79" s="223">
        <f t="shared" si="7"/>
        <v>19.231198178254264</v>
      </c>
    </row>
    <row r="80" spans="1:20" x14ac:dyDescent="0.2">
      <c r="A80" s="71" t="s">
        <v>156</v>
      </c>
      <c r="B80" s="71" t="s">
        <v>448</v>
      </c>
      <c r="C80" s="78">
        <v>119.843470076196</v>
      </c>
      <c r="D80" s="78">
        <v>118.562019467038</v>
      </c>
      <c r="E80" s="78">
        <v>119.616525264373</v>
      </c>
      <c r="F80" s="78">
        <v>119.359531569857</v>
      </c>
      <c r="H80" s="207" t="s">
        <v>156</v>
      </c>
      <c r="I80" s="208" t="s">
        <v>840</v>
      </c>
      <c r="J80" s="204">
        <v>4999</v>
      </c>
      <c r="K80" s="204">
        <v>5062</v>
      </c>
      <c r="L80" s="204">
        <v>5208</v>
      </c>
      <c r="M80" s="204">
        <v>5580</v>
      </c>
      <c r="O80" s="71" t="s">
        <v>156</v>
      </c>
      <c r="P80" s="71" t="s">
        <v>448</v>
      </c>
      <c r="Q80" s="223">
        <f t="shared" si="4"/>
        <v>23.973488712981794</v>
      </c>
      <c r="R80" s="223">
        <f t="shared" si="5"/>
        <v>23.421971447459107</v>
      </c>
      <c r="S80" s="223">
        <f t="shared" si="6"/>
        <v>22.967842792698345</v>
      </c>
      <c r="T80" s="223">
        <f t="shared" si="7"/>
        <v>21.390597055529931</v>
      </c>
    </row>
    <row r="81" spans="1:20" x14ac:dyDescent="0.2">
      <c r="A81" s="71" t="s">
        <v>157</v>
      </c>
      <c r="B81" s="71" t="s">
        <v>449</v>
      </c>
      <c r="C81" s="78">
        <v>85.5155530313572</v>
      </c>
      <c r="D81" s="78">
        <v>82.998381736072005</v>
      </c>
      <c r="E81" s="78">
        <v>83.025953967701298</v>
      </c>
      <c r="F81" s="78">
        <v>82.022340204232407</v>
      </c>
      <c r="H81" s="207" t="s">
        <v>157</v>
      </c>
      <c r="I81" s="208" t="s">
        <v>841</v>
      </c>
      <c r="J81" s="204">
        <v>8562</v>
      </c>
      <c r="K81" s="204">
        <v>9539</v>
      </c>
      <c r="L81" s="204">
        <v>10858</v>
      </c>
      <c r="M81" s="204">
        <v>11275</v>
      </c>
      <c r="O81" s="71" t="s">
        <v>157</v>
      </c>
      <c r="P81" s="71" t="s">
        <v>449</v>
      </c>
      <c r="Q81" s="223">
        <f t="shared" si="4"/>
        <v>9.9878011015366965</v>
      </c>
      <c r="R81" s="223">
        <f t="shared" si="5"/>
        <v>8.7009520637458859</v>
      </c>
      <c r="S81" s="223">
        <f t="shared" si="6"/>
        <v>7.6465236662093661</v>
      </c>
      <c r="T81" s="223">
        <f t="shared" si="7"/>
        <v>7.2747086655638498</v>
      </c>
    </row>
    <row r="82" spans="1:20" x14ac:dyDescent="0.2">
      <c r="A82" s="71" t="s">
        <v>158</v>
      </c>
      <c r="B82" s="71" t="s">
        <v>450</v>
      </c>
      <c r="C82" s="78">
        <v>52.237145160744099</v>
      </c>
      <c r="D82" s="78">
        <v>51.550740935253799</v>
      </c>
      <c r="E82" s="78">
        <v>51.236051130514497</v>
      </c>
      <c r="F82" s="78">
        <v>49.2442790374173</v>
      </c>
      <c r="H82" s="207" t="s">
        <v>158</v>
      </c>
      <c r="I82" s="208" t="s">
        <v>842</v>
      </c>
      <c r="J82" s="204">
        <v>3829</v>
      </c>
      <c r="K82" s="204">
        <v>4104</v>
      </c>
      <c r="L82" s="204">
        <v>4190</v>
      </c>
      <c r="M82" s="204">
        <v>4494</v>
      </c>
      <c r="O82" s="71" t="s">
        <v>158</v>
      </c>
      <c r="P82" s="71" t="s">
        <v>450</v>
      </c>
      <c r="Q82" s="223">
        <f t="shared" si="4"/>
        <v>13.642503306540636</v>
      </c>
      <c r="R82" s="223">
        <f t="shared" si="5"/>
        <v>12.561096719116424</v>
      </c>
      <c r="S82" s="223">
        <f t="shared" si="6"/>
        <v>12.228174494156205</v>
      </c>
      <c r="T82" s="223">
        <f t="shared" si="7"/>
        <v>10.95778349742263</v>
      </c>
    </row>
    <row r="83" spans="1:20" x14ac:dyDescent="0.2">
      <c r="A83" s="71" t="s">
        <v>159</v>
      </c>
      <c r="B83" s="71" t="s">
        <v>451</v>
      </c>
      <c r="C83" s="78">
        <v>341.27744036536399</v>
      </c>
      <c r="D83" s="78">
        <v>311.33916508994798</v>
      </c>
      <c r="E83" s="78">
        <v>306.608537421829</v>
      </c>
      <c r="F83" s="78">
        <v>298.26196111403902</v>
      </c>
      <c r="H83" s="207" t="s">
        <v>159</v>
      </c>
      <c r="I83" s="208" t="s">
        <v>843</v>
      </c>
      <c r="J83" s="204">
        <v>31075</v>
      </c>
      <c r="K83" s="204">
        <v>32007</v>
      </c>
      <c r="L83" s="204">
        <v>31692</v>
      </c>
      <c r="M83" s="204">
        <v>36127</v>
      </c>
      <c r="O83" s="71" t="s">
        <v>159</v>
      </c>
      <c r="P83" s="71" t="s">
        <v>451</v>
      </c>
      <c r="Q83" s="223">
        <f t="shared" si="4"/>
        <v>10.982379416423619</v>
      </c>
      <c r="R83" s="223">
        <f t="shared" si="5"/>
        <v>9.7272210794497447</v>
      </c>
      <c r="S83" s="223">
        <f t="shared" si="6"/>
        <v>9.6746351578262342</v>
      </c>
      <c r="T83" s="223">
        <f t="shared" si="7"/>
        <v>8.2559293911489746</v>
      </c>
    </row>
    <row r="84" spans="1:20" x14ac:dyDescent="0.2">
      <c r="A84" s="71" t="s">
        <v>160</v>
      </c>
      <c r="B84" s="71" t="s">
        <v>452</v>
      </c>
      <c r="C84" s="78">
        <v>180.27730206995199</v>
      </c>
      <c r="D84" s="78">
        <v>173.99849727955799</v>
      </c>
      <c r="E84" s="78">
        <v>167.94938184916199</v>
      </c>
      <c r="F84" s="78">
        <v>170.85333318780201</v>
      </c>
      <c r="H84" s="207" t="s">
        <v>160</v>
      </c>
      <c r="I84" s="208" t="s">
        <v>844</v>
      </c>
      <c r="J84" s="204">
        <v>9043</v>
      </c>
      <c r="K84" s="204">
        <v>9183</v>
      </c>
      <c r="L84" s="204">
        <v>9152</v>
      </c>
      <c r="M84" s="204">
        <v>10191</v>
      </c>
      <c r="O84" s="71" t="s">
        <v>160</v>
      </c>
      <c r="P84" s="71" t="s">
        <v>452</v>
      </c>
      <c r="Q84" s="223">
        <f t="shared" si="4"/>
        <v>19.935563648120311</v>
      </c>
      <c r="R84" s="223">
        <f t="shared" si="5"/>
        <v>18.947892549227703</v>
      </c>
      <c r="S84" s="223">
        <f t="shared" si="6"/>
        <v>18.351112527224867</v>
      </c>
      <c r="T84" s="223">
        <f t="shared" si="7"/>
        <v>16.765119535649298</v>
      </c>
    </row>
    <row r="85" spans="1:20" x14ac:dyDescent="0.2">
      <c r="A85" s="71" t="s">
        <v>161</v>
      </c>
      <c r="B85" s="71" t="s">
        <v>453</v>
      </c>
      <c r="C85" s="78">
        <v>43.855232906182302</v>
      </c>
      <c r="D85" s="78">
        <v>43.723347682874703</v>
      </c>
      <c r="E85" s="78">
        <v>43.328422315729902</v>
      </c>
      <c r="F85" s="78">
        <v>43.186484277833202</v>
      </c>
      <c r="H85" s="207" t="s">
        <v>161</v>
      </c>
      <c r="I85" s="208" t="s">
        <v>845</v>
      </c>
      <c r="J85" s="204">
        <v>1055</v>
      </c>
      <c r="K85" s="208">
        <v>978</v>
      </c>
      <c r="L85" s="204">
        <v>1015</v>
      </c>
      <c r="M85" s="204">
        <v>1096</v>
      </c>
      <c r="O85" s="71" t="s">
        <v>161</v>
      </c>
      <c r="P85" s="71" t="s">
        <v>453</v>
      </c>
      <c r="Q85" s="223">
        <f t="shared" si="4"/>
        <v>41.568941143300762</v>
      </c>
      <c r="R85" s="223">
        <f t="shared" si="5"/>
        <v>44.706899471242025</v>
      </c>
      <c r="S85" s="223">
        <f t="shared" si="6"/>
        <v>42.688100803674786</v>
      </c>
      <c r="T85" s="223">
        <f t="shared" si="7"/>
        <v>39.403726530869712</v>
      </c>
    </row>
    <row r="86" spans="1:20" x14ac:dyDescent="0.2">
      <c r="A86" s="71" t="s">
        <v>162</v>
      </c>
      <c r="B86" s="71" t="s">
        <v>454</v>
      </c>
      <c r="C86" s="78">
        <v>54.503836272740699</v>
      </c>
      <c r="D86" s="78">
        <v>54.762683477252601</v>
      </c>
      <c r="E86" s="78">
        <v>54.0865511821751</v>
      </c>
      <c r="F86" s="78">
        <v>55.3192022659861</v>
      </c>
      <c r="H86" s="207" t="s">
        <v>162</v>
      </c>
      <c r="I86" s="208" t="s">
        <v>846</v>
      </c>
      <c r="J86" s="204">
        <v>1274</v>
      </c>
      <c r="K86" s="204">
        <v>1392</v>
      </c>
      <c r="L86" s="204">
        <v>1481</v>
      </c>
      <c r="M86" s="204">
        <v>1443</v>
      </c>
      <c r="O86" s="71" t="s">
        <v>162</v>
      </c>
      <c r="P86" s="71" t="s">
        <v>454</v>
      </c>
      <c r="Q86" s="223">
        <f t="shared" si="4"/>
        <v>42.781661124600234</v>
      </c>
      <c r="R86" s="223">
        <f t="shared" si="5"/>
        <v>39.341008245152729</v>
      </c>
      <c r="S86" s="223">
        <f t="shared" si="6"/>
        <v>36.520291142589535</v>
      </c>
      <c r="T86" s="223">
        <f t="shared" si="7"/>
        <v>38.336245506573874</v>
      </c>
    </row>
    <row r="87" spans="1:20" x14ac:dyDescent="0.2">
      <c r="A87" s="71" t="s">
        <v>163</v>
      </c>
      <c r="B87" s="71" t="s">
        <v>455</v>
      </c>
      <c r="C87" s="78">
        <v>440.25752171357198</v>
      </c>
      <c r="D87" s="78">
        <v>410.389683628564</v>
      </c>
      <c r="E87" s="78">
        <v>443.777634465289</v>
      </c>
      <c r="F87" s="78">
        <v>432.15890407103598</v>
      </c>
      <c r="H87" s="207" t="s">
        <v>163</v>
      </c>
      <c r="I87" s="208" t="s">
        <v>847</v>
      </c>
      <c r="J87" s="204">
        <v>3036</v>
      </c>
      <c r="K87" s="204">
        <v>3007</v>
      </c>
      <c r="L87" s="204">
        <v>3129</v>
      </c>
      <c r="M87" s="204">
        <v>3281</v>
      </c>
      <c r="O87" s="71" t="s">
        <v>163</v>
      </c>
      <c r="P87" s="71" t="s">
        <v>455</v>
      </c>
      <c r="Q87" s="223">
        <f t="shared" si="4"/>
        <v>145.01235893068906</v>
      </c>
      <c r="R87" s="223">
        <f t="shared" si="5"/>
        <v>136.47811228086599</v>
      </c>
      <c r="S87" s="223">
        <f t="shared" si="6"/>
        <v>141.82730407967051</v>
      </c>
      <c r="T87" s="223">
        <f t="shared" si="7"/>
        <v>131.71560623926729</v>
      </c>
    </row>
    <row r="88" spans="1:20" x14ac:dyDescent="0.2">
      <c r="A88" s="71" t="s">
        <v>164</v>
      </c>
      <c r="B88" s="71" t="s">
        <v>456</v>
      </c>
      <c r="C88" s="78">
        <v>115.991949039324</v>
      </c>
      <c r="D88" s="78">
        <v>90.005118204163907</v>
      </c>
      <c r="E88" s="78">
        <v>89.602054567869203</v>
      </c>
      <c r="F88" s="78">
        <v>85.1261383426896</v>
      </c>
      <c r="H88" s="207" t="s">
        <v>164</v>
      </c>
      <c r="I88" s="208" t="s">
        <v>848</v>
      </c>
      <c r="J88" s="204">
        <v>3038</v>
      </c>
      <c r="K88" s="204">
        <v>3142</v>
      </c>
      <c r="L88" s="204">
        <v>3214</v>
      </c>
      <c r="M88" s="204">
        <v>3297</v>
      </c>
      <c r="O88" s="71" t="s">
        <v>164</v>
      </c>
      <c r="P88" s="71" t="s">
        <v>456</v>
      </c>
      <c r="Q88" s="223">
        <f t="shared" si="4"/>
        <v>38.180365055735351</v>
      </c>
      <c r="R88" s="223">
        <f t="shared" si="5"/>
        <v>28.645804648047076</v>
      </c>
      <c r="S88" s="223">
        <f t="shared" si="6"/>
        <v>27.878672858702302</v>
      </c>
      <c r="T88" s="223">
        <f t="shared" si="7"/>
        <v>25.819271562841859</v>
      </c>
    </row>
    <row r="89" spans="1:20" x14ac:dyDescent="0.2">
      <c r="A89" s="71" t="s">
        <v>165</v>
      </c>
      <c r="B89" s="71" t="s">
        <v>457</v>
      </c>
      <c r="C89" s="78">
        <v>156.11462911828099</v>
      </c>
      <c r="D89" s="78">
        <v>133.82190326688001</v>
      </c>
      <c r="E89" s="78">
        <v>129.470868522057</v>
      </c>
      <c r="F89" s="78">
        <v>105.44538307238901</v>
      </c>
      <c r="H89" s="207" t="s">
        <v>165</v>
      </c>
      <c r="I89" s="208" t="s">
        <v>849</v>
      </c>
      <c r="J89" s="204">
        <v>3310</v>
      </c>
      <c r="K89" s="204">
        <v>3922</v>
      </c>
      <c r="L89" s="204">
        <v>4171</v>
      </c>
      <c r="M89" s="204">
        <v>4672</v>
      </c>
      <c r="O89" s="71" t="s">
        <v>165</v>
      </c>
      <c r="P89" s="71" t="s">
        <v>457</v>
      </c>
      <c r="Q89" s="223">
        <f t="shared" si="4"/>
        <v>47.16454051911812</v>
      </c>
      <c r="R89" s="223">
        <f t="shared" si="5"/>
        <v>34.120832041529837</v>
      </c>
      <c r="S89" s="223">
        <f t="shared" si="6"/>
        <v>31.040726090159914</v>
      </c>
      <c r="T89" s="223">
        <f t="shared" si="7"/>
        <v>22.569645349398332</v>
      </c>
    </row>
    <row r="90" spans="1:20" x14ac:dyDescent="0.2">
      <c r="A90" s="71" t="s">
        <v>166</v>
      </c>
      <c r="B90" s="71" t="s">
        <v>458</v>
      </c>
      <c r="C90" s="78">
        <v>47.099851988425399</v>
      </c>
      <c r="D90" s="78">
        <v>45.346261223907298</v>
      </c>
      <c r="E90" s="78">
        <v>43.196004887467502</v>
      </c>
      <c r="F90" s="78">
        <v>38.2929381796096</v>
      </c>
      <c r="H90" s="207" t="s">
        <v>166</v>
      </c>
      <c r="I90" s="208" t="s">
        <v>850</v>
      </c>
      <c r="J90" s="204">
        <v>3616</v>
      </c>
      <c r="K90" s="204">
        <v>3165</v>
      </c>
      <c r="L90" s="204">
        <v>2870</v>
      </c>
      <c r="M90" s="204">
        <v>3048</v>
      </c>
      <c r="O90" s="71" t="s">
        <v>166</v>
      </c>
      <c r="P90" s="71" t="s">
        <v>458</v>
      </c>
      <c r="Q90" s="223">
        <f t="shared" si="4"/>
        <v>13.025401545471626</v>
      </c>
      <c r="R90" s="223">
        <f t="shared" si="5"/>
        <v>14.32741270897545</v>
      </c>
      <c r="S90" s="223">
        <f t="shared" si="6"/>
        <v>15.050872783089723</v>
      </c>
      <c r="T90" s="223">
        <f t="shared" si="7"/>
        <v>12.563299927693437</v>
      </c>
    </row>
    <row r="91" spans="1:20" x14ac:dyDescent="0.2">
      <c r="A91" s="71" t="s">
        <v>167</v>
      </c>
      <c r="B91" s="71" t="s">
        <v>459</v>
      </c>
      <c r="C91" s="78">
        <v>304.081249850853</v>
      </c>
      <c r="D91" s="78">
        <v>297.807803219037</v>
      </c>
      <c r="E91" s="78">
        <v>299.71633363876902</v>
      </c>
      <c r="F91" s="78">
        <v>293.31526824083301</v>
      </c>
      <c r="H91" s="207" t="s">
        <v>167</v>
      </c>
      <c r="I91" s="208" t="s">
        <v>62</v>
      </c>
      <c r="J91" s="204">
        <v>21695</v>
      </c>
      <c r="K91" s="204">
        <v>22179</v>
      </c>
      <c r="L91" s="204">
        <v>23002</v>
      </c>
      <c r="M91" s="204">
        <v>24877</v>
      </c>
      <c r="O91" s="71" t="s">
        <v>167</v>
      </c>
      <c r="P91" s="71" t="s">
        <v>459</v>
      </c>
      <c r="Q91" s="223">
        <f t="shared" si="4"/>
        <v>14.016190359569164</v>
      </c>
      <c r="R91" s="223">
        <f t="shared" si="5"/>
        <v>13.427467569278914</v>
      </c>
      <c r="S91" s="223">
        <f t="shared" si="6"/>
        <v>13.030011896303321</v>
      </c>
      <c r="T91" s="223">
        <f t="shared" si="7"/>
        <v>11.790620582901195</v>
      </c>
    </row>
    <row r="92" spans="1:20" x14ac:dyDescent="0.2">
      <c r="A92" s="71" t="s">
        <v>168</v>
      </c>
      <c r="B92" s="71" t="s">
        <v>460</v>
      </c>
      <c r="C92" s="78">
        <v>97.523054559607601</v>
      </c>
      <c r="D92" s="78">
        <v>92.390586992818598</v>
      </c>
      <c r="E92" s="78">
        <v>92.806138099842698</v>
      </c>
      <c r="F92" s="78">
        <v>92.494308992452602</v>
      </c>
      <c r="H92" s="207" t="s">
        <v>168</v>
      </c>
      <c r="I92" s="208" t="s">
        <v>851</v>
      </c>
      <c r="J92" s="204">
        <v>4647</v>
      </c>
      <c r="K92" s="204">
        <v>4666</v>
      </c>
      <c r="L92" s="204">
        <v>4819</v>
      </c>
      <c r="M92" s="204">
        <v>4921</v>
      </c>
      <c r="O92" s="71" t="s">
        <v>168</v>
      </c>
      <c r="P92" s="71" t="s">
        <v>460</v>
      </c>
      <c r="Q92" s="223">
        <f t="shared" si="4"/>
        <v>20.986239414591694</v>
      </c>
      <c r="R92" s="223">
        <f t="shared" si="5"/>
        <v>19.800811614406044</v>
      </c>
      <c r="S92" s="223">
        <f t="shared" si="6"/>
        <v>19.258381012625588</v>
      </c>
      <c r="T92" s="223">
        <f t="shared" si="7"/>
        <v>18.795836007407559</v>
      </c>
    </row>
    <row r="93" spans="1:20" x14ac:dyDescent="0.2">
      <c r="A93" s="71" t="s">
        <v>169</v>
      </c>
      <c r="B93" s="71" t="s">
        <v>461</v>
      </c>
      <c r="C93" s="78">
        <v>129.51714702276999</v>
      </c>
      <c r="D93" s="78">
        <v>120.65082282988899</v>
      </c>
      <c r="E93" s="78">
        <v>118.584555811697</v>
      </c>
      <c r="F93" s="78">
        <v>111.595057172013</v>
      </c>
      <c r="H93" s="207" t="s">
        <v>169</v>
      </c>
      <c r="I93" s="208" t="s">
        <v>852</v>
      </c>
      <c r="J93" s="204">
        <v>12458</v>
      </c>
      <c r="K93" s="204">
        <v>12888</v>
      </c>
      <c r="L93" s="204">
        <v>12662</v>
      </c>
      <c r="M93" s="204">
        <v>12565</v>
      </c>
      <c r="O93" s="71" t="s">
        <v>169</v>
      </c>
      <c r="P93" s="71" t="s">
        <v>461</v>
      </c>
      <c r="Q93" s="223">
        <f t="shared" si="4"/>
        <v>10.396303341047519</v>
      </c>
      <c r="R93" s="223">
        <f t="shared" si="5"/>
        <v>9.3614853219963514</v>
      </c>
      <c r="S93" s="223">
        <f t="shared" si="6"/>
        <v>9.3653890231951511</v>
      </c>
      <c r="T93" s="223">
        <f t="shared" si="7"/>
        <v>8.8814211836062871</v>
      </c>
    </row>
    <row r="94" spans="1:20" x14ac:dyDescent="0.2">
      <c r="A94" s="71" t="s">
        <v>170</v>
      </c>
      <c r="B94" s="71" t="s">
        <v>462</v>
      </c>
      <c r="C94" s="78">
        <v>217.77092295718299</v>
      </c>
      <c r="D94" s="78">
        <v>211.513834279637</v>
      </c>
      <c r="E94" s="78">
        <v>222.885815028509</v>
      </c>
      <c r="F94" s="78">
        <v>208.65288255836199</v>
      </c>
      <c r="H94" s="207" t="s">
        <v>170</v>
      </c>
      <c r="I94" s="208" t="s">
        <v>853</v>
      </c>
      <c r="J94" s="204">
        <v>9235</v>
      </c>
      <c r="K94" s="204">
        <v>9414</v>
      </c>
      <c r="L94" s="204">
        <v>9599</v>
      </c>
      <c r="M94" s="204">
        <v>10310</v>
      </c>
      <c r="O94" s="71" t="s">
        <v>170</v>
      </c>
      <c r="P94" s="71" t="s">
        <v>462</v>
      </c>
      <c r="Q94" s="223">
        <f t="shared" si="4"/>
        <v>23.581042009440495</v>
      </c>
      <c r="R94" s="223">
        <f t="shared" si="5"/>
        <v>22.468008740135648</v>
      </c>
      <c r="S94" s="223">
        <f t="shared" si="6"/>
        <v>23.219691116627672</v>
      </c>
      <c r="T94" s="223">
        <f t="shared" si="7"/>
        <v>20.237912954254316</v>
      </c>
    </row>
    <row r="95" spans="1:20" x14ac:dyDescent="0.2">
      <c r="A95" s="71" t="s">
        <v>171</v>
      </c>
      <c r="B95" s="71" t="s">
        <v>463</v>
      </c>
      <c r="C95" s="78">
        <v>117.271209141466</v>
      </c>
      <c r="D95" s="78">
        <v>116.76128664888699</v>
      </c>
      <c r="E95" s="78">
        <v>121.799116214298</v>
      </c>
      <c r="F95" s="78">
        <v>122.19808928656801</v>
      </c>
      <c r="H95" s="207" t="s">
        <v>171</v>
      </c>
      <c r="I95" s="208" t="s">
        <v>854</v>
      </c>
      <c r="J95" s="204">
        <v>4628</v>
      </c>
      <c r="K95" s="204">
        <v>4874</v>
      </c>
      <c r="L95" s="204">
        <v>5155</v>
      </c>
      <c r="M95" s="204">
        <v>5568</v>
      </c>
      <c r="O95" s="71" t="s">
        <v>171</v>
      </c>
      <c r="P95" s="71" t="s">
        <v>463</v>
      </c>
      <c r="Q95" s="223">
        <f t="shared" si="4"/>
        <v>25.339500678795591</v>
      </c>
      <c r="R95" s="223">
        <f t="shared" si="5"/>
        <v>23.955947199197166</v>
      </c>
      <c r="S95" s="223">
        <f t="shared" si="6"/>
        <v>23.62737462934976</v>
      </c>
      <c r="T95" s="223">
        <f t="shared" si="7"/>
        <v>21.94649592071983</v>
      </c>
    </row>
    <row r="96" spans="1:20" x14ac:dyDescent="0.2">
      <c r="A96" s="71" t="s">
        <v>172</v>
      </c>
      <c r="B96" s="71" t="s">
        <v>464</v>
      </c>
      <c r="C96" s="78">
        <v>156.25426459243101</v>
      </c>
      <c r="D96" s="78">
        <v>158.34510787332101</v>
      </c>
      <c r="E96" s="78">
        <v>159.15218007214099</v>
      </c>
      <c r="F96" s="78">
        <v>162.949717645704</v>
      </c>
      <c r="H96" s="207" t="s">
        <v>172</v>
      </c>
      <c r="I96" s="208" t="s">
        <v>855</v>
      </c>
      <c r="J96" s="204">
        <v>2656</v>
      </c>
      <c r="K96" s="204">
        <v>2730</v>
      </c>
      <c r="L96" s="204">
        <v>2851</v>
      </c>
      <c r="M96" s="204">
        <v>2936</v>
      </c>
      <c r="O96" s="71" t="s">
        <v>172</v>
      </c>
      <c r="P96" s="71" t="s">
        <v>464</v>
      </c>
      <c r="Q96" s="223">
        <f t="shared" si="4"/>
        <v>58.830671909800834</v>
      </c>
      <c r="R96" s="223">
        <f t="shared" si="5"/>
        <v>58.001871015868502</v>
      </c>
      <c r="S96" s="223">
        <f t="shared" si="6"/>
        <v>55.823283083879687</v>
      </c>
      <c r="T96" s="223">
        <f t="shared" si="7"/>
        <v>55.500585029190731</v>
      </c>
    </row>
    <row r="97" spans="1:20" x14ac:dyDescent="0.2">
      <c r="A97" s="71" t="s">
        <v>173</v>
      </c>
      <c r="B97" s="71" t="s">
        <v>465</v>
      </c>
      <c r="C97" s="78">
        <v>2953.5833051210998</v>
      </c>
      <c r="D97" s="78">
        <v>2761.9975679187801</v>
      </c>
      <c r="E97" s="78">
        <v>2745.6372272910098</v>
      </c>
      <c r="F97" s="78">
        <v>2957.2384680722998</v>
      </c>
      <c r="H97" s="207" t="s">
        <v>173</v>
      </c>
      <c r="I97" s="208" t="s">
        <v>63</v>
      </c>
      <c r="J97" s="204">
        <v>16786</v>
      </c>
      <c r="K97" s="204">
        <v>17390</v>
      </c>
      <c r="L97" s="204">
        <v>17704</v>
      </c>
      <c r="M97" s="204">
        <v>18625</v>
      </c>
      <c r="O97" s="71" t="s">
        <v>173</v>
      </c>
      <c r="P97" s="71" t="s">
        <v>465</v>
      </c>
      <c r="Q97" s="223">
        <f t="shared" si="4"/>
        <v>175.95515936620396</v>
      </c>
      <c r="R97" s="223">
        <f t="shared" si="5"/>
        <v>158.82677216324211</v>
      </c>
      <c r="S97" s="223">
        <f t="shared" si="6"/>
        <v>155.08569968882793</v>
      </c>
      <c r="T97" s="223">
        <f t="shared" si="7"/>
        <v>158.77790432602953</v>
      </c>
    </row>
    <row r="98" spans="1:20" x14ac:dyDescent="0.2">
      <c r="A98" s="71" t="s">
        <v>174</v>
      </c>
      <c r="B98" s="71" t="s">
        <v>466</v>
      </c>
      <c r="C98" s="78">
        <v>54.812551335865898</v>
      </c>
      <c r="D98" s="78">
        <v>53.160416936706902</v>
      </c>
      <c r="E98" s="78">
        <v>49.542325995713803</v>
      </c>
      <c r="F98" s="78">
        <v>50.0503262912991</v>
      </c>
      <c r="H98" s="207" t="s">
        <v>174</v>
      </c>
      <c r="I98" s="208" t="s">
        <v>856</v>
      </c>
      <c r="J98" s="204">
        <v>3810</v>
      </c>
      <c r="K98" s="204">
        <v>3971</v>
      </c>
      <c r="L98" s="204">
        <v>4009</v>
      </c>
      <c r="M98" s="204">
        <v>4340</v>
      </c>
      <c r="O98" s="71" t="s">
        <v>174</v>
      </c>
      <c r="P98" s="71" t="s">
        <v>466</v>
      </c>
      <c r="Q98" s="223">
        <f t="shared" si="4"/>
        <v>14.386496413613097</v>
      </c>
      <c r="R98" s="223">
        <f t="shared" si="5"/>
        <v>13.387161152532588</v>
      </c>
      <c r="S98" s="223">
        <f t="shared" si="6"/>
        <v>12.357776501799401</v>
      </c>
      <c r="T98" s="223">
        <f t="shared" si="7"/>
        <v>11.532333246843111</v>
      </c>
    </row>
    <row r="99" spans="1:20" x14ac:dyDescent="0.2">
      <c r="A99" s="71" t="s">
        <v>175</v>
      </c>
      <c r="B99" s="71" t="s">
        <v>467</v>
      </c>
      <c r="C99" s="78">
        <v>229.95692195349901</v>
      </c>
      <c r="D99" s="78">
        <v>222.558720969039</v>
      </c>
      <c r="E99" s="78">
        <v>219.833930829016</v>
      </c>
      <c r="F99" s="78">
        <v>213.26240182731499</v>
      </c>
      <c r="H99" s="207" t="s">
        <v>175</v>
      </c>
      <c r="I99" s="208" t="s">
        <v>857</v>
      </c>
      <c r="J99" s="204">
        <v>21380</v>
      </c>
      <c r="K99" s="204">
        <v>22879</v>
      </c>
      <c r="L99" s="204">
        <v>23601</v>
      </c>
      <c r="M99" s="204">
        <v>25178</v>
      </c>
      <c r="O99" s="71" t="s">
        <v>175</v>
      </c>
      <c r="P99" s="71" t="s">
        <v>467</v>
      </c>
      <c r="Q99" s="223">
        <f t="shared" si="4"/>
        <v>10.75570261709537</v>
      </c>
      <c r="R99" s="223">
        <f t="shared" si="5"/>
        <v>9.7276419847475424</v>
      </c>
      <c r="S99" s="223">
        <f t="shared" si="6"/>
        <v>9.3146023824844715</v>
      </c>
      <c r="T99" s="223">
        <f t="shared" si="7"/>
        <v>8.4701883321675666</v>
      </c>
    </row>
    <row r="100" spans="1:20" x14ac:dyDescent="0.2">
      <c r="A100" s="71" t="s">
        <v>176</v>
      </c>
      <c r="B100" s="71" t="s">
        <v>468</v>
      </c>
      <c r="C100" s="78">
        <v>149.45815497464699</v>
      </c>
      <c r="D100" s="78">
        <v>144.009389737264</v>
      </c>
      <c r="E100" s="78">
        <v>139.36582534247199</v>
      </c>
      <c r="F100" s="78">
        <v>145.15906215940299</v>
      </c>
      <c r="H100" s="207" t="s">
        <v>176</v>
      </c>
      <c r="I100" s="208" t="s">
        <v>858</v>
      </c>
      <c r="J100" s="204">
        <v>7581</v>
      </c>
      <c r="K100" s="204">
        <v>7933</v>
      </c>
      <c r="L100" s="204">
        <v>8217</v>
      </c>
      <c r="M100" s="204">
        <v>7660</v>
      </c>
      <c r="O100" s="71" t="s">
        <v>176</v>
      </c>
      <c r="P100" s="71" t="s">
        <v>468</v>
      </c>
      <c r="Q100" s="223">
        <f t="shared" si="4"/>
        <v>19.714833791669566</v>
      </c>
      <c r="R100" s="223">
        <f t="shared" si="5"/>
        <v>18.15320682431161</v>
      </c>
      <c r="S100" s="223">
        <f t="shared" si="6"/>
        <v>16.960669994215895</v>
      </c>
      <c r="T100" s="223">
        <f t="shared" si="7"/>
        <v>18.950269211410312</v>
      </c>
    </row>
    <row r="101" spans="1:20" x14ac:dyDescent="0.2">
      <c r="A101" s="71" t="s">
        <v>177</v>
      </c>
      <c r="B101" s="71" t="s">
        <v>469</v>
      </c>
      <c r="C101" s="78">
        <v>209.67517462799501</v>
      </c>
      <c r="D101" s="78">
        <v>175.008377903113</v>
      </c>
      <c r="E101" s="78">
        <v>143.49177315089901</v>
      </c>
      <c r="F101" s="78">
        <v>142.05266228346599</v>
      </c>
      <c r="H101" s="207" t="s">
        <v>177</v>
      </c>
      <c r="I101" s="208" t="s">
        <v>859</v>
      </c>
      <c r="J101" s="204">
        <v>8624</v>
      </c>
      <c r="K101" s="204">
        <v>9135</v>
      </c>
      <c r="L101" s="204">
        <v>9682</v>
      </c>
      <c r="M101" s="204">
        <v>10592</v>
      </c>
      <c r="O101" s="71" t="s">
        <v>177</v>
      </c>
      <c r="P101" s="71" t="s">
        <v>469</v>
      </c>
      <c r="Q101" s="223">
        <f t="shared" si="4"/>
        <v>24.31298407096417</v>
      </c>
      <c r="R101" s="223">
        <f t="shared" si="5"/>
        <v>19.158005243909468</v>
      </c>
      <c r="S101" s="223">
        <f t="shared" si="6"/>
        <v>14.820468203976349</v>
      </c>
      <c r="T101" s="223">
        <f t="shared" si="7"/>
        <v>13.411316303197317</v>
      </c>
    </row>
    <row r="102" spans="1:20" x14ac:dyDescent="0.2">
      <c r="A102" s="71" t="s">
        <v>178</v>
      </c>
      <c r="B102" s="71" t="s">
        <v>470</v>
      </c>
      <c r="C102" s="78">
        <v>99.088155874827606</v>
      </c>
      <c r="D102" s="78">
        <v>101.377835284122</v>
      </c>
      <c r="E102" s="78">
        <v>106.27710794724899</v>
      </c>
      <c r="F102" s="78">
        <v>99.768089174542794</v>
      </c>
      <c r="H102" s="207" t="s">
        <v>178</v>
      </c>
      <c r="I102" s="208" t="s">
        <v>860</v>
      </c>
      <c r="J102" s="204">
        <v>4041</v>
      </c>
      <c r="K102" s="204">
        <v>4093</v>
      </c>
      <c r="L102" s="204">
        <v>4172</v>
      </c>
      <c r="M102" s="204">
        <v>4516</v>
      </c>
      <c r="O102" s="71" t="s">
        <v>178</v>
      </c>
      <c r="P102" s="71" t="s">
        <v>470</v>
      </c>
      <c r="Q102" s="223">
        <f t="shared" si="4"/>
        <v>24.520701775507945</v>
      </c>
      <c r="R102" s="223">
        <f t="shared" si="5"/>
        <v>24.768589123899829</v>
      </c>
      <c r="S102" s="223">
        <f t="shared" si="6"/>
        <v>25.473899316215004</v>
      </c>
      <c r="T102" s="223">
        <f t="shared" si="7"/>
        <v>22.092136663982018</v>
      </c>
    </row>
    <row r="103" spans="1:20" x14ac:dyDescent="0.2">
      <c r="A103" s="71" t="s">
        <v>179</v>
      </c>
      <c r="B103" s="71" t="s">
        <v>471</v>
      </c>
      <c r="C103" s="78">
        <v>90.281480436610806</v>
      </c>
      <c r="D103" s="78">
        <v>90.512365120629497</v>
      </c>
      <c r="E103" s="78">
        <v>89.179521544509996</v>
      </c>
      <c r="F103" s="78">
        <v>88.183053646207199</v>
      </c>
      <c r="H103" s="207" t="s">
        <v>179</v>
      </c>
      <c r="I103" s="208" t="s">
        <v>861</v>
      </c>
      <c r="J103" s="204">
        <v>2223</v>
      </c>
      <c r="K103" s="204">
        <v>2199</v>
      </c>
      <c r="L103" s="204">
        <v>2314</v>
      </c>
      <c r="M103" s="204">
        <v>2420</v>
      </c>
      <c r="O103" s="71" t="s">
        <v>179</v>
      </c>
      <c r="P103" s="71" t="s">
        <v>471</v>
      </c>
      <c r="Q103" s="223">
        <f t="shared" si="4"/>
        <v>40.612451838331445</v>
      </c>
      <c r="R103" s="223">
        <f t="shared" si="5"/>
        <v>41.160693551900636</v>
      </c>
      <c r="S103" s="223">
        <f t="shared" si="6"/>
        <v>38.539119077143468</v>
      </c>
      <c r="T103" s="223">
        <f t="shared" si="7"/>
        <v>36.439278366201322</v>
      </c>
    </row>
    <row r="104" spans="1:20" x14ac:dyDescent="0.2">
      <c r="A104" s="71" t="s">
        <v>180</v>
      </c>
      <c r="B104" s="71" t="s">
        <v>472</v>
      </c>
      <c r="C104" s="78">
        <v>70.688418026500898</v>
      </c>
      <c r="D104" s="78">
        <v>70.464578567553104</v>
      </c>
      <c r="E104" s="78">
        <v>69.618564614049703</v>
      </c>
      <c r="F104" s="78">
        <v>66.470218068761895</v>
      </c>
      <c r="H104" s="207" t="s">
        <v>180</v>
      </c>
      <c r="I104" s="208" t="s">
        <v>862</v>
      </c>
      <c r="J104" s="204">
        <v>4412</v>
      </c>
      <c r="K104" s="204">
        <v>4313</v>
      </c>
      <c r="L104" s="204">
        <v>4559</v>
      </c>
      <c r="M104" s="204">
        <v>4777</v>
      </c>
      <c r="O104" s="71" t="s">
        <v>180</v>
      </c>
      <c r="P104" s="71" t="s">
        <v>472</v>
      </c>
      <c r="Q104" s="223">
        <f t="shared" si="4"/>
        <v>16.021853587148886</v>
      </c>
      <c r="R104" s="223">
        <f t="shared" si="5"/>
        <v>16.337718193265271</v>
      </c>
      <c r="S104" s="223">
        <f t="shared" si="6"/>
        <v>15.270577892969882</v>
      </c>
      <c r="T104" s="223">
        <f t="shared" si="7"/>
        <v>13.914636397061313</v>
      </c>
    </row>
    <row r="105" spans="1:20" x14ac:dyDescent="0.2">
      <c r="A105" s="71" t="s">
        <v>181</v>
      </c>
      <c r="B105" s="71" t="s">
        <v>473</v>
      </c>
      <c r="C105" s="78">
        <v>71.469229773792406</v>
      </c>
      <c r="D105" s="78">
        <v>67.649655513322401</v>
      </c>
      <c r="E105" s="78">
        <v>87.045527140955002</v>
      </c>
      <c r="F105" s="78">
        <v>73.023934726265495</v>
      </c>
      <c r="H105" s="207" t="s">
        <v>181</v>
      </c>
      <c r="I105" s="208" t="s">
        <v>863</v>
      </c>
      <c r="J105" s="204">
        <v>6262</v>
      </c>
      <c r="K105" s="204">
        <v>6502</v>
      </c>
      <c r="L105" s="204">
        <v>6838</v>
      </c>
      <c r="M105" s="204">
        <v>6974</v>
      </c>
      <c r="O105" s="71" t="s">
        <v>181</v>
      </c>
      <c r="P105" s="71" t="s">
        <v>473</v>
      </c>
      <c r="Q105" s="223">
        <f t="shared" si="4"/>
        <v>11.413163489906166</v>
      </c>
      <c r="R105" s="223">
        <f t="shared" si="5"/>
        <v>10.404437944220609</v>
      </c>
      <c r="S105" s="223">
        <f t="shared" si="6"/>
        <v>12.729676387972361</v>
      </c>
      <c r="T105" s="223">
        <f t="shared" si="7"/>
        <v>10.470882524557712</v>
      </c>
    </row>
    <row r="106" spans="1:20" x14ac:dyDescent="0.2">
      <c r="A106" s="71" t="s">
        <v>182</v>
      </c>
      <c r="B106" s="71" t="s">
        <v>474</v>
      </c>
      <c r="C106" s="78">
        <v>87.699118498866397</v>
      </c>
      <c r="D106" s="78">
        <v>87.034958049879293</v>
      </c>
      <c r="E106" s="78">
        <v>84.089553135985796</v>
      </c>
      <c r="F106" s="78">
        <v>82.184616641527199</v>
      </c>
      <c r="H106" s="207" t="s">
        <v>182</v>
      </c>
      <c r="I106" s="208" t="s">
        <v>864</v>
      </c>
      <c r="J106" s="204">
        <v>6556</v>
      </c>
      <c r="K106" s="204">
        <v>6605</v>
      </c>
      <c r="L106" s="204">
        <v>6834</v>
      </c>
      <c r="M106" s="204">
        <v>6969</v>
      </c>
      <c r="O106" s="71" t="s">
        <v>182</v>
      </c>
      <c r="P106" s="71" t="s">
        <v>474</v>
      </c>
      <c r="Q106" s="223">
        <f t="shared" si="4"/>
        <v>13.376924725269433</v>
      </c>
      <c r="R106" s="223">
        <f t="shared" si="5"/>
        <v>13.177132180148265</v>
      </c>
      <c r="S106" s="223">
        <f t="shared" si="6"/>
        <v>12.304587816210974</v>
      </c>
      <c r="T106" s="223">
        <f t="shared" si="7"/>
        <v>11.792885154473698</v>
      </c>
    </row>
    <row r="107" spans="1:20" x14ac:dyDescent="0.2">
      <c r="A107" s="71" t="s">
        <v>183</v>
      </c>
      <c r="B107" s="71" t="s">
        <v>475</v>
      </c>
      <c r="C107" s="78">
        <v>79.336873116325094</v>
      </c>
      <c r="D107" s="78">
        <v>75.992854692655499</v>
      </c>
      <c r="E107" s="78">
        <v>72.253813618096302</v>
      </c>
      <c r="F107" s="78">
        <v>71.439372500653803</v>
      </c>
      <c r="H107" s="207" t="s">
        <v>183</v>
      </c>
      <c r="I107" s="208" t="s">
        <v>865</v>
      </c>
      <c r="J107" s="204">
        <v>2819</v>
      </c>
      <c r="K107" s="204">
        <v>2770</v>
      </c>
      <c r="L107" s="204">
        <v>2886</v>
      </c>
      <c r="M107" s="204">
        <v>3027</v>
      </c>
      <c r="O107" s="71" t="s">
        <v>183</v>
      </c>
      <c r="P107" s="71" t="s">
        <v>475</v>
      </c>
      <c r="Q107" s="223">
        <f t="shared" si="4"/>
        <v>28.143622957192299</v>
      </c>
      <c r="R107" s="223">
        <f t="shared" si="5"/>
        <v>27.434243571355776</v>
      </c>
      <c r="S107" s="223">
        <f t="shared" si="6"/>
        <v>25.035971454641825</v>
      </c>
      <c r="T107" s="223">
        <f t="shared" si="7"/>
        <v>23.600717707516949</v>
      </c>
    </row>
    <row r="108" spans="1:20" x14ac:dyDescent="0.2">
      <c r="A108" s="71" t="s">
        <v>184</v>
      </c>
      <c r="B108" s="71" t="s">
        <v>476</v>
      </c>
      <c r="C108" s="78">
        <v>50.389148485019</v>
      </c>
      <c r="D108" s="78">
        <v>47.823452912717599</v>
      </c>
      <c r="E108" s="78">
        <v>46.486255932269202</v>
      </c>
      <c r="F108" s="78">
        <v>45.4584497189039</v>
      </c>
      <c r="H108" s="207" t="s">
        <v>184</v>
      </c>
      <c r="I108" s="208" t="s">
        <v>866</v>
      </c>
      <c r="J108" s="204">
        <v>2231</v>
      </c>
      <c r="K108" s="204">
        <v>2270</v>
      </c>
      <c r="L108" s="204">
        <v>2305</v>
      </c>
      <c r="M108" s="204">
        <v>2464</v>
      </c>
      <c r="O108" s="71" t="s">
        <v>184</v>
      </c>
      <c r="P108" s="71" t="s">
        <v>476</v>
      </c>
      <c r="Q108" s="223">
        <f t="shared" si="4"/>
        <v>22.585902503370239</v>
      </c>
      <c r="R108" s="223">
        <f t="shared" si="5"/>
        <v>21.067600402078238</v>
      </c>
      <c r="S108" s="223">
        <f t="shared" si="6"/>
        <v>20.167573072567983</v>
      </c>
      <c r="T108" s="223">
        <f t="shared" si="7"/>
        <v>18.449046152152558</v>
      </c>
    </row>
    <row r="109" spans="1:20" x14ac:dyDescent="0.2">
      <c r="A109" s="71" t="s">
        <v>185</v>
      </c>
      <c r="B109" s="71" t="s">
        <v>477</v>
      </c>
      <c r="C109" s="78">
        <v>124.597392171759</v>
      </c>
      <c r="D109" s="78">
        <v>109.036544726435</v>
      </c>
      <c r="E109" s="78">
        <v>100.935060356495</v>
      </c>
      <c r="F109" s="78">
        <v>93.727858552217597</v>
      </c>
      <c r="H109" s="207" t="s">
        <v>185</v>
      </c>
      <c r="I109" s="208" t="s">
        <v>867</v>
      </c>
      <c r="J109" s="204">
        <v>3953</v>
      </c>
      <c r="K109" s="204">
        <v>3887</v>
      </c>
      <c r="L109" s="204">
        <v>3577</v>
      </c>
      <c r="M109" s="204">
        <v>3824</v>
      </c>
      <c r="O109" s="71" t="s">
        <v>185</v>
      </c>
      <c r="P109" s="71" t="s">
        <v>477</v>
      </c>
      <c r="Q109" s="223">
        <f t="shared" si="4"/>
        <v>31.519704571656717</v>
      </c>
      <c r="R109" s="223">
        <f t="shared" si="5"/>
        <v>28.051593703739385</v>
      </c>
      <c r="S109" s="223">
        <f t="shared" si="6"/>
        <v>28.217797136285995</v>
      </c>
      <c r="T109" s="223">
        <f t="shared" si="7"/>
        <v>24.510423261563179</v>
      </c>
    </row>
    <row r="110" spans="1:20" x14ac:dyDescent="0.2">
      <c r="A110" s="71" t="s">
        <v>186</v>
      </c>
      <c r="B110" s="71" t="s">
        <v>478</v>
      </c>
      <c r="C110" s="78">
        <v>83.737701097144196</v>
      </c>
      <c r="D110" s="78">
        <v>82.498888308805206</v>
      </c>
      <c r="E110" s="78">
        <v>80.877659530700797</v>
      </c>
      <c r="F110" s="78">
        <v>80.851510476593305</v>
      </c>
      <c r="H110" s="207" t="s">
        <v>186</v>
      </c>
      <c r="I110" s="208" t="s">
        <v>868</v>
      </c>
      <c r="J110" s="204">
        <v>4452</v>
      </c>
      <c r="K110" s="204">
        <v>4745</v>
      </c>
      <c r="L110" s="204">
        <v>5026</v>
      </c>
      <c r="M110" s="204">
        <v>5139</v>
      </c>
      <c r="O110" s="71" t="s">
        <v>186</v>
      </c>
      <c r="P110" s="71" t="s">
        <v>478</v>
      </c>
      <c r="Q110" s="223">
        <f t="shared" si="4"/>
        <v>18.809007434219271</v>
      </c>
      <c r="R110" s="223">
        <f t="shared" si="5"/>
        <v>17.386488579305627</v>
      </c>
      <c r="S110" s="223">
        <f t="shared" si="6"/>
        <v>16.091854263967527</v>
      </c>
      <c r="T110" s="223">
        <f t="shared" si="7"/>
        <v>15.732926732164488</v>
      </c>
    </row>
    <row r="111" spans="1:20" x14ac:dyDescent="0.2">
      <c r="A111" s="71" t="s">
        <v>187</v>
      </c>
      <c r="B111" s="71" t="s">
        <v>479</v>
      </c>
      <c r="C111" s="78">
        <v>56.4044774747913</v>
      </c>
      <c r="D111" s="78">
        <v>54.636137811838999</v>
      </c>
      <c r="E111" s="78">
        <v>53.652343053143198</v>
      </c>
      <c r="F111" s="78">
        <v>56.554970227882698</v>
      </c>
      <c r="H111" s="207" t="s">
        <v>187</v>
      </c>
      <c r="I111" s="208" t="s">
        <v>869</v>
      </c>
      <c r="J111" s="204">
        <v>4113</v>
      </c>
      <c r="K111" s="204">
        <v>4293</v>
      </c>
      <c r="L111" s="204">
        <v>4501</v>
      </c>
      <c r="M111" s="204">
        <v>4752</v>
      </c>
      <c r="O111" s="71" t="s">
        <v>187</v>
      </c>
      <c r="P111" s="71" t="s">
        <v>479</v>
      </c>
      <c r="Q111" s="223">
        <f t="shared" si="4"/>
        <v>13.713707141938073</v>
      </c>
      <c r="R111" s="223">
        <f t="shared" si="5"/>
        <v>12.726796601872582</v>
      </c>
      <c r="S111" s="223">
        <f t="shared" si="6"/>
        <v>11.920093990922727</v>
      </c>
      <c r="T111" s="223">
        <f t="shared" si="7"/>
        <v>11.901298448628513</v>
      </c>
    </row>
    <row r="112" spans="1:20" x14ac:dyDescent="0.2">
      <c r="A112" s="71" t="s">
        <v>188</v>
      </c>
      <c r="B112" s="71" t="s">
        <v>480</v>
      </c>
      <c r="C112" s="78">
        <v>81.370782847600495</v>
      </c>
      <c r="D112" s="78">
        <v>122.264547550267</v>
      </c>
      <c r="E112" s="78">
        <v>114.91710137359701</v>
      </c>
      <c r="F112" s="78">
        <v>117.792279898156</v>
      </c>
      <c r="H112" s="207" t="s">
        <v>188</v>
      </c>
      <c r="I112" s="208" t="s">
        <v>870</v>
      </c>
      <c r="J112" s="204">
        <v>5650</v>
      </c>
      <c r="K112" s="204">
        <v>5408</v>
      </c>
      <c r="L112" s="204">
        <v>5186</v>
      </c>
      <c r="M112" s="204">
        <v>5982</v>
      </c>
      <c r="O112" s="71" t="s">
        <v>188</v>
      </c>
      <c r="P112" s="71" t="s">
        <v>480</v>
      </c>
      <c r="Q112" s="223">
        <f t="shared" si="4"/>
        <v>14.401908468601857</v>
      </c>
      <c r="R112" s="223">
        <f t="shared" si="5"/>
        <v>22.608089413880734</v>
      </c>
      <c r="S112" s="223">
        <f t="shared" si="6"/>
        <v>22.159101691785001</v>
      </c>
      <c r="T112" s="223">
        <f t="shared" si="7"/>
        <v>19.691120009721832</v>
      </c>
    </row>
    <row r="113" spans="1:20" x14ac:dyDescent="0.2">
      <c r="A113" s="71" t="s">
        <v>189</v>
      </c>
      <c r="B113" s="71" t="s">
        <v>481</v>
      </c>
      <c r="C113" s="78">
        <v>95.580842278760599</v>
      </c>
      <c r="D113" s="78">
        <v>95.051395075271898</v>
      </c>
      <c r="E113" s="78">
        <v>93.249651692218393</v>
      </c>
      <c r="F113" s="78">
        <v>77.571139458406606</v>
      </c>
      <c r="H113" s="207" t="s">
        <v>189</v>
      </c>
      <c r="I113" s="208" t="s">
        <v>871</v>
      </c>
      <c r="J113" s="204">
        <v>2603</v>
      </c>
      <c r="K113" s="204">
        <v>2656</v>
      </c>
      <c r="L113" s="204">
        <v>2700</v>
      </c>
      <c r="M113" s="204">
        <v>2822</v>
      </c>
      <c r="O113" s="71" t="s">
        <v>189</v>
      </c>
      <c r="P113" s="71" t="s">
        <v>481</v>
      </c>
      <c r="Q113" s="223">
        <f t="shared" si="4"/>
        <v>36.719493768252249</v>
      </c>
      <c r="R113" s="223">
        <f t="shared" si="5"/>
        <v>35.787422844605381</v>
      </c>
      <c r="S113" s="223">
        <f t="shared" si="6"/>
        <v>34.536908034154962</v>
      </c>
      <c r="T113" s="223">
        <f t="shared" si="7"/>
        <v>27.488001225516157</v>
      </c>
    </row>
    <row r="114" spans="1:20" x14ac:dyDescent="0.2">
      <c r="A114" s="71" t="s">
        <v>190</v>
      </c>
      <c r="B114" s="71" t="s">
        <v>482</v>
      </c>
      <c r="C114" s="78">
        <v>150.78751614414301</v>
      </c>
      <c r="D114" s="78">
        <v>152.97444933141199</v>
      </c>
      <c r="E114" s="78">
        <v>149.39517700108499</v>
      </c>
      <c r="F114" s="78">
        <v>152.87660909489099</v>
      </c>
      <c r="H114" s="207" t="s">
        <v>190</v>
      </c>
      <c r="I114" s="208" t="s">
        <v>872</v>
      </c>
      <c r="J114" s="204">
        <v>3368</v>
      </c>
      <c r="K114" s="204">
        <v>3360</v>
      </c>
      <c r="L114" s="204">
        <v>3489</v>
      </c>
      <c r="M114" s="204">
        <v>3672</v>
      </c>
      <c r="O114" s="71" t="s">
        <v>190</v>
      </c>
      <c r="P114" s="71" t="s">
        <v>482</v>
      </c>
      <c r="Q114" s="223">
        <f t="shared" si="4"/>
        <v>44.770640185315621</v>
      </c>
      <c r="R114" s="223">
        <f t="shared" si="5"/>
        <v>45.528109920063088</v>
      </c>
      <c r="S114" s="223">
        <f t="shared" si="6"/>
        <v>42.818910003177123</v>
      </c>
      <c r="T114" s="223">
        <f t="shared" si="7"/>
        <v>41.633063479000818</v>
      </c>
    </row>
    <row r="115" spans="1:20" x14ac:dyDescent="0.2">
      <c r="A115" s="71" t="s">
        <v>191</v>
      </c>
      <c r="B115" s="71" t="s">
        <v>483</v>
      </c>
      <c r="C115" s="78">
        <v>117.408739465192</v>
      </c>
      <c r="D115" s="78">
        <v>116.79942726324199</v>
      </c>
      <c r="E115" s="78">
        <v>114.718192527347</v>
      </c>
      <c r="F115" s="78">
        <v>111.19437287541901</v>
      </c>
      <c r="H115" s="207" t="s">
        <v>191</v>
      </c>
      <c r="I115" s="208" t="s">
        <v>873</v>
      </c>
      <c r="J115" s="204">
        <v>3136</v>
      </c>
      <c r="K115" s="204">
        <v>3360</v>
      </c>
      <c r="L115" s="204">
        <v>3557</v>
      </c>
      <c r="M115" s="204">
        <v>3576</v>
      </c>
      <c r="O115" s="71" t="s">
        <v>191</v>
      </c>
      <c r="P115" s="71" t="s">
        <v>483</v>
      </c>
      <c r="Q115" s="223">
        <f t="shared" si="4"/>
        <v>37.439011309053569</v>
      </c>
      <c r="R115" s="223">
        <f t="shared" si="5"/>
        <v>34.761734304536304</v>
      </c>
      <c r="S115" s="223">
        <f t="shared" si="6"/>
        <v>32.251389521323304</v>
      </c>
      <c r="T115" s="223">
        <f t="shared" si="7"/>
        <v>31.094623287309567</v>
      </c>
    </row>
    <row r="116" spans="1:20" x14ac:dyDescent="0.2">
      <c r="A116" s="71" t="s">
        <v>192</v>
      </c>
      <c r="B116" s="71" t="s">
        <v>484</v>
      </c>
      <c r="C116" s="78">
        <v>69.118533492718399</v>
      </c>
      <c r="D116" s="78">
        <v>66.679051320890494</v>
      </c>
      <c r="E116" s="78">
        <v>66.247937643464994</v>
      </c>
      <c r="F116" s="78">
        <v>66.529520936976695</v>
      </c>
      <c r="H116" s="207" t="s">
        <v>192</v>
      </c>
      <c r="I116" s="208" t="s">
        <v>874</v>
      </c>
      <c r="J116" s="204">
        <v>2601</v>
      </c>
      <c r="K116" s="204">
        <v>2694</v>
      </c>
      <c r="L116" s="204">
        <v>2758</v>
      </c>
      <c r="M116" s="204">
        <v>2873</v>
      </c>
      <c r="O116" s="71" t="s">
        <v>192</v>
      </c>
      <c r="P116" s="71" t="s">
        <v>484</v>
      </c>
      <c r="Q116" s="223">
        <f t="shared" si="4"/>
        <v>26.573830639261207</v>
      </c>
      <c r="R116" s="223">
        <f t="shared" si="5"/>
        <v>24.750947038192461</v>
      </c>
      <c r="S116" s="223">
        <f t="shared" si="6"/>
        <v>24.020281959196879</v>
      </c>
      <c r="T116" s="223">
        <f t="shared" si="7"/>
        <v>23.156812021224049</v>
      </c>
    </row>
    <row r="117" spans="1:20" x14ac:dyDescent="0.2">
      <c r="A117" s="71" t="s">
        <v>193</v>
      </c>
      <c r="B117" s="71" t="s">
        <v>485</v>
      </c>
      <c r="C117" s="78">
        <v>125.629896027623</v>
      </c>
      <c r="D117" s="78">
        <v>126.483252391799</v>
      </c>
      <c r="E117" s="78">
        <v>129.99712062482399</v>
      </c>
      <c r="F117" s="78">
        <v>129.302774994885</v>
      </c>
      <c r="H117" s="207" t="s">
        <v>193</v>
      </c>
      <c r="I117" s="208" t="s">
        <v>875</v>
      </c>
      <c r="J117" s="204">
        <v>2949</v>
      </c>
      <c r="K117" s="204">
        <v>3015</v>
      </c>
      <c r="L117" s="204">
        <v>3114</v>
      </c>
      <c r="M117" s="204">
        <v>3149</v>
      </c>
      <c r="O117" s="71" t="s">
        <v>193</v>
      </c>
      <c r="P117" s="71" t="s">
        <v>485</v>
      </c>
      <c r="Q117" s="223">
        <f t="shared" si="4"/>
        <v>42.600846397973214</v>
      </c>
      <c r="R117" s="223">
        <f t="shared" si="5"/>
        <v>41.951327493133995</v>
      </c>
      <c r="S117" s="223">
        <f t="shared" si="6"/>
        <v>41.746024606558763</v>
      </c>
      <c r="T117" s="223">
        <f t="shared" si="7"/>
        <v>41.061535406441728</v>
      </c>
    </row>
    <row r="118" spans="1:20" x14ac:dyDescent="0.2">
      <c r="A118" s="71" t="s">
        <v>194</v>
      </c>
      <c r="B118" s="71" t="s">
        <v>486</v>
      </c>
      <c r="C118" s="78">
        <v>95.580957120837994</v>
      </c>
      <c r="D118" s="78">
        <v>99.701526226732796</v>
      </c>
      <c r="E118" s="78">
        <v>86.548363390769296</v>
      </c>
      <c r="F118" s="78">
        <v>97.448638598721899</v>
      </c>
      <c r="H118" s="207" t="s">
        <v>194</v>
      </c>
      <c r="I118" s="208" t="s">
        <v>876</v>
      </c>
      <c r="J118" s="204">
        <v>3260</v>
      </c>
      <c r="K118" s="204">
        <v>3064</v>
      </c>
      <c r="L118" s="204">
        <v>3374</v>
      </c>
      <c r="M118" s="204">
        <v>3572</v>
      </c>
      <c r="O118" s="71" t="s">
        <v>194</v>
      </c>
      <c r="P118" s="71" t="s">
        <v>486</v>
      </c>
      <c r="Q118" s="223">
        <f t="shared" si="4"/>
        <v>29.319312000257053</v>
      </c>
      <c r="R118" s="223">
        <f t="shared" si="5"/>
        <v>32.539662606636028</v>
      </c>
      <c r="S118" s="223">
        <f t="shared" si="6"/>
        <v>25.651559985408802</v>
      </c>
      <c r="T118" s="223">
        <f t="shared" si="7"/>
        <v>27.281253807033007</v>
      </c>
    </row>
    <row r="119" spans="1:20" x14ac:dyDescent="0.2">
      <c r="A119" s="71" t="s">
        <v>195</v>
      </c>
      <c r="B119" s="71" t="s">
        <v>487</v>
      </c>
      <c r="C119" s="78">
        <v>50.260860447730899</v>
      </c>
      <c r="D119" s="78">
        <v>48.197023296681301</v>
      </c>
      <c r="E119" s="78">
        <v>46.990488526439798</v>
      </c>
      <c r="F119" s="78">
        <v>47.545968580209802</v>
      </c>
      <c r="H119" s="207" t="s">
        <v>195</v>
      </c>
      <c r="I119" s="208" t="s">
        <v>877</v>
      </c>
      <c r="J119" s="204">
        <v>2745</v>
      </c>
      <c r="K119" s="204">
        <v>2820</v>
      </c>
      <c r="L119" s="204">
        <v>2856</v>
      </c>
      <c r="M119" s="204">
        <v>2958</v>
      </c>
      <c r="O119" s="71" t="s">
        <v>195</v>
      </c>
      <c r="P119" s="71" t="s">
        <v>487</v>
      </c>
      <c r="Q119" s="223">
        <f t="shared" si="4"/>
        <v>18.309967376222549</v>
      </c>
      <c r="R119" s="223">
        <f t="shared" si="5"/>
        <v>17.091143013007553</v>
      </c>
      <c r="S119" s="223">
        <f t="shared" si="6"/>
        <v>16.453252285167995</v>
      </c>
      <c r="T119" s="223">
        <f t="shared" si="7"/>
        <v>16.073687822924207</v>
      </c>
    </row>
    <row r="120" spans="1:20" x14ac:dyDescent="0.2">
      <c r="A120" s="71" t="s">
        <v>196</v>
      </c>
      <c r="B120" s="71" t="s">
        <v>488</v>
      </c>
      <c r="C120" s="78">
        <v>87.084082398699707</v>
      </c>
      <c r="D120" s="78">
        <v>74.163138003134193</v>
      </c>
      <c r="E120" s="78">
        <v>67.871964708285503</v>
      </c>
      <c r="F120" s="78">
        <v>65.392558249205095</v>
      </c>
      <c r="H120" s="207" t="s">
        <v>196</v>
      </c>
      <c r="I120" s="208" t="s">
        <v>878</v>
      </c>
      <c r="J120" s="204">
        <v>2828</v>
      </c>
      <c r="K120" s="204">
        <v>2825</v>
      </c>
      <c r="L120" s="204">
        <v>3040</v>
      </c>
      <c r="M120" s="204">
        <v>3315</v>
      </c>
      <c r="O120" s="71" t="s">
        <v>196</v>
      </c>
      <c r="P120" s="71" t="s">
        <v>488</v>
      </c>
      <c r="Q120" s="223">
        <f t="shared" si="4"/>
        <v>30.793522771817436</v>
      </c>
      <c r="R120" s="223">
        <f t="shared" si="5"/>
        <v>26.252438231197946</v>
      </c>
      <c r="S120" s="223">
        <f t="shared" si="6"/>
        <v>22.326304180357074</v>
      </c>
      <c r="T120" s="223">
        <f t="shared" si="7"/>
        <v>19.726261915295655</v>
      </c>
    </row>
    <row r="121" spans="1:20" x14ac:dyDescent="0.2">
      <c r="A121" s="71" t="s">
        <v>197</v>
      </c>
      <c r="B121" s="71" t="s">
        <v>489</v>
      </c>
      <c r="C121" s="78">
        <v>136.76259884770101</v>
      </c>
      <c r="D121" s="78">
        <v>132.087157803205</v>
      </c>
      <c r="E121" s="78">
        <v>132.114078678254</v>
      </c>
      <c r="F121" s="78">
        <v>131.743868602297</v>
      </c>
      <c r="H121" s="207" t="s">
        <v>197</v>
      </c>
      <c r="I121" s="208" t="s">
        <v>879</v>
      </c>
      <c r="J121" s="204">
        <v>3623</v>
      </c>
      <c r="K121" s="204">
        <v>3715</v>
      </c>
      <c r="L121" s="204">
        <v>3873</v>
      </c>
      <c r="M121" s="204">
        <v>4096</v>
      </c>
      <c r="O121" s="71" t="s">
        <v>197</v>
      </c>
      <c r="P121" s="71" t="s">
        <v>489</v>
      </c>
      <c r="Q121" s="223">
        <f t="shared" si="4"/>
        <v>37.748440200855924</v>
      </c>
      <c r="R121" s="223">
        <f t="shared" si="5"/>
        <v>35.555089583635265</v>
      </c>
      <c r="S121" s="223">
        <f t="shared" si="6"/>
        <v>34.11156175529409</v>
      </c>
      <c r="T121" s="223">
        <f t="shared" si="7"/>
        <v>32.164030420482668</v>
      </c>
    </row>
    <row r="122" spans="1:20" x14ac:dyDescent="0.2">
      <c r="A122" s="71" t="s">
        <v>198</v>
      </c>
      <c r="B122" s="71" t="s">
        <v>490</v>
      </c>
      <c r="C122" s="78">
        <v>59.9271553883328</v>
      </c>
      <c r="D122" s="78">
        <v>59.994021622808297</v>
      </c>
      <c r="E122" s="78">
        <v>57.070284927182499</v>
      </c>
      <c r="F122" s="78">
        <v>57.955673856066497</v>
      </c>
      <c r="H122" s="207" t="s">
        <v>198</v>
      </c>
      <c r="I122" s="208" t="s">
        <v>880</v>
      </c>
      <c r="J122" s="204">
        <v>3889</v>
      </c>
      <c r="K122" s="204">
        <v>3757</v>
      </c>
      <c r="L122" s="204">
        <v>4097</v>
      </c>
      <c r="M122" s="204">
        <v>4174</v>
      </c>
      <c r="O122" s="71" t="s">
        <v>198</v>
      </c>
      <c r="P122" s="71" t="s">
        <v>490</v>
      </c>
      <c r="Q122" s="223">
        <f t="shared" si="4"/>
        <v>15.409399688437336</v>
      </c>
      <c r="R122" s="223">
        <f t="shared" si="5"/>
        <v>15.968597717010461</v>
      </c>
      <c r="S122" s="223">
        <f t="shared" si="6"/>
        <v>13.929774207269343</v>
      </c>
      <c r="T122" s="223">
        <f t="shared" si="7"/>
        <v>13.88492425876054</v>
      </c>
    </row>
    <row r="123" spans="1:20" x14ac:dyDescent="0.2">
      <c r="A123" s="71" t="s">
        <v>199</v>
      </c>
      <c r="B123" s="71" t="s">
        <v>491</v>
      </c>
      <c r="C123" s="78">
        <v>87.593099272693806</v>
      </c>
      <c r="D123" s="78">
        <v>85.640872974036995</v>
      </c>
      <c r="E123" s="78">
        <v>83.820951621616501</v>
      </c>
      <c r="F123" s="78">
        <v>84.543946733631302</v>
      </c>
      <c r="H123" s="207" t="s">
        <v>199</v>
      </c>
      <c r="I123" s="208" t="s">
        <v>881</v>
      </c>
      <c r="J123" s="204">
        <v>8701</v>
      </c>
      <c r="K123" s="204">
        <v>8591</v>
      </c>
      <c r="L123" s="204">
        <v>8941</v>
      </c>
      <c r="M123" s="204">
        <v>9579</v>
      </c>
      <c r="O123" s="71" t="s">
        <v>199</v>
      </c>
      <c r="P123" s="71" t="s">
        <v>491</v>
      </c>
      <c r="Q123" s="223">
        <f t="shared" si="4"/>
        <v>10.067015202010552</v>
      </c>
      <c r="R123" s="223">
        <f t="shared" si="5"/>
        <v>9.9686733760955644</v>
      </c>
      <c r="S123" s="223">
        <f t="shared" si="6"/>
        <v>9.3748967253793207</v>
      </c>
      <c r="T123" s="223">
        <f t="shared" si="7"/>
        <v>8.825967922917977</v>
      </c>
    </row>
    <row r="124" spans="1:20" x14ac:dyDescent="0.2">
      <c r="A124" s="71" t="s">
        <v>200</v>
      </c>
      <c r="B124" s="71" t="s">
        <v>492</v>
      </c>
      <c r="C124" s="78">
        <v>1792.23257790927</v>
      </c>
      <c r="D124" s="78">
        <v>1724.04877516288</v>
      </c>
      <c r="E124" s="78">
        <v>1464.0338599107699</v>
      </c>
      <c r="F124" s="78">
        <v>1617.2808302987901</v>
      </c>
      <c r="H124" s="207" t="s">
        <v>200</v>
      </c>
      <c r="I124" s="208" t="s">
        <v>882</v>
      </c>
      <c r="J124" s="204">
        <v>128976</v>
      </c>
      <c r="K124" s="204">
        <v>131541</v>
      </c>
      <c r="L124" s="204">
        <v>142126</v>
      </c>
      <c r="M124" s="204">
        <v>155304</v>
      </c>
      <c r="O124" s="71" t="s">
        <v>200</v>
      </c>
      <c r="P124" s="71" t="s">
        <v>492</v>
      </c>
      <c r="Q124" s="223">
        <f t="shared" si="4"/>
        <v>13.895861074225206</v>
      </c>
      <c r="R124" s="223">
        <f t="shared" si="5"/>
        <v>13.106550620436822</v>
      </c>
      <c r="S124" s="223">
        <f t="shared" si="6"/>
        <v>10.300957318933692</v>
      </c>
      <c r="T124" s="223">
        <f t="shared" si="7"/>
        <v>10.413645690380093</v>
      </c>
    </row>
    <row r="125" spans="1:20" x14ac:dyDescent="0.2">
      <c r="A125" s="71" t="s">
        <v>201</v>
      </c>
      <c r="B125" s="71" t="s">
        <v>493</v>
      </c>
      <c r="C125" s="78">
        <v>369.78197895949501</v>
      </c>
      <c r="D125" s="78">
        <v>352.12379198816097</v>
      </c>
      <c r="E125" s="78">
        <v>324.66489842656301</v>
      </c>
      <c r="F125" s="78">
        <v>329.51876429915899</v>
      </c>
      <c r="H125" s="207" t="s">
        <v>201</v>
      </c>
      <c r="I125" s="208" t="s">
        <v>883</v>
      </c>
      <c r="J125" s="204">
        <v>55444</v>
      </c>
      <c r="K125" s="204">
        <v>59188</v>
      </c>
      <c r="L125" s="204">
        <v>62274</v>
      </c>
      <c r="M125" s="204">
        <v>67775</v>
      </c>
      <c r="O125" s="71" t="s">
        <v>201</v>
      </c>
      <c r="P125" s="71" t="s">
        <v>493</v>
      </c>
      <c r="Q125" s="223">
        <f t="shared" si="4"/>
        <v>6.6694679128398926</v>
      </c>
      <c r="R125" s="223">
        <f t="shared" si="5"/>
        <v>5.9492429544529459</v>
      </c>
      <c r="S125" s="223">
        <f t="shared" si="6"/>
        <v>5.2134903559521311</v>
      </c>
      <c r="T125" s="223">
        <f t="shared" si="7"/>
        <v>4.8619515204597414</v>
      </c>
    </row>
    <row r="126" spans="1:20" x14ac:dyDescent="0.2">
      <c r="A126" s="71" t="s">
        <v>202</v>
      </c>
      <c r="B126" s="71" t="s">
        <v>494</v>
      </c>
      <c r="C126" s="78">
        <v>225.40527172651699</v>
      </c>
      <c r="D126" s="78">
        <v>232.81489435872001</v>
      </c>
      <c r="E126" s="78">
        <v>243.50083216723999</v>
      </c>
      <c r="F126" s="78">
        <v>239.78924341123999</v>
      </c>
      <c r="H126" s="207" t="s">
        <v>202</v>
      </c>
      <c r="I126" s="208" t="s">
        <v>884</v>
      </c>
      <c r="J126" s="204">
        <v>10838</v>
      </c>
      <c r="K126" s="204">
        <v>11512</v>
      </c>
      <c r="L126" s="204">
        <v>11995</v>
      </c>
      <c r="M126" s="204">
        <v>12855</v>
      </c>
      <c r="O126" s="71" t="s">
        <v>202</v>
      </c>
      <c r="P126" s="71" t="s">
        <v>494</v>
      </c>
      <c r="Q126" s="223">
        <f t="shared" si="4"/>
        <v>20.797681465816293</v>
      </c>
      <c r="R126" s="223">
        <f t="shared" si="5"/>
        <v>20.223670462015289</v>
      </c>
      <c r="S126" s="223">
        <f t="shared" si="6"/>
        <v>20.300194428281785</v>
      </c>
      <c r="T126" s="223">
        <f t="shared" si="7"/>
        <v>18.653383384771683</v>
      </c>
    </row>
    <row r="127" spans="1:20" x14ac:dyDescent="0.2">
      <c r="A127" s="71" t="s">
        <v>203</v>
      </c>
      <c r="B127" s="71" t="s">
        <v>495</v>
      </c>
      <c r="C127" s="78">
        <v>903.73962799075196</v>
      </c>
      <c r="D127" s="78">
        <v>887.157261729021</v>
      </c>
      <c r="E127" s="78">
        <v>738.74107096822399</v>
      </c>
      <c r="F127" s="78">
        <v>837.076138839073</v>
      </c>
      <c r="H127" s="207" t="s">
        <v>203</v>
      </c>
      <c r="I127" s="208" t="s">
        <v>885</v>
      </c>
      <c r="J127" s="204">
        <v>50779</v>
      </c>
      <c r="K127" s="204">
        <v>51981</v>
      </c>
      <c r="L127" s="204">
        <v>53809</v>
      </c>
      <c r="M127" s="204">
        <v>56937</v>
      </c>
      <c r="O127" s="71" t="s">
        <v>203</v>
      </c>
      <c r="P127" s="71" t="s">
        <v>495</v>
      </c>
      <c r="Q127" s="223">
        <f t="shared" si="4"/>
        <v>17.797507394607063</v>
      </c>
      <c r="R127" s="223">
        <f t="shared" si="5"/>
        <v>17.06695257361384</v>
      </c>
      <c r="S127" s="223">
        <f t="shared" si="6"/>
        <v>13.728950007772379</v>
      </c>
      <c r="T127" s="223">
        <f t="shared" si="7"/>
        <v>14.701795648507526</v>
      </c>
    </row>
    <row r="128" spans="1:20" x14ac:dyDescent="0.2">
      <c r="A128" s="71" t="s">
        <v>204</v>
      </c>
      <c r="B128" s="71" t="s">
        <v>496</v>
      </c>
      <c r="C128" s="78">
        <v>321.76119931382101</v>
      </c>
      <c r="D128" s="78">
        <v>333.47823985450202</v>
      </c>
      <c r="E128" s="78">
        <v>327.69852827980401</v>
      </c>
      <c r="F128" s="78">
        <v>317.19620439537999</v>
      </c>
      <c r="H128" s="207" t="s">
        <v>204</v>
      </c>
      <c r="I128" s="208" t="s">
        <v>886</v>
      </c>
      <c r="J128" s="204">
        <v>6799</v>
      </c>
      <c r="K128" s="204">
        <v>7022</v>
      </c>
      <c r="L128" s="204">
        <v>7366</v>
      </c>
      <c r="M128" s="204">
        <v>7726</v>
      </c>
      <c r="O128" s="71" t="s">
        <v>204</v>
      </c>
      <c r="P128" s="71" t="s">
        <v>496</v>
      </c>
      <c r="Q128" s="223">
        <f t="shared" si="4"/>
        <v>47.324782955408303</v>
      </c>
      <c r="R128" s="223">
        <f t="shared" si="5"/>
        <v>47.490492716391628</v>
      </c>
      <c r="S128" s="223">
        <f t="shared" si="6"/>
        <v>44.4879891772745</v>
      </c>
      <c r="T128" s="223">
        <f t="shared" si="7"/>
        <v>41.055682681255497</v>
      </c>
    </row>
    <row r="129" spans="1:20" x14ac:dyDescent="0.2">
      <c r="A129" s="71" t="s">
        <v>205</v>
      </c>
      <c r="B129" s="71" t="s">
        <v>497</v>
      </c>
      <c r="C129" s="78">
        <v>294.12160547389698</v>
      </c>
      <c r="D129" s="78">
        <v>289.785406985105</v>
      </c>
      <c r="E129" s="78">
        <v>276.64420234471697</v>
      </c>
      <c r="F129" s="78">
        <v>226.056485013832</v>
      </c>
      <c r="H129" s="207" t="s">
        <v>205</v>
      </c>
      <c r="I129" s="208" t="s">
        <v>887</v>
      </c>
      <c r="J129" s="204">
        <v>7407</v>
      </c>
      <c r="K129" s="204">
        <v>6995</v>
      </c>
      <c r="L129" s="204">
        <v>6817</v>
      </c>
      <c r="M129" s="204">
        <v>6862</v>
      </c>
      <c r="O129" s="71" t="s">
        <v>205</v>
      </c>
      <c r="P129" s="71" t="s">
        <v>497</v>
      </c>
      <c r="Q129" s="223">
        <f t="shared" si="4"/>
        <v>39.708600712015247</v>
      </c>
      <c r="R129" s="223">
        <f t="shared" si="5"/>
        <v>41.42750635955754</v>
      </c>
      <c r="S129" s="223">
        <f t="shared" si="6"/>
        <v>40.581517140196127</v>
      </c>
      <c r="T129" s="223">
        <f t="shared" si="7"/>
        <v>32.94323593906033</v>
      </c>
    </row>
    <row r="130" spans="1:20" x14ac:dyDescent="0.2">
      <c r="A130" s="71" t="s">
        <v>206</v>
      </c>
      <c r="B130" s="71" t="s">
        <v>498</v>
      </c>
      <c r="C130" s="78">
        <v>147.83827668351901</v>
      </c>
      <c r="D130" s="78">
        <v>145.42201705999301</v>
      </c>
      <c r="E130" s="78">
        <v>137.53709674151699</v>
      </c>
      <c r="F130" s="78">
        <v>135.99410612634699</v>
      </c>
      <c r="H130" s="207" t="s">
        <v>206</v>
      </c>
      <c r="I130" s="208" t="s">
        <v>888</v>
      </c>
      <c r="J130" s="204">
        <v>7521</v>
      </c>
      <c r="K130" s="204">
        <v>8071</v>
      </c>
      <c r="L130" s="204">
        <v>8448</v>
      </c>
      <c r="M130" s="204">
        <v>8908</v>
      </c>
      <c r="O130" s="71" t="s">
        <v>206</v>
      </c>
      <c r="P130" s="71" t="s">
        <v>498</v>
      </c>
      <c r="Q130" s="223">
        <f t="shared" si="4"/>
        <v>19.65673137661468</v>
      </c>
      <c r="R130" s="223">
        <f t="shared" si="5"/>
        <v>18.017843769048817</v>
      </c>
      <c r="S130" s="223">
        <f t="shared" si="6"/>
        <v>16.280432852925781</v>
      </c>
      <c r="T130" s="223">
        <f t="shared" si="7"/>
        <v>15.266513934255389</v>
      </c>
    </row>
    <row r="131" spans="1:20" x14ac:dyDescent="0.2">
      <c r="A131" s="71" t="s">
        <v>207</v>
      </c>
      <c r="B131" s="71" t="s">
        <v>499</v>
      </c>
      <c r="C131" s="78">
        <v>356.88074203861902</v>
      </c>
      <c r="D131" s="78">
        <v>300.310167564994</v>
      </c>
      <c r="E131" s="78">
        <v>306.83764863442798</v>
      </c>
      <c r="F131" s="78">
        <v>295.794781585919</v>
      </c>
      <c r="H131" s="207" t="s">
        <v>207</v>
      </c>
      <c r="I131" s="208" t="s">
        <v>889</v>
      </c>
      <c r="J131" s="204">
        <v>8758</v>
      </c>
      <c r="K131" s="204">
        <v>8950</v>
      </c>
      <c r="L131" s="204">
        <v>8856</v>
      </c>
      <c r="M131" s="204">
        <v>9518</v>
      </c>
      <c r="O131" s="71" t="s">
        <v>207</v>
      </c>
      <c r="P131" s="71" t="s">
        <v>499</v>
      </c>
      <c r="Q131" s="223">
        <f t="shared" si="4"/>
        <v>40.749114185729503</v>
      </c>
      <c r="R131" s="223">
        <f t="shared" si="5"/>
        <v>33.554208666479781</v>
      </c>
      <c r="S131" s="223">
        <f t="shared" si="6"/>
        <v>34.647430965947152</v>
      </c>
      <c r="T131" s="223">
        <f t="shared" si="7"/>
        <v>31.077409286186064</v>
      </c>
    </row>
    <row r="132" spans="1:20" x14ac:dyDescent="0.2">
      <c r="A132" s="71" t="s">
        <v>208</v>
      </c>
      <c r="B132" s="71" t="s">
        <v>500</v>
      </c>
      <c r="C132" s="78">
        <v>424.31603018708898</v>
      </c>
      <c r="D132" s="78">
        <v>424.54568280626802</v>
      </c>
      <c r="E132" s="78">
        <v>417.16336285383602</v>
      </c>
      <c r="F132" s="78">
        <v>412.297357725952</v>
      </c>
      <c r="H132" s="207" t="s">
        <v>208</v>
      </c>
      <c r="I132" s="208" t="s">
        <v>890</v>
      </c>
      <c r="J132" s="204">
        <v>25027</v>
      </c>
      <c r="K132" s="204">
        <v>25532</v>
      </c>
      <c r="L132" s="204">
        <v>26875</v>
      </c>
      <c r="M132" s="204">
        <v>28482</v>
      </c>
      <c r="O132" s="71" t="s">
        <v>208</v>
      </c>
      <c r="P132" s="71" t="s">
        <v>500</v>
      </c>
      <c r="Q132" s="223">
        <f t="shared" si="4"/>
        <v>16.954330530510607</v>
      </c>
      <c r="R132" s="223">
        <f t="shared" si="5"/>
        <v>16.627983816632778</v>
      </c>
      <c r="S132" s="223">
        <f t="shared" si="6"/>
        <v>15.522357687584597</v>
      </c>
      <c r="T132" s="223">
        <f t="shared" si="7"/>
        <v>14.475716513094305</v>
      </c>
    </row>
    <row r="133" spans="1:20" x14ac:dyDescent="0.2">
      <c r="A133" s="71" t="s">
        <v>209</v>
      </c>
      <c r="B133" s="71" t="s">
        <v>501</v>
      </c>
      <c r="C133" s="78">
        <v>130.627352799596</v>
      </c>
      <c r="D133" s="78">
        <v>130.83116100407301</v>
      </c>
      <c r="E133" s="78">
        <v>132.57898702946301</v>
      </c>
      <c r="F133" s="78">
        <v>131.95921251070101</v>
      </c>
      <c r="H133" s="207" t="s">
        <v>209</v>
      </c>
      <c r="I133" s="208" t="s">
        <v>891</v>
      </c>
      <c r="J133" s="204">
        <v>4547</v>
      </c>
      <c r="K133" s="204">
        <v>4630</v>
      </c>
      <c r="L133" s="204">
        <v>4695</v>
      </c>
      <c r="M133" s="204">
        <v>4947</v>
      </c>
      <c r="O133" s="71" t="s">
        <v>209</v>
      </c>
      <c r="P133" s="71" t="s">
        <v>501</v>
      </c>
      <c r="Q133" s="223">
        <f t="shared" si="4"/>
        <v>28.728250010907413</v>
      </c>
      <c r="R133" s="223">
        <f t="shared" si="5"/>
        <v>28.257270195264152</v>
      </c>
      <c r="S133" s="223">
        <f t="shared" si="6"/>
        <v>28.238335895519274</v>
      </c>
      <c r="T133" s="223">
        <f t="shared" si="7"/>
        <v>26.674593189953711</v>
      </c>
    </row>
    <row r="134" spans="1:20" x14ac:dyDescent="0.2">
      <c r="A134" s="71" t="s">
        <v>210</v>
      </c>
      <c r="B134" s="71" t="s">
        <v>502</v>
      </c>
      <c r="C134" s="78">
        <v>201.14623545426099</v>
      </c>
      <c r="D134" s="78">
        <v>200.690897333972</v>
      </c>
      <c r="E134" s="78">
        <v>203.445163401039</v>
      </c>
      <c r="F134" s="78">
        <v>178.04740878567699</v>
      </c>
      <c r="H134" s="207" t="s">
        <v>210</v>
      </c>
      <c r="I134" s="208" t="s">
        <v>892</v>
      </c>
      <c r="J134" s="204">
        <v>11927</v>
      </c>
      <c r="K134" s="204">
        <v>12310</v>
      </c>
      <c r="L134" s="204">
        <v>12710</v>
      </c>
      <c r="M134" s="204">
        <v>13644</v>
      </c>
      <c r="O134" s="71" t="s">
        <v>210</v>
      </c>
      <c r="P134" s="71" t="s">
        <v>502</v>
      </c>
      <c r="Q134" s="223">
        <f t="shared" si="4"/>
        <v>16.864780368429695</v>
      </c>
      <c r="R134" s="223">
        <f t="shared" si="5"/>
        <v>16.303078581151262</v>
      </c>
      <c r="S134" s="223">
        <f t="shared" si="6"/>
        <v>16.006700503622266</v>
      </c>
      <c r="T134" s="223">
        <f t="shared" si="7"/>
        <v>13.049502256352755</v>
      </c>
    </row>
    <row r="135" spans="1:20" x14ac:dyDescent="0.2">
      <c r="A135" s="71" t="s">
        <v>211</v>
      </c>
      <c r="B135" s="71" t="s">
        <v>503</v>
      </c>
      <c r="C135" s="78">
        <v>318.15983239079901</v>
      </c>
      <c r="D135" s="78">
        <v>304.35129312102401</v>
      </c>
      <c r="E135" s="78">
        <v>290.00154128967898</v>
      </c>
      <c r="F135" s="78">
        <v>290.07261237676499</v>
      </c>
      <c r="H135" s="207" t="s">
        <v>211</v>
      </c>
      <c r="I135" s="208" t="s">
        <v>893</v>
      </c>
      <c r="J135" s="204">
        <v>12864</v>
      </c>
      <c r="K135" s="204">
        <v>12868</v>
      </c>
      <c r="L135" s="204">
        <v>13458</v>
      </c>
      <c r="M135" s="204">
        <v>14118</v>
      </c>
      <c r="O135" s="71" t="s">
        <v>211</v>
      </c>
      <c r="P135" s="71" t="s">
        <v>503</v>
      </c>
      <c r="Q135" s="223">
        <f t="shared" si="4"/>
        <v>24.7325740353544</v>
      </c>
      <c r="R135" s="223">
        <f t="shared" si="5"/>
        <v>23.651794616181537</v>
      </c>
      <c r="S135" s="223">
        <f t="shared" si="6"/>
        <v>21.548635851514266</v>
      </c>
      <c r="T135" s="223">
        <f t="shared" si="7"/>
        <v>20.54629638594454</v>
      </c>
    </row>
    <row r="136" spans="1:20" x14ac:dyDescent="0.2">
      <c r="A136" s="71" t="s">
        <v>212</v>
      </c>
      <c r="B136" s="71" t="s">
        <v>504</v>
      </c>
      <c r="C136" s="78">
        <v>79.307136878299602</v>
      </c>
      <c r="D136" s="78">
        <v>66.644662836369406</v>
      </c>
      <c r="E136" s="78">
        <v>64.630974367492996</v>
      </c>
      <c r="F136" s="78">
        <v>64.634681104889594</v>
      </c>
      <c r="H136" s="207" t="s">
        <v>212</v>
      </c>
      <c r="I136" s="208" t="s">
        <v>894</v>
      </c>
      <c r="J136" s="204">
        <v>3360</v>
      </c>
      <c r="K136" s="204">
        <v>3172</v>
      </c>
      <c r="L136" s="204">
        <v>3360</v>
      </c>
      <c r="M136" s="204">
        <v>3342</v>
      </c>
      <c r="O136" s="71" t="s">
        <v>212</v>
      </c>
      <c r="P136" s="71" t="s">
        <v>504</v>
      </c>
      <c r="Q136" s="223">
        <f t="shared" ref="Q136:Q199" si="8">(C136*1000)/J136</f>
        <v>23.603314547112976</v>
      </c>
      <c r="R136" s="223">
        <f t="shared" ref="R136:R199" si="9">(D136*1000)/K136</f>
        <v>21.010297237190859</v>
      </c>
      <c r="S136" s="223">
        <f t="shared" si="6"/>
        <v>19.235409037944343</v>
      </c>
      <c r="T136" s="223">
        <f t="shared" si="7"/>
        <v>19.340120019416396</v>
      </c>
    </row>
    <row r="137" spans="1:20" x14ac:dyDescent="0.2">
      <c r="A137" s="71" t="s">
        <v>213</v>
      </c>
      <c r="B137" s="71" t="s">
        <v>505</v>
      </c>
      <c r="C137" s="78">
        <v>562.04370948308201</v>
      </c>
      <c r="D137" s="78">
        <v>406.60427097658402</v>
      </c>
      <c r="E137" s="78">
        <v>415.69519463793603</v>
      </c>
      <c r="F137" s="78">
        <v>413.74058192413798</v>
      </c>
      <c r="H137" s="207" t="s">
        <v>213</v>
      </c>
      <c r="I137" s="208" t="s">
        <v>895</v>
      </c>
      <c r="J137" s="204">
        <v>30937</v>
      </c>
      <c r="K137" s="204">
        <v>31123</v>
      </c>
      <c r="L137" s="204">
        <v>32401</v>
      </c>
      <c r="M137" s="204">
        <v>34510</v>
      </c>
      <c r="O137" s="71" t="s">
        <v>213</v>
      </c>
      <c r="P137" s="71" t="s">
        <v>505</v>
      </c>
      <c r="Q137" s="223">
        <f t="shared" si="8"/>
        <v>18.167363011380615</v>
      </c>
      <c r="R137" s="223">
        <f t="shared" si="9"/>
        <v>13.064430516871253</v>
      </c>
      <c r="S137" s="223">
        <f t="shared" ref="S137:S200" si="10">(E137*1000)/L137</f>
        <v>12.829702621460326</v>
      </c>
      <c r="T137" s="223">
        <f t="shared" ref="T137:T200" si="11">(F137*1000)/M137</f>
        <v>11.989005561406492</v>
      </c>
    </row>
    <row r="138" spans="1:20" x14ac:dyDescent="0.2">
      <c r="A138" s="71" t="s">
        <v>214</v>
      </c>
      <c r="B138" s="71" t="s">
        <v>506</v>
      </c>
      <c r="C138" s="78">
        <v>187.07794815326699</v>
      </c>
      <c r="D138" s="78">
        <v>181.81071112188101</v>
      </c>
      <c r="E138" s="78">
        <v>181.37539448899099</v>
      </c>
      <c r="F138" s="78">
        <v>181.482082659507</v>
      </c>
      <c r="H138" s="207" t="s">
        <v>214</v>
      </c>
      <c r="I138" s="208" t="s">
        <v>896</v>
      </c>
      <c r="J138" s="204">
        <v>5537</v>
      </c>
      <c r="K138" s="204">
        <v>5525</v>
      </c>
      <c r="L138" s="204">
        <v>5555</v>
      </c>
      <c r="M138" s="204">
        <v>6037</v>
      </c>
      <c r="O138" s="71" t="s">
        <v>214</v>
      </c>
      <c r="P138" s="71" t="s">
        <v>506</v>
      </c>
      <c r="Q138" s="223">
        <f t="shared" si="8"/>
        <v>33.786878842923421</v>
      </c>
      <c r="R138" s="223">
        <f t="shared" si="9"/>
        <v>32.906916040159459</v>
      </c>
      <c r="S138" s="223">
        <f t="shared" si="10"/>
        <v>32.650836091627546</v>
      </c>
      <c r="T138" s="223">
        <f t="shared" si="11"/>
        <v>30.061633702088287</v>
      </c>
    </row>
    <row r="139" spans="1:20" x14ac:dyDescent="0.2">
      <c r="A139" s="71" t="s">
        <v>215</v>
      </c>
      <c r="B139" s="71" t="s">
        <v>507</v>
      </c>
      <c r="C139" s="78">
        <v>247.41349790770801</v>
      </c>
      <c r="D139" s="78">
        <v>246.55491879571201</v>
      </c>
      <c r="E139" s="78">
        <v>247.998190377242</v>
      </c>
      <c r="F139" s="78">
        <v>243.856570589977</v>
      </c>
      <c r="H139" s="207" t="s">
        <v>215</v>
      </c>
      <c r="I139" s="208" t="s">
        <v>897</v>
      </c>
      <c r="J139" s="204">
        <v>13425</v>
      </c>
      <c r="K139" s="204">
        <v>13482</v>
      </c>
      <c r="L139" s="204">
        <v>13913</v>
      </c>
      <c r="M139" s="204">
        <v>14737</v>
      </c>
      <c r="O139" s="71" t="s">
        <v>215</v>
      </c>
      <c r="P139" s="71" t="s">
        <v>507</v>
      </c>
      <c r="Q139" s="223">
        <f t="shared" si="8"/>
        <v>18.42931083111419</v>
      </c>
      <c r="R139" s="223">
        <f t="shared" si="9"/>
        <v>18.287710932777927</v>
      </c>
      <c r="S139" s="223">
        <f t="shared" si="10"/>
        <v>17.824925636256882</v>
      </c>
      <c r="T139" s="223">
        <f t="shared" si="11"/>
        <v>16.547232855396416</v>
      </c>
    </row>
    <row r="140" spans="1:20" x14ac:dyDescent="0.2">
      <c r="A140" s="71" t="s">
        <v>216</v>
      </c>
      <c r="B140" s="71" t="s">
        <v>508</v>
      </c>
      <c r="C140" s="78">
        <v>312.45065230802498</v>
      </c>
      <c r="D140" s="78">
        <v>311.10497889628999</v>
      </c>
      <c r="E140" s="78">
        <v>326.32211674986701</v>
      </c>
      <c r="F140" s="78">
        <v>300.52197598200797</v>
      </c>
      <c r="H140" s="207" t="s">
        <v>216</v>
      </c>
      <c r="I140" s="208" t="s">
        <v>898</v>
      </c>
      <c r="J140" s="204">
        <v>23082</v>
      </c>
      <c r="K140" s="204">
        <v>25901</v>
      </c>
      <c r="L140" s="204">
        <v>24716</v>
      </c>
      <c r="M140" s="204">
        <v>23712</v>
      </c>
      <c r="O140" s="71" t="s">
        <v>216</v>
      </c>
      <c r="P140" s="71" t="s">
        <v>508</v>
      </c>
      <c r="Q140" s="223">
        <f t="shared" si="8"/>
        <v>13.536550225631444</v>
      </c>
      <c r="R140" s="223">
        <f t="shared" si="9"/>
        <v>12.011311489760628</v>
      </c>
      <c r="S140" s="223">
        <f t="shared" si="10"/>
        <v>13.202869264843299</v>
      </c>
      <c r="T140" s="223">
        <f t="shared" si="11"/>
        <v>12.673835019484143</v>
      </c>
    </row>
    <row r="141" spans="1:20" x14ac:dyDescent="0.2">
      <c r="A141" s="71" t="s">
        <v>217</v>
      </c>
      <c r="B141" s="71" t="s">
        <v>509</v>
      </c>
      <c r="C141" s="78">
        <v>217.00061767345801</v>
      </c>
      <c r="D141" s="78">
        <v>212.98054029635099</v>
      </c>
      <c r="E141" s="78">
        <v>211.105496573398</v>
      </c>
      <c r="F141" s="78">
        <v>209.315559503591</v>
      </c>
      <c r="H141" s="207" t="s">
        <v>217</v>
      </c>
      <c r="I141" s="208" t="s">
        <v>899</v>
      </c>
      <c r="J141" s="204">
        <v>17599</v>
      </c>
      <c r="K141" s="204">
        <v>17937</v>
      </c>
      <c r="L141" s="204">
        <v>18631</v>
      </c>
      <c r="M141" s="204">
        <v>19591</v>
      </c>
      <c r="O141" s="71" t="s">
        <v>217</v>
      </c>
      <c r="P141" s="71" t="s">
        <v>509</v>
      </c>
      <c r="Q141" s="223">
        <f t="shared" si="8"/>
        <v>12.330281133783625</v>
      </c>
      <c r="R141" s="223">
        <f t="shared" si="9"/>
        <v>11.873810575701119</v>
      </c>
      <c r="S141" s="223">
        <f t="shared" si="10"/>
        <v>11.330873091803875</v>
      </c>
      <c r="T141" s="223">
        <f t="shared" si="11"/>
        <v>10.684271323750243</v>
      </c>
    </row>
    <row r="142" spans="1:20" x14ac:dyDescent="0.2">
      <c r="A142" s="71" t="s">
        <v>218</v>
      </c>
      <c r="B142" s="71" t="s">
        <v>510</v>
      </c>
      <c r="C142" s="78">
        <v>92.810114902420807</v>
      </c>
      <c r="D142" s="78">
        <v>90.505222997870007</v>
      </c>
      <c r="E142" s="78">
        <v>87.063862086289305</v>
      </c>
      <c r="F142" s="78">
        <v>86.977332414798397</v>
      </c>
      <c r="H142" s="207" t="s">
        <v>218</v>
      </c>
      <c r="I142" s="208" t="s">
        <v>900</v>
      </c>
      <c r="J142" s="204">
        <v>10789</v>
      </c>
      <c r="K142" s="204">
        <v>11334</v>
      </c>
      <c r="L142" s="204">
        <v>11901</v>
      </c>
      <c r="M142" s="204">
        <v>12620</v>
      </c>
      <c r="O142" s="71" t="s">
        <v>218</v>
      </c>
      <c r="P142" s="71" t="s">
        <v>510</v>
      </c>
      <c r="Q142" s="223">
        <f t="shared" si="8"/>
        <v>8.6022907500621759</v>
      </c>
      <c r="R142" s="223">
        <f t="shared" si="9"/>
        <v>7.9852852477386627</v>
      </c>
      <c r="S142" s="223">
        <f t="shared" si="10"/>
        <v>7.3156761689176788</v>
      </c>
      <c r="T142" s="223">
        <f t="shared" si="11"/>
        <v>6.8920231707447224</v>
      </c>
    </row>
    <row r="143" spans="1:20" x14ac:dyDescent="0.2">
      <c r="A143" s="71" t="s">
        <v>219</v>
      </c>
      <c r="B143" s="71" t="s">
        <v>511</v>
      </c>
      <c r="C143" s="78">
        <v>65.203128184055998</v>
      </c>
      <c r="D143" s="78">
        <v>63.694781271554398</v>
      </c>
      <c r="E143" s="78">
        <v>61.756597172147103</v>
      </c>
      <c r="F143" s="78">
        <v>63.9992223480292</v>
      </c>
      <c r="H143" s="207" t="s">
        <v>219</v>
      </c>
      <c r="I143" s="208" t="s">
        <v>901</v>
      </c>
      <c r="J143" s="204">
        <v>8416</v>
      </c>
      <c r="K143" s="204">
        <v>9094</v>
      </c>
      <c r="L143" s="204">
        <v>9134</v>
      </c>
      <c r="M143" s="204">
        <v>9391</v>
      </c>
      <c r="O143" s="71" t="s">
        <v>219</v>
      </c>
      <c r="P143" s="71" t="s">
        <v>511</v>
      </c>
      <c r="Q143" s="223">
        <f t="shared" si="8"/>
        <v>7.7475199838469582</v>
      </c>
      <c r="R143" s="223">
        <f t="shared" si="9"/>
        <v>7.0040445647189795</v>
      </c>
      <c r="S143" s="223">
        <f t="shared" si="10"/>
        <v>6.7611777066068646</v>
      </c>
      <c r="T143" s="223">
        <f t="shared" si="11"/>
        <v>6.8149528642348205</v>
      </c>
    </row>
    <row r="144" spans="1:20" x14ac:dyDescent="0.2">
      <c r="A144" s="71" t="s">
        <v>220</v>
      </c>
      <c r="B144" s="71" t="s">
        <v>512</v>
      </c>
      <c r="C144" s="78">
        <v>43.371481105501402</v>
      </c>
      <c r="D144" s="78">
        <v>41.720134207997198</v>
      </c>
      <c r="E144" s="78">
        <v>40.488350790204699</v>
      </c>
      <c r="F144" s="78">
        <v>39.8044136404827</v>
      </c>
      <c r="H144" s="207" t="s">
        <v>220</v>
      </c>
      <c r="I144" s="208" t="s">
        <v>902</v>
      </c>
      <c r="J144" s="204">
        <v>2615</v>
      </c>
      <c r="K144" s="204">
        <v>2652</v>
      </c>
      <c r="L144" s="204">
        <v>2790</v>
      </c>
      <c r="M144" s="204">
        <v>2892</v>
      </c>
      <c r="O144" s="71" t="s">
        <v>220</v>
      </c>
      <c r="P144" s="71" t="s">
        <v>512</v>
      </c>
      <c r="Q144" s="223">
        <f t="shared" si="8"/>
        <v>16.585652430402064</v>
      </c>
      <c r="R144" s="223">
        <f t="shared" si="9"/>
        <v>15.731573984915986</v>
      </c>
      <c r="S144" s="223">
        <f t="shared" si="10"/>
        <v>14.511953688245411</v>
      </c>
      <c r="T144" s="223">
        <f t="shared" si="11"/>
        <v>13.763628506390976</v>
      </c>
    </row>
    <row r="145" spans="1:20" x14ac:dyDescent="0.2">
      <c r="A145" s="71" t="s">
        <v>221</v>
      </c>
      <c r="B145" s="71" t="s">
        <v>513</v>
      </c>
      <c r="C145" s="78">
        <v>1040.82589829367</v>
      </c>
      <c r="D145" s="78">
        <v>1093.9539413539801</v>
      </c>
      <c r="E145" s="78">
        <v>1074.4161179973601</v>
      </c>
      <c r="F145" s="78">
        <v>1014.9307899302499</v>
      </c>
      <c r="H145" s="207" t="s">
        <v>221</v>
      </c>
      <c r="I145" s="208" t="s">
        <v>903</v>
      </c>
      <c r="J145" s="204">
        <v>11776</v>
      </c>
      <c r="K145" s="204">
        <v>11799</v>
      </c>
      <c r="L145" s="204">
        <v>11759</v>
      </c>
      <c r="M145" s="204">
        <v>13108</v>
      </c>
      <c r="O145" s="71" t="s">
        <v>221</v>
      </c>
      <c r="P145" s="71" t="s">
        <v>513</v>
      </c>
      <c r="Q145" s="223">
        <f t="shared" si="8"/>
        <v>88.385351417601058</v>
      </c>
      <c r="R145" s="223">
        <f t="shared" si="9"/>
        <v>92.715818404439361</v>
      </c>
      <c r="S145" s="223">
        <f t="shared" si="10"/>
        <v>91.369684326674033</v>
      </c>
      <c r="T145" s="223">
        <f t="shared" si="11"/>
        <v>77.428348331572309</v>
      </c>
    </row>
    <row r="146" spans="1:20" x14ac:dyDescent="0.2">
      <c r="A146" s="71" t="s">
        <v>222</v>
      </c>
      <c r="B146" s="71" t="s">
        <v>514</v>
      </c>
      <c r="C146" s="78">
        <v>169.79711833946999</v>
      </c>
      <c r="D146" s="78">
        <v>97.816265273784197</v>
      </c>
      <c r="E146" s="78">
        <v>101.020932854148</v>
      </c>
      <c r="F146" s="78">
        <v>95.138908410536104</v>
      </c>
      <c r="H146" s="207" t="s">
        <v>222</v>
      </c>
      <c r="I146" s="208" t="s">
        <v>904</v>
      </c>
      <c r="J146" s="204">
        <v>3590</v>
      </c>
      <c r="K146" s="204">
        <v>3684</v>
      </c>
      <c r="L146" s="204">
        <v>3802</v>
      </c>
      <c r="M146" s="204">
        <v>3990</v>
      </c>
      <c r="O146" s="71" t="s">
        <v>222</v>
      </c>
      <c r="P146" s="71" t="s">
        <v>514</v>
      </c>
      <c r="Q146" s="223">
        <f t="shared" si="8"/>
        <v>47.297247448320327</v>
      </c>
      <c r="R146" s="223">
        <f t="shared" si="9"/>
        <v>26.551646382677578</v>
      </c>
      <c r="S146" s="223">
        <f t="shared" si="10"/>
        <v>26.570471555536034</v>
      </c>
      <c r="T146" s="223">
        <f t="shared" si="11"/>
        <v>23.844337947502783</v>
      </c>
    </row>
    <row r="147" spans="1:20" x14ac:dyDescent="0.2">
      <c r="A147" s="71" t="s">
        <v>223</v>
      </c>
      <c r="B147" s="71" t="s">
        <v>515</v>
      </c>
      <c r="C147" s="78">
        <v>82.804468102677205</v>
      </c>
      <c r="D147" s="78">
        <v>80.078449556888202</v>
      </c>
      <c r="E147" s="78">
        <v>79.983870538238193</v>
      </c>
      <c r="F147" s="78">
        <v>80.864643286006796</v>
      </c>
      <c r="H147" s="207" t="s">
        <v>223</v>
      </c>
      <c r="I147" s="208" t="s">
        <v>905</v>
      </c>
      <c r="J147" s="204">
        <v>3712</v>
      </c>
      <c r="K147" s="204">
        <v>3709</v>
      </c>
      <c r="L147" s="204">
        <v>3810</v>
      </c>
      <c r="M147" s="204">
        <v>4010</v>
      </c>
      <c r="O147" s="71" t="s">
        <v>223</v>
      </c>
      <c r="P147" s="71" t="s">
        <v>515</v>
      </c>
      <c r="Q147" s="223">
        <f t="shared" si="8"/>
        <v>22.307238174212607</v>
      </c>
      <c r="R147" s="223">
        <f t="shared" si="9"/>
        <v>21.590307241005174</v>
      </c>
      <c r="S147" s="223">
        <f t="shared" si="10"/>
        <v>20.993141873553331</v>
      </c>
      <c r="T147" s="223">
        <f t="shared" si="11"/>
        <v>20.165746455363291</v>
      </c>
    </row>
    <row r="148" spans="1:20" x14ac:dyDescent="0.2">
      <c r="A148" s="71" t="s">
        <v>224</v>
      </c>
      <c r="B148" s="71" t="s">
        <v>516</v>
      </c>
      <c r="C148" s="78">
        <v>45.444239880720097</v>
      </c>
      <c r="D148" s="78">
        <v>46.067117694018798</v>
      </c>
      <c r="E148" s="78">
        <v>52.543392003476399</v>
      </c>
      <c r="F148" s="78">
        <v>50.074385553011901</v>
      </c>
      <c r="H148" s="207" t="s">
        <v>224</v>
      </c>
      <c r="I148" s="208" t="s">
        <v>906</v>
      </c>
      <c r="J148" s="204">
        <v>2982</v>
      </c>
      <c r="K148" s="204">
        <v>3184</v>
      </c>
      <c r="L148" s="204">
        <v>3416</v>
      </c>
      <c r="M148" s="204">
        <v>3685</v>
      </c>
      <c r="O148" s="71" t="s">
        <v>224</v>
      </c>
      <c r="P148" s="71" t="s">
        <v>516</v>
      </c>
      <c r="Q148" s="223">
        <f t="shared" si="8"/>
        <v>15.239517062615725</v>
      </c>
      <c r="R148" s="223">
        <f t="shared" si="9"/>
        <v>14.468315858674245</v>
      </c>
      <c r="S148" s="223">
        <f t="shared" si="10"/>
        <v>15.381555036146487</v>
      </c>
      <c r="T148" s="223">
        <f t="shared" si="11"/>
        <v>13.588707070016799</v>
      </c>
    </row>
    <row r="149" spans="1:20" x14ac:dyDescent="0.2">
      <c r="A149" s="71" t="s">
        <v>225</v>
      </c>
      <c r="B149" s="71" t="s">
        <v>517</v>
      </c>
      <c r="C149" s="78">
        <v>68.215268171101698</v>
      </c>
      <c r="D149" s="78">
        <v>66.408034606488599</v>
      </c>
      <c r="E149" s="78">
        <v>71.226288428667203</v>
      </c>
      <c r="F149" s="78">
        <v>77.460210966466207</v>
      </c>
      <c r="H149" s="207" t="s">
        <v>225</v>
      </c>
      <c r="I149" s="208" t="s">
        <v>907</v>
      </c>
      <c r="J149" s="204">
        <v>2371</v>
      </c>
      <c r="K149" s="204">
        <v>2320</v>
      </c>
      <c r="L149" s="204">
        <v>2500</v>
      </c>
      <c r="M149" s="204">
        <v>2639</v>
      </c>
      <c r="O149" s="71" t="s">
        <v>225</v>
      </c>
      <c r="P149" s="71" t="s">
        <v>517</v>
      </c>
      <c r="Q149" s="223">
        <f t="shared" si="8"/>
        <v>28.770674049389157</v>
      </c>
      <c r="R149" s="223">
        <f t="shared" si="9"/>
        <v>28.624152847624394</v>
      </c>
      <c r="S149" s="223">
        <f t="shared" si="10"/>
        <v>28.490515371466881</v>
      </c>
      <c r="T149" s="223">
        <f t="shared" si="11"/>
        <v>29.352107224882992</v>
      </c>
    </row>
    <row r="150" spans="1:20" x14ac:dyDescent="0.2">
      <c r="A150" s="71" t="s">
        <v>226</v>
      </c>
      <c r="B150" s="71" t="s">
        <v>518</v>
      </c>
      <c r="C150" s="78">
        <v>85.887739298781995</v>
      </c>
      <c r="D150" s="78">
        <v>84.769651757014003</v>
      </c>
      <c r="E150" s="78">
        <v>84.275160137388099</v>
      </c>
      <c r="F150" s="78">
        <v>82.773654529742501</v>
      </c>
      <c r="H150" s="207" t="s">
        <v>226</v>
      </c>
      <c r="I150" s="208" t="s">
        <v>908</v>
      </c>
      <c r="J150" s="204">
        <v>3505</v>
      </c>
      <c r="K150" s="204">
        <v>3596</v>
      </c>
      <c r="L150" s="204">
        <v>3880</v>
      </c>
      <c r="M150" s="204">
        <v>4011</v>
      </c>
      <c r="O150" s="71" t="s">
        <v>226</v>
      </c>
      <c r="P150" s="71" t="s">
        <v>518</v>
      </c>
      <c r="Q150" s="223">
        <f t="shared" si="8"/>
        <v>24.504347874117546</v>
      </c>
      <c r="R150" s="223">
        <f t="shared" si="9"/>
        <v>23.573318063685761</v>
      </c>
      <c r="S150" s="223">
        <f t="shared" si="10"/>
        <v>21.720402097264973</v>
      </c>
      <c r="T150" s="223">
        <f t="shared" si="11"/>
        <v>20.636662809708927</v>
      </c>
    </row>
    <row r="151" spans="1:20" x14ac:dyDescent="0.2">
      <c r="A151" s="71" t="s">
        <v>227</v>
      </c>
      <c r="B151" s="71" t="s">
        <v>519</v>
      </c>
      <c r="C151" s="78">
        <v>26.5848117955397</v>
      </c>
      <c r="D151" s="78">
        <v>24.699158140255602</v>
      </c>
      <c r="E151" s="78">
        <v>23.668214077570699</v>
      </c>
      <c r="F151" s="78">
        <v>23.266860536978101</v>
      </c>
      <c r="H151" s="207" t="s">
        <v>227</v>
      </c>
      <c r="I151" s="208" t="s">
        <v>909</v>
      </c>
      <c r="J151" s="204">
        <v>1332</v>
      </c>
      <c r="K151" s="204">
        <v>1286</v>
      </c>
      <c r="L151" s="204">
        <v>1421</v>
      </c>
      <c r="M151" s="204">
        <v>1423</v>
      </c>
      <c r="O151" s="71" t="s">
        <v>227</v>
      </c>
      <c r="P151" s="71" t="s">
        <v>519</v>
      </c>
      <c r="Q151" s="223">
        <f t="shared" si="8"/>
        <v>19.958567414068842</v>
      </c>
      <c r="R151" s="223">
        <f t="shared" si="9"/>
        <v>19.206188289467807</v>
      </c>
      <c r="S151" s="223">
        <f t="shared" si="10"/>
        <v>16.656026796319985</v>
      </c>
      <c r="T151" s="223">
        <f t="shared" si="11"/>
        <v>16.350569597314195</v>
      </c>
    </row>
    <row r="152" spans="1:20" x14ac:dyDescent="0.2">
      <c r="A152" s="71" t="s">
        <v>228</v>
      </c>
      <c r="B152" s="71" t="s">
        <v>520</v>
      </c>
      <c r="C152" s="78">
        <v>47.555496856716999</v>
      </c>
      <c r="D152" s="78">
        <v>47.258067771122697</v>
      </c>
      <c r="E152" s="78">
        <v>47.326002982458903</v>
      </c>
      <c r="F152" s="78">
        <v>44.873166435321401</v>
      </c>
      <c r="H152" s="207" t="s">
        <v>228</v>
      </c>
      <c r="I152" s="208" t="s">
        <v>910</v>
      </c>
      <c r="J152" s="204">
        <v>1085</v>
      </c>
      <c r="K152" s="204">
        <v>1169</v>
      </c>
      <c r="L152" s="204">
        <v>1282</v>
      </c>
      <c r="M152" s="204">
        <v>1332</v>
      </c>
      <c r="O152" s="71" t="s">
        <v>228</v>
      </c>
      <c r="P152" s="71" t="s">
        <v>520</v>
      </c>
      <c r="Q152" s="223">
        <f t="shared" si="8"/>
        <v>43.82995102001567</v>
      </c>
      <c r="R152" s="223">
        <f t="shared" si="9"/>
        <v>40.426063106178525</v>
      </c>
      <c r="S152" s="223">
        <f t="shared" si="10"/>
        <v>36.915758956676207</v>
      </c>
      <c r="T152" s="223">
        <f t="shared" si="11"/>
        <v>33.688563389880933</v>
      </c>
    </row>
    <row r="153" spans="1:20" x14ac:dyDescent="0.2">
      <c r="A153" s="71" t="s">
        <v>229</v>
      </c>
      <c r="B153" s="71" t="s">
        <v>521</v>
      </c>
      <c r="C153" s="78">
        <v>144.48455891148001</v>
      </c>
      <c r="D153" s="78">
        <v>142.858905646567</v>
      </c>
      <c r="E153" s="78">
        <v>144.073633434252</v>
      </c>
      <c r="F153" s="78">
        <v>148.39394433776101</v>
      </c>
      <c r="H153" s="207" t="s">
        <v>229</v>
      </c>
      <c r="I153" s="208" t="s">
        <v>911</v>
      </c>
      <c r="J153" s="204">
        <v>4844</v>
      </c>
      <c r="K153" s="204">
        <v>5101</v>
      </c>
      <c r="L153" s="204">
        <v>5560</v>
      </c>
      <c r="M153" s="204">
        <v>5581</v>
      </c>
      <c r="O153" s="71" t="s">
        <v>229</v>
      </c>
      <c r="P153" s="71" t="s">
        <v>521</v>
      </c>
      <c r="Q153" s="223">
        <f t="shared" si="8"/>
        <v>29.827530741428575</v>
      </c>
      <c r="R153" s="223">
        <f t="shared" si="9"/>
        <v>28.006058742710646</v>
      </c>
      <c r="S153" s="223">
        <f t="shared" si="10"/>
        <v>25.912523998966186</v>
      </c>
      <c r="T153" s="223">
        <f t="shared" si="11"/>
        <v>26.589131757348326</v>
      </c>
    </row>
    <row r="154" spans="1:20" x14ac:dyDescent="0.2">
      <c r="A154" s="71" t="s">
        <v>230</v>
      </c>
      <c r="B154" s="71" t="s">
        <v>522</v>
      </c>
      <c r="C154" s="78">
        <v>93.772407277997203</v>
      </c>
      <c r="D154" s="78">
        <v>89.0710176894993</v>
      </c>
      <c r="E154" s="78">
        <v>86.315668185590496</v>
      </c>
      <c r="F154" s="78">
        <v>88.938778198264401</v>
      </c>
      <c r="H154" s="207" t="s">
        <v>230</v>
      </c>
      <c r="I154" s="208" t="s">
        <v>912</v>
      </c>
      <c r="J154" s="204">
        <v>6152</v>
      </c>
      <c r="K154" s="204">
        <v>6242</v>
      </c>
      <c r="L154" s="204">
        <v>6631</v>
      </c>
      <c r="M154" s="204">
        <v>7132</v>
      </c>
      <c r="O154" s="71" t="s">
        <v>230</v>
      </c>
      <c r="P154" s="71" t="s">
        <v>522</v>
      </c>
      <c r="Q154" s="223">
        <f t="shared" si="8"/>
        <v>15.242588959362354</v>
      </c>
      <c r="R154" s="223">
        <f t="shared" si="9"/>
        <v>14.269627954101137</v>
      </c>
      <c r="S154" s="223">
        <f t="shared" si="10"/>
        <v>13.01699113038614</v>
      </c>
      <c r="T154" s="223">
        <f t="shared" si="11"/>
        <v>12.470383931332643</v>
      </c>
    </row>
    <row r="155" spans="1:20" x14ac:dyDescent="0.2">
      <c r="A155" s="71" t="s">
        <v>231</v>
      </c>
      <c r="B155" s="71" t="s">
        <v>523</v>
      </c>
      <c r="C155" s="78">
        <v>67.586455559904095</v>
      </c>
      <c r="D155" s="78">
        <v>67.171056030284902</v>
      </c>
      <c r="E155" s="78">
        <v>68.302377605873104</v>
      </c>
      <c r="F155" s="78">
        <v>78.802309088932404</v>
      </c>
      <c r="H155" s="207" t="s">
        <v>231</v>
      </c>
      <c r="I155" s="208" t="s">
        <v>913</v>
      </c>
      <c r="J155" s="204">
        <v>3435</v>
      </c>
      <c r="K155" s="204">
        <v>3926</v>
      </c>
      <c r="L155" s="204">
        <v>4056</v>
      </c>
      <c r="M155" s="204">
        <v>4248</v>
      </c>
      <c r="O155" s="71" t="s">
        <v>231</v>
      </c>
      <c r="P155" s="71" t="s">
        <v>523</v>
      </c>
      <c r="Q155" s="223">
        <f t="shared" si="8"/>
        <v>19.675824034906576</v>
      </c>
      <c r="R155" s="223">
        <f t="shared" si="9"/>
        <v>17.109285794774557</v>
      </c>
      <c r="S155" s="223">
        <f t="shared" si="10"/>
        <v>16.839836687838535</v>
      </c>
      <c r="T155" s="223">
        <f t="shared" si="11"/>
        <v>18.550449408882393</v>
      </c>
    </row>
    <row r="156" spans="1:20" x14ac:dyDescent="0.2">
      <c r="A156" s="71" t="s">
        <v>232</v>
      </c>
      <c r="B156" s="71" t="s">
        <v>524</v>
      </c>
      <c r="C156" s="78">
        <v>26.795798185728401</v>
      </c>
      <c r="D156" s="78">
        <v>25.461556357738399</v>
      </c>
      <c r="E156" s="78">
        <v>24.218711942612799</v>
      </c>
      <c r="F156" s="78">
        <v>24.730756973685398</v>
      </c>
      <c r="H156" s="207" t="s">
        <v>232</v>
      </c>
      <c r="I156" s="208" t="s">
        <v>914</v>
      </c>
      <c r="J156" s="204">
        <v>1740</v>
      </c>
      <c r="K156" s="204">
        <v>1686</v>
      </c>
      <c r="L156" s="204">
        <v>1786</v>
      </c>
      <c r="M156" s="204">
        <v>1993</v>
      </c>
      <c r="O156" s="71" t="s">
        <v>232</v>
      </c>
      <c r="P156" s="71" t="s">
        <v>524</v>
      </c>
      <c r="Q156" s="223">
        <f t="shared" si="8"/>
        <v>15.399884014786437</v>
      </c>
      <c r="R156" s="223">
        <f t="shared" si="9"/>
        <v>15.101753474340686</v>
      </c>
      <c r="S156" s="223">
        <f t="shared" si="10"/>
        <v>13.560309038417019</v>
      </c>
      <c r="T156" s="223">
        <f t="shared" si="11"/>
        <v>12.408809319460811</v>
      </c>
    </row>
    <row r="157" spans="1:20" x14ac:dyDescent="0.2">
      <c r="A157" s="71" t="s">
        <v>233</v>
      </c>
      <c r="B157" s="71" t="s">
        <v>525</v>
      </c>
      <c r="C157" s="78">
        <v>40.5162916706768</v>
      </c>
      <c r="D157" s="78">
        <v>41.040365760611202</v>
      </c>
      <c r="E157" s="78">
        <v>41.267420797509502</v>
      </c>
      <c r="F157" s="78">
        <v>39.392257345658003</v>
      </c>
      <c r="H157" s="207" t="s">
        <v>233</v>
      </c>
      <c r="I157" s="208" t="s">
        <v>915</v>
      </c>
      <c r="J157" s="204">
        <v>981</v>
      </c>
      <c r="K157" s="208">
        <v>995</v>
      </c>
      <c r="L157" s="204">
        <v>996</v>
      </c>
      <c r="M157" s="204">
        <v>1095</v>
      </c>
      <c r="O157" s="71" t="s">
        <v>233</v>
      </c>
      <c r="P157" s="71" t="s">
        <v>525</v>
      </c>
      <c r="Q157" s="223">
        <f t="shared" si="8"/>
        <v>41.301010877346386</v>
      </c>
      <c r="R157" s="223">
        <f t="shared" si="9"/>
        <v>41.246598754383122</v>
      </c>
      <c r="S157" s="223">
        <f t="shared" si="10"/>
        <v>41.433153411154123</v>
      </c>
      <c r="T157" s="223">
        <f t="shared" si="11"/>
        <v>35.974664242610046</v>
      </c>
    </row>
    <row r="158" spans="1:20" x14ac:dyDescent="0.2">
      <c r="A158" s="71" t="s">
        <v>234</v>
      </c>
      <c r="B158" s="71" t="s">
        <v>526</v>
      </c>
      <c r="C158" s="78">
        <v>38.581193854679597</v>
      </c>
      <c r="D158" s="78">
        <v>39.026415702952299</v>
      </c>
      <c r="E158" s="78">
        <v>39.072348888284303</v>
      </c>
      <c r="F158" s="78">
        <v>39.322600265453602</v>
      </c>
      <c r="H158" s="207" t="s">
        <v>234</v>
      </c>
      <c r="I158" s="208" t="s">
        <v>916</v>
      </c>
      <c r="J158" s="204">
        <v>1181</v>
      </c>
      <c r="K158" s="204">
        <v>1183</v>
      </c>
      <c r="L158" s="204">
        <v>1239</v>
      </c>
      <c r="M158" s="204">
        <v>1290</v>
      </c>
      <c r="O158" s="71" t="s">
        <v>234</v>
      </c>
      <c r="P158" s="71" t="s">
        <v>526</v>
      </c>
      <c r="Q158" s="223">
        <f t="shared" si="8"/>
        <v>32.668242044605918</v>
      </c>
      <c r="R158" s="223">
        <f t="shared" si="9"/>
        <v>32.989362386265675</v>
      </c>
      <c r="S158" s="223">
        <f t="shared" si="10"/>
        <v>31.535390547444958</v>
      </c>
      <c r="T158" s="223">
        <f t="shared" si="11"/>
        <v>30.48263586469271</v>
      </c>
    </row>
    <row r="159" spans="1:20" x14ac:dyDescent="0.2">
      <c r="A159" s="71" t="s">
        <v>235</v>
      </c>
      <c r="B159" s="71" t="s">
        <v>527</v>
      </c>
      <c r="C159" s="78">
        <v>35.6539684170586</v>
      </c>
      <c r="D159" s="78">
        <v>34.4535856140051</v>
      </c>
      <c r="E159" s="78">
        <v>34.317415967998897</v>
      </c>
      <c r="F159" s="78">
        <v>34.106836731125497</v>
      </c>
      <c r="H159" s="207" t="s">
        <v>235</v>
      </c>
      <c r="I159" s="208" t="s">
        <v>917</v>
      </c>
      <c r="J159" s="204">
        <v>2136</v>
      </c>
      <c r="K159" s="204">
        <v>2254</v>
      </c>
      <c r="L159" s="204">
        <v>2213</v>
      </c>
      <c r="M159" s="204">
        <v>2058</v>
      </c>
      <c r="O159" s="71" t="s">
        <v>235</v>
      </c>
      <c r="P159" s="71" t="s">
        <v>527</v>
      </c>
      <c r="Q159" s="223">
        <f t="shared" si="8"/>
        <v>16.691932779521814</v>
      </c>
      <c r="R159" s="223">
        <f t="shared" si="9"/>
        <v>15.28553044099605</v>
      </c>
      <c r="S159" s="223">
        <f t="shared" si="10"/>
        <v>15.507192032534521</v>
      </c>
      <c r="T159" s="223">
        <f t="shared" si="11"/>
        <v>16.572806963617833</v>
      </c>
    </row>
    <row r="160" spans="1:20" x14ac:dyDescent="0.2">
      <c r="A160" s="71" t="s">
        <v>236</v>
      </c>
      <c r="B160" s="71" t="s">
        <v>528</v>
      </c>
      <c r="C160" s="78">
        <v>35.822311574098997</v>
      </c>
      <c r="D160" s="78">
        <v>35.518747726578198</v>
      </c>
      <c r="E160" s="78">
        <v>34.5053684154256</v>
      </c>
      <c r="F160" s="78">
        <v>33.731342981066199</v>
      </c>
      <c r="H160" s="207" t="s">
        <v>236</v>
      </c>
      <c r="I160" s="208" t="s">
        <v>918</v>
      </c>
      <c r="J160" s="204">
        <v>1113</v>
      </c>
      <c r="K160" s="204">
        <v>1170</v>
      </c>
      <c r="L160" s="204">
        <v>1232</v>
      </c>
      <c r="M160" s="204">
        <v>1295</v>
      </c>
      <c r="O160" s="71" t="s">
        <v>236</v>
      </c>
      <c r="P160" s="71" t="s">
        <v>528</v>
      </c>
      <c r="Q160" s="223">
        <f t="shared" si="8"/>
        <v>32.185365295686431</v>
      </c>
      <c r="R160" s="223">
        <f t="shared" si="9"/>
        <v>30.357904039810428</v>
      </c>
      <c r="S160" s="223">
        <f t="shared" si="10"/>
        <v>28.007604233299997</v>
      </c>
      <c r="T160" s="223">
        <f t="shared" si="11"/>
        <v>26.047369097348415</v>
      </c>
    </row>
    <row r="161" spans="1:20" x14ac:dyDescent="0.2">
      <c r="A161" s="71" t="s">
        <v>237</v>
      </c>
      <c r="B161" s="71" t="s">
        <v>529</v>
      </c>
      <c r="C161" s="78">
        <v>137.65283101567701</v>
      </c>
      <c r="D161" s="78">
        <v>133.26813304198799</v>
      </c>
      <c r="E161" s="78">
        <v>130.27265752389701</v>
      </c>
      <c r="F161" s="78">
        <v>131.48933130718899</v>
      </c>
      <c r="H161" s="207" t="s">
        <v>237</v>
      </c>
      <c r="I161" s="208" t="s">
        <v>919</v>
      </c>
      <c r="J161" s="204">
        <v>4183</v>
      </c>
      <c r="K161" s="204">
        <v>4218</v>
      </c>
      <c r="L161" s="204">
        <v>4250</v>
      </c>
      <c r="M161" s="204">
        <v>4394</v>
      </c>
      <c r="O161" s="71" t="s">
        <v>237</v>
      </c>
      <c r="P161" s="71" t="s">
        <v>529</v>
      </c>
      <c r="Q161" s="223">
        <f t="shared" si="8"/>
        <v>32.907681332937372</v>
      </c>
      <c r="R161" s="223">
        <f t="shared" si="9"/>
        <v>31.595100294449498</v>
      </c>
      <c r="S161" s="223">
        <f t="shared" si="10"/>
        <v>30.652390005622827</v>
      </c>
      <c r="T161" s="223">
        <f t="shared" si="11"/>
        <v>29.924745404458122</v>
      </c>
    </row>
    <row r="162" spans="1:20" x14ac:dyDescent="0.2">
      <c r="A162" s="71" t="s">
        <v>238</v>
      </c>
      <c r="B162" s="71" t="s">
        <v>530</v>
      </c>
      <c r="C162" s="78">
        <v>85.9937487851724</v>
      </c>
      <c r="D162" s="78">
        <v>81.481898710132498</v>
      </c>
      <c r="E162" s="78">
        <v>78.134836880187606</v>
      </c>
      <c r="F162" s="78">
        <v>75.276672770717695</v>
      </c>
      <c r="H162" s="207" t="s">
        <v>238</v>
      </c>
      <c r="I162" s="208" t="s">
        <v>920</v>
      </c>
      <c r="J162" s="204">
        <v>2674</v>
      </c>
      <c r="K162" s="204">
        <v>2772</v>
      </c>
      <c r="L162" s="204">
        <v>2799</v>
      </c>
      <c r="M162" s="204">
        <v>2882</v>
      </c>
      <c r="O162" s="71" t="s">
        <v>238</v>
      </c>
      <c r="P162" s="71" t="s">
        <v>530</v>
      </c>
      <c r="Q162" s="223">
        <f t="shared" si="8"/>
        <v>32.159217945090653</v>
      </c>
      <c r="R162" s="223">
        <f t="shared" si="9"/>
        <v>29.394624354304653</v>
      </c>
      <c r="S162" s="223">
        <f t="shared" si="10"/>
        <v>27.915268624575781</v>
      </c>
      <c r="T162" s="223">
        <f t="shared" si="11"/>
        <v>26.119594993309398</v>
      </c>
    </row>
    <row r="163" spans="1:20" x14ac:dyDescent="0.2">
      <c r="A163" s="71" t="s">
        <v>239</v>
      </c>
      <c r="B163" s="71" t="s">
        <v>531</v>
      </c>
      <c r="C163" s="78">
        <v>71.043790729635305</v>
      </c>
      <c r="D163" s="78">
        <v>71.153706880595905</v>
      </c>
      <c r="E163" s="78">
        <v>70.536346248094503</v>
      </c>
      <c r="F163" s="78">
        <v>70.173351371385493</v>
      </c>
      <c r="H163" s="207" t="s">
        <v>239</v>
      </c>
      <c r="I163" s="208" t="s">
        <v>921</v>
      </c>
      <c r="J163" s="204">
        <v>1836</v>
      </c>
      <c r="K163" s="204">
        <v>1694</v>
      </c>
      <c r="L163" s="204">
        <v>1783</v>
      </c>
      <c r="M163" s="204">
        <v>1946</v>
      </c>
      <c r="O163" s="71" t="s">
        <v>239</v>
      </c>
      <c r="P163" s="71" t="s">
        <v>531</v>
      </c>
      <c r="Q163" s="223">
        <f t="shared" si="8"/>
        <v>38.6948751250737</v>
      </c>
      <c r="R163" s="223">
        <f t="shared" si="9"/>
        <v>42.003368878746102</v>
      </c>
      <c r="S163" s="223">
        <f t="shared" si="10"/>
        <v>39.560485837405778</v>
      </c>
      <c r="T163" s="223">
        <f t="shared" si="11"/>
        <v>36.060303890742802</v>
      </c>
    </row>
    <row r="164" spans="1:20" x14ac:dyDescent="0.2">
      <c r="A164" s="71" t="s">
        <v>240</v>
      </c>
      <c r="B164" s="71" t="s">
        <v>532</v>
      </c>
      <c r="C164" s="78">
        <v>63.208379417888601</v>
      </c>
      <c r="D164" s="78">
        <v>62.283722126528502</v>
      </c>
      <c r="E164" s="78">
        <v>59.976203826974697</v>
      </c>
      <c r="F164" s="78">
        <v>61.4678707774831</v>
      </c>
      <c r="H164" s="207" t="s">
        <v>240</v>
      </c>
      <c r="I164" s="208" t="s">
        <v>922</v>
      </c>
      <c r="J164" s="204">
        <v>2837</v>
      </c>
      <c r="K164" s="204">
        <v>2729</v>
      </c>
      <c r="L164" s="204">
        <v>2886</v>
      </c>
      <c r="M164" s="204">
        <v>3161</v>
      </c>
      <c r="O164" s="71" t="s">
        <v>240</v>
      </c>
      <c r="P164" s="71" t="s">
        <v>532</v>
      </c>
      <c r="Q164" s="223">
        <f t="shared" si="8"/>
        <v>22.28000684451484</v>
      </c>
      <c r="R164" s="223">
        <f t="shared" si="9"/>
        <v>22.822910269889523</v>
      </c>
      <c r="S164" s="223">
        <f t="shared" si="10"/>
        <v>20.781775407822142</v>
      </c>
      <c r="T164" s="223">
        <f t="shared" si="11"/>
        <v>19.445704137134797</v>
      </c>
    </row>
    <row r="165" spans="1:20" x14ac:dyDescent="0.2">
      <c r="A165" s="71" t="s">
        <v>241</v>
      </c>
      <c r="B165" s="71" t="s">
        <v>533</v>
      </c>
      <c r="C165" s="78">
        <v>152.93953478901</v>
      </c>
      <c r="D165" s="78">
        <v>150.531407675656</v>
      </c>
      <c r="E165" s="78">
        <v>145.880099462375</v>
      </c>
      <c r="F165" s="78">
        <v>137.923565198246</v>
      </c>
      <c r="H165" s="207" t="s">
        <v>241</v>
      </c>
      <c r="I165" s="208" t="s">
        <v>923</v>
      </c>
      <c r="J165" s="204">
        <v>7145</v>
      </c>
      <c r="K165" s="204">
        <v>7037</v>
      </c>
      <c r="L165" s="204">
        <v>7325</v>
      </c>
      <c r="M165" s="204">
        <v>7814</v>
      </c>
      <c r="O165" s="71" t="s">
        <v>241</v>
      </c>
      <c r="P165" s="71" t="s">
        <v>533</v>
      </c>
      <c r="Q165" s="223">
        <f t="shared" si="8"/>
        <v>21.405113336460463</v>
      </c>
      <c r="R165" s="223">
        <f t="shared" si="9"/>
        <v>21.391417887687368</v>
      </c>
      <c r="S165" s="223">
        <f t="shared" si="10"/>
        <v>19.915371940255969</v>
      </c>
      <c r="T165" s="223">
        <f t="shared" si="11"/>
        <v>17.650827386517275</v>
      </c>
    </row>
    <row r="166" spans="1:20" x14ac:dyDescent="0.2">
      <c r="A166" s="71" t="s">
        <v>242</v>
      </c>
      <c r="B166" s="71" t="s">
        <v>534</v>
      </c>
      <c r="C166" s="78">
        <v>73.026221735817302</v>
      </c>
      <c r="D166" s="78">
        <v>73.320080022703905</v>
      </c>
      <c r="E166" s="78">
        <v>71.859198005184098</v>
      </c>
      <c r="F166" s="78">
        <v>71.349945266073703</v>
      </c>
      <c r="H166" s="207" t="s">
        <v>242</v>
      </c>
      <c r="I166" s="208" t="s">
        <v>924</v>
      </c>
      <c r="J166" s="204">
        <v>2341</v>
      </c>
      <c r="K166" s="204">
        <v>2345</v>
      </c>
      <c r="L166" s="204">
        <v>2366</v>
      </c>
      <c r="M166" s="204">
        <v>2706</v>
      </c>
      <c r="O166" s="71" t="s">
        <v>242</v>
      </c>
      <c r="P166" s="71" t="s">
        <v>534</v>
      </c>
      <c r="Q166" s="223">
        <f t="shared" si="8"/>
        <v>31.194456102442249</v>
      </c>
      <c r="R166" s="223">
        <f t="shared" si="9"/>
        <v>31.266558645076291</v>
      </c>
      <c r="S166" s="223">
        <f t="shared" si="10"/>
        <v>30.371596790018636</v>
      </c>
      <c r="T166" s="223">
        <f t="shared" si="11"/>
        <v>26.36731162826079</v>
      </c>
    </row>
    <row r="167" spans="1:20" x14ac:dyDescent="0.2">
      <c r="A167" s="71" t="s">
        <v>243</v>
      </c>
      <c r="B167" s="71" t="s">
        <v>535</v>
      </c>
      <c r="C167" s="78">
        <v>80.946014701929599</v>
      </c>
      <c r="D167" s="78">
        <v>79.444211769014402</v>
      </c>
      <c r="E167" s="78">
        <v>78.911387341476797</v>
      </c>
      <c r="F167" s="78">
        <v>79.389742488528199</v>
      </c>
      <c r="H167" s="207" t="s">
        <v>243</v>
      </c>
      <c r="I167" s="208" t="s">
        <v>925</v>
      </c>
      <c r="J167" s="204">
        <v>2985</v>
      </c>
      <c r="K167" s="204">
        <v>2752</v>
      </c>
      <c r="L167" s="204">
        <v>2671</v>
      </c>
      <c r="M167" s="204">
        <v>2844</v>
      </c>
      <c r="O167" s="71" t="s">
        <v>243</v>
      </c>
      <c r="P167" s="71" t="s">
        <v>535</v>
      </c>
      <c r="Q167" s="223">
        <f t="shared" si="8"/>
        <v>27.117592864968039</v>
      </c>
      <c r="R167" s="223">
        <f t="shared" si="9"/>
        <v>28.867809509089536</v>
      </c>
      <c r="S167" s="223">
        <f t="shared" si="10"/>
        <v>29.543761640388169</v>
      </c>
      <c r="T167" s="223">
        <f t="shared" si="11"/>
        <v>27.914818033940996</v>
      </c>
    </row>
    <row r="168" spans="1:20" x14ac:dyDescent="0.2">
      <c r="A168" s="71" t="s">
        <v>244</v>
      </c>
      <c r="B168" s="71" t="s">
        <v>536</v>
      </c>
      <c r="C168" s="78">
        <v>129.00423829701799</v>
      </c>
      <c r="D168" s="78">
        <v>126.357876264284</v>
      </c>
      <c r="E168" s="78">
        <v>126.13407397653999</v>
      </c>
      <c r="F168" s="78">
        <v>123.766907874881</v>
      </c>
      <c r="H168" s="207" t="s">
        <v>244</v>
      </c>
      <c r="I168" s="208" t="s">
        <v>926</v>
      </c>
      <c r="J168" s="204">
        <v>5691</v>
      </c>
      <c r="K168" s="204">
        <v>5548</v>
      </c>
      <c r="L168" s="204">
        <v>5527</v>
      </c>
      <c r="M168" s="204">
        <v>5741</v>
      </c>
      <c r="O168" s="71" t="s">
        <v>244</v>
      </c>
      <c r="P168" s="71" t="s">
        <v>536</v>
      </c>
      <c r="Q168" s="223">
        <f t="shared" si="8"/>
        <v>22.668114267618694</v>
      </c>
      <c r="R168" s="223">
        <f t="shared" si="9"/>
        <v>22.775392261046143</v>
      </c>
      <c r="S168" s="223">
        <f t="shared" si="10"/>
        <v>22.821435494217475</v>
      </c>
      <c r="T168" s="223">
        <f t="shared" si="11"/>
        <v>21.558423249413167</v>
      </c>
    </row>
    <row r="169" spans="1:20" x14ac:dyDescent="0.2">
      <c r="A169" s="71" t="s">
        <v>245</v>
      </c>
      <c r="B169" s="71" t="s">
        <v>537</v>
      </c>
      <c r="C169" s="78">
        <v>146.06333179194399</v>
      </c>
      <c r="D169" s="78">
        <v>147.290699299745</v>
      </c>
      <c r="E169" s="78">
        <v>143.078506066074</v>
      </c>
      <c r="F169" s="78">
        <v>143.85152619334801</v>
      </c>
      <c r="H169" s="207" t="s">
        <v>245</v>
      </c>
      <c r="I169" s="208" t="s">
        <v>927</v>
      </c>
      <c r="J169" s="204">
        <v>3711</v>
      </c>
      <c r="K169" s="204">
        <v>3809</v>
      </c>
      <c r="L169" s="204">
        <v>3850</v>
      </c>
      <c r="M169" s="204">
        <v>4360</v>
      </c>
      <c r="O169" s="71" t="s">
        <v>245</v>
      </c>
      <c r="P169" s="71" t="s">
        <v>537</v>
      </c>
      <c r="Q169" s="223">
        <f t="shared" si="8"/>
        <v>39.359561248165988</v>
      </c>
      <c r="R169" s="223">
        <f t="shared" si="9"/>
        <v>38.66912557094907</v>
      </c>
      <c r="S169" s="223">
        <f t="shared" si="10"/>
        <v>37.163248328850393</v>
      </c>
      <c r="T169" s="223">
        <f t="shared" si="11"/>
        <v>32.993469310400926</v>
      </c>
    </row>
    <row r="170" spans="1:20" x14ac:dyDescent="0.2">
      <c r="A170" s="71" t="s">
        <v>246</v>
      </c>
      <c r="B170" s="71" t="s">
        <v>538</v>
      </c>
      <c r="C170" s="78">
        <v>44.926653772264103</v>
      </c>
      <c r="D170" s="78">
        <v>45.178587773070397</v>
      </c>
      <c r="E170" s="78">
        <v>44.689611712096699</v>
      </c>
      <c r="F170" s="78">
        <v>43.979986456958301</v>
      </c>
      <c r="H170" s="207" t="s">
        <v>246</v>
      </c>
      <c r="I170" s="208" t="s">
        <v>928</v>
      </c>
      <c r="J170" s="204">
        <v>2328</v>
      </c>
      <c r="K170" s="204">
        <v>2208</v>
      </c>
      <c r="L170" s="204">
        <v>2158</v>
      </c>
      <c r="M170" s="204">
        <v>2483</v>
      </c>
      <c r="O170" s="71" t="s">
        <v>246</v>
      </c>
      <c r="P170" s="71" t="s">
        <v>538</v>
      </c>
      <c r="Q170" s="223">
        <f t="shared" si="8"/>
        <v>19.298390795646092</v>
      </c>
      <c r="R170" s="223">
        <f t="shared" si="9"/>
        <v>20.461316926209417</v>
      </c>
      <c r="S170" s="223">
        <f t="shared" si="10"/>
        <v>20.708809875855746</v>
      </c>
      <c r="T170" s="223">
        <f t="shared" si="11"/>
        <v>17.712439169133429</v>
      </c>
    </row>
    <row r="171" spans="1:20" x14ac:dyDescent="0.2">
      <c r="A171" s="71" t="s">
        <v>247</v>
      </c>
      <c r="B171" s="71" t="s">
        <v>539</v>
      </c>
      <c r="C171" s="78">
        <v>68.574024782359601</v>
      </c>
      <c r="D171" s="78">
        <v>69.478605608940896</v>
      </c>
      <c r="E171" s="78">
        <v>67.621642449812498</v>
      </c>
      <c r="F171" s="78">
        <v>72.302197533491807</v>
      </c>
      <c r="H171" s="207" t="s">
        <v>247</v>
      </c>
      <c r="I171" s="208" t="s">
        <v>929</v>
      </c>
      <c r="J171" s="204">
        <v>2007</v>
      </c>
      <c r="K171" s="204">
        <v>2012</v>
      </c>
      <c r="L171" s="204">
        <v>2032</v>
      </c>
      <c r="M171" s="204">
        <v>2184</v>
      </c>
      <c r="O171" s="71" t="s">
        <v>247</v>
      </c>
      <c r="P171" s="71" t="s">
        <v>539</v>
      </c>
      <c r="Q171" s="223">
        <f t="shared" si="8"/>
        <v>34.167426398784059</v>
      </c>
      <c r="R171" s="223">
        <f t="shared" si="9"/>
        <v>34.532110143608797</v>
      </c>
      <c r="S171" s="223">
        <f t="shared" si="10"/>
        <v>33.27836734734867</v>
      </c>
      <c r="T171" s="223">
        <f t="shared" si="11"/>
        <v>33.105401801049361</v>
      </c>
    </row>
    <row r="172" spans="1:20" x14ac:dyDescent="0.2">
      <c r="A172" s="71" t="s">
        <v>248</v>
      </c>
      <c r="B172" s="71" t="s">
        <v>540</v>
      </c>
      <c r="C172" s="78">
        <v>5835.4378979093199</v>
      </c>
      <c r="D172" s="78">
        <v>5844.27185015144</v>
      </c>
      <c r="E172" s="78">
        <v>5816.1463574347399</v>
      </c>
      <c r="F172" s="78">
        <v>5980.6790339108202</v>
      </c>
      <c r="H172" s="207" t="s">
        <v>248</v>
      </c>
      <c r="I172" s="208" t="s">
        <v>930</v>
      </c>
      <c r="J172" s="204">
        <v>271104</v>
      </c>
      <c r="K172" s="204">
        <v>281858</v>
      </c>
      <c r="L172" s="204">
        <v>300950</v>
      </c>
      <c r="M172" s="204">
        <v>333871</v>
      </c>
      <c r="O172" s="71" t="s">
        <v>248</v>
      </c>
      <c r="P172" s="71" t="s">
        <v>540</v>
      </c>
      <c r="Q172" s="223">
        <f t="shared" si="8"/>
        <v>21.524720763652766</v>
      </c>
      <c r="R172" s="223">
        <f t="shared" si="9"/>
        <v>20.734809195238171</v>
      </c>
      <c r="S172" s="223">
        <f t="shared" si="10"/>
        <v>19.325955665176078</v>
      </c>
      <c r="T172" s="223">
        <f t="shared" si="11"/>
        <v>17.913143201748042</v>
      </c>
    </row>
    <row r="173" spans="1:20" x14ac:dyDescent="0.2">
      <c r="A173" s="71" t="s">
        <v>249</v>
      </c>
      <c r="B173" s="71" t="s">
        <v>541</v>
      </c>
      <c r="C173" s="78">
        <v>188.71679533721999</v>
      </c>
      <c r="D173" s="78">
        <v>176.93305842753099</v>
      </c>
      <c r="E173" s="78">
        <v>147.820892115578</v>
      </c>
      <c r="F173" s="78">
        <v>145.23050177716101</v>
      </c>
      <c r="H173" s="207" t="s">
        <v>249</v>
      </c>
      <c r="I173" s="208" t="s">
        <v>931</v>
      </c>
      <c r="J173" s="204">
        <v>37619</v>
      </c>
      <c r="K173" s="204">
        <v>45086</v>
      </c>
      <c r="L173" s="204">
        <v>50630</v>
      </c>
      <c r="M173" s="204">
        <v>51659</v>
      </c>
      <c r="O173" s="71" t="s">
        <v>249</v>
      </c>
      <c r="P173" s="71" t="s">
        <v>541</v>
      </c>
      <c r="Q173" s="223">
        <f t="shared" si="8"/>
        <v>5.0165287577346547</v>
      </c>
      <c r="R173" s="223">
        <f t="shared" si="9"/>
        <v>3.9243458818154413</v>
      </c>
      <c r="S173" s="223">
        <f t="shared" si="10"/>
        <v>2.9196304980363026</v>
      </c>
      <c r="T173" s="223">
        <f t="shared" si="11"/>
        <v>2.8113301027344897</v>
      </c>
    </row>
    <row r="174" spans="1:20" x14ac:dyDescent="0.2">
      <c r="A174" s="71" t="s">
        <v>250</v>
      </c>
      <c r="B174" s="71" t="s">
        <v>542</v>
      </c>
      <c r="C174" s="78">
        <v>146.70171613967</v>
      </c>
      <c r="D174" s="78">
        <v>142.313125323425</v>
      </c>
      <c r="E174" s="78">
        <v>139.31823976348301</v>
      </c>
      <c r="F174" s="78">
        <v>143.271231386924</v>
      </c>
      <c r="H174" s="207" t="s">
        <v>250</v>
      </c>
      <c r="I174" s="208" t="s">
        <v>932</v>
      </c>
      <c r="J174" s="204">
        <v>12549</v>
      </c>
      <c r="K174" s="204">
        <v>12618</v>
      </c>
      <c r="L174" s="204">
        <v>13003</v>
      </c>
      <c r="M174" s="204">
        <v>13550</v>
      </c>
      <c r="O174" s="71" t="s">
        <v>250</v>
      </c>
      <c r="P174" s="71" t="s">
        <v>542</v>
      </c>
      <c r="Q174" s="223">
        <f t="shared" si="8"/>
        <v>11.690311270991314</v>
      </c>
      <c r="R174" s="223">
        <f t="shared" si="9"/>
        <v>11.2785802285168</v>
      </c>
      <c r="S174" s="223">
        <f t="shared" si="10"/>
        <v>10.714315139851035</v>
      </c>
      <c r="T174" s="223">
        <f t="shared" si="11"/>
        <v>10.573522611581106</v>
      </c>
    </row>
    <row r="175" spans="1:20" x14ac:dyDescent="0.2">
      <c r="A175" s="71" t="s">
        <v>251</v>
      </c>
      <c r="B175" s="71" t="s">
        <v>543</v>
      </c>
      <c r="C175" s="78">
        <v>1162.79200198729</v>
      </c>
      <c r="D175" s="78">
        <v>924.49806064708696</v>
      </c>
      <c r="E175" s="78">
        <v>1071.6424714186901</v>
      </c>
      <c r="F175" s="78">
        <v>1160.08034053096</v>
      </c>
      <c r="H175" s="209" t="s">
        <v>251</v>
      </c>
      <c r="I175" s="210" t="s">
        <v>933</v>
      </c>
      <c r="J175" s="211">
        <v>7384</v>
      </c>
      <c r="K175" s="211">
        <v>6595</v>
      </c>
      <c r="L175" s="211">
        <v>3422</v>
      </c>
      <c r="M175" s="211">
        <v>8408</v>
      </c>
      <c r="O175" s="71" t="s">
        <v>251</v>
      </c>
      <c r="P175" s="71" t="s">
        <v>543</v>
      </c>
      <c r="Q175" s="223">
        <f t="shared" si="8"/>
        <v>157.47453981409669</v>
      </c>
      <c r="R175" s="223">
        <f t="shared" si="9"/>
        <v>140.18166196316707</v>
      </c>
      <c r="S175" s="223">
        <f t="shared" si="10"/>
        <v>313.16261584415258</v>
      </c>
      <c r="T175" s="223">
        <f t="shared" si="11"/>
        <v>137.97339920682208</v>
      </c>
    </row>
    <row r="176" spans="1:20" x14ac:dyDescent="0.2">
      <c r="A176" s="71" t="s">
        <v>252</v>
      </c>
      <c r="B176" s="71" t="s">
        <v>544</v>
      </c>
      <c r="C176" s="78">
        <v>214.68256535930701</v>
      </c>
      <c r="D176" s="78">
        <v>217.03714678931499</v>
      </c>
      <c r="E176" s="78">
        <v>209.161135112827</v>
      </c>
      <c r="F176" s="78">
        <v>217.127315506147</v>
      </c>
      <c r="H176" s="207" t="s">
        <v>252</v>
      </c>
      <c r="I176" s="208" t="s">
        <v>934</v>
      </c>
      <c r="J176" s="204">
        <v>14955</v>
      </c>
      <c r="K176" s="204">
        <v>15462</v>
      </c>
      <c r="L176" s="204">
        <v>15846</v>
      </c>
      <c r="M176" s="204">
        <v>16691</v>
      </c>
      <c r="O176" s="71" t="s">
        <v>252</v>
      </c>
      <c r="P176" s="71" t="s">
        <v>544</v>
      </c>
      <c r="Q176" s="223">
        <f t="shared" si="8"/>
        <v>14.35523673415627</v>
      </c>
      <c r="R176" s="223">
        <f t="shared" si="9"/>
        <v>14.036809390073405</v>
      </c>
      <c r="S176" s="223">
        <f t="shared" si="10"/>
        <v>13.199617260685788</v>
      </c>
      <c r="T176" s="223">
        <f t="shared" si="11"/>
        <v>13.008646306760948</v>
      </c>
    </row>
    <row r="177" spans="1:20" x14ac:dyDescent="0.2">
      <c r="A177" s="71" t="s">
        <v>253</v>
      </c>
      <c r="B177" s="71" t="s">
        <v>545</v>
      </c>
      <c r="C177" s="78">
        <v>58.648513548475201</v>
      </c>
      <c r="D177" s="78">
        <v>56.6792888947151</v>
      </c>
      <c r="E177" s="78">
        <v>58.071252895079802</v>
      </c>
      <c r="F177" s="78">
        <v>56.769109712136</v>
      </c>
      <c r="H177" s="207" t="s">
        <v>253</v>
      </c>
      <c r="I177" s="208" t="s">
        <v>935</v>
      </c>
      <c r="J177" s="204">
        <v>5178</v>
      </c>
      <c r="K177" s="204">
        <v>5350</v>
      </c>
      <c r="L177" s="204">
        <v>5645</v>
      </c>
      <c r="M177" s="204">
        <v>5664</v>
      </c>
      <c r="O177" s="71" t="s">
        <v>253</v>
      </c>
      <c r="P177" s="71" t="s">
        <v>545</v>
      </c>
      <c r="Q177" s="223">
        <f t="shared" si="8"/>
        <v>11.326480020949248</v>
      </c>
      <c r="R177" s="223">
        <f t="shared" si="9"/>
        <v>10.594259606488803</v>
      </c>
      <c r="S177" s="223">
        <f t="shared" si="10"/>
        <v>10.287201575744872</v>
      </c>
      <c r="T177" s="223">
        <f t="shared" si="11"/>
        <v>10.022794793809322</v>
      </c>
    </row>
    <row r="178" spans="1:20" x14ac:dyDescent="0.2">
      <c r="A178" s="71" t="s">
        <v>254</v>
      </c>
      <c r="B178" s="71" t="s">
        <v>546</v>
      </c>
      <c r="C178" s="78">
        <v>269.31176336336802</v>
      </c>
      <c r="D178" s="78">
        <v>246.180360176292</v>
      </c>
      <c r="E178" s="78">
        <v>273.442920661627</v>
      </c>
      <c r="F178" s="78">
        <v>303.01266204194098</v>
      </c>
      <c r="H178" s="207" t="s">
        <v>254</v>
      </c>
      <c r="I178" s="208" t="s">
        <v>936</v>
      </c>
      <c r="J178" s="204">
        <v>7936</v>
      </c>
      <c r="K178" s="204">
        <v>8075</v>
      </c>
      <c r="L178" s="204">
        <v>8243</v>
      </c>
      <c r="M178" s="204">
        <v>8916</v>
      </c>
      <c r="O178" s="71" t="s">
        <v>254</v>
      </c>
      <c r="P178" s="71" t="s">
        <v>546</v>
      </c>
      <c r="Q178" s="223">
        <f t="shared" si="8"/>
        <v>33.935454052843752</v>
      </c>
      <c r="R178" s="223">
        <f t="shared" si="9"/>
        <v>30.486731910376715</v>
      </c>
      <c r="S178" s="223">
        <f t="shared" si="10"/>
        <v>33.17274301366335</v>
      </c>
      <c r="T178" s="223">
        <f t="shared" si="11"/>
        <v>33.985269408023882</v>
      </c>
    </row>
    <row r="179" spans="1:20" x14ac:dyDescent="0.2">
      <c r="A179" s="71" t="s">
        <v>255</v>
      </c>
      <c r="B179" s="71" t="s">
        <v>547</v>
      </c>
      <c r="C179" s="78">
        <v>217.574798644098</v>
      </c>
      <c r="D179" s="78">
        <v>216.61825994583199</v>
      </c>
      <c r="E179" s="78">
        <v>230.33968635582499</v>
      </c>
      <c r="F179" s="78">
        <v>210.14744083731901</v>
      </c>
      <c r="H179" s="207" t="s">
        <v>255</v>
      </c>
      <c r="I179" s="208" t="s">
        <v>937</v>
      </c>
      <c r="J179" s="204">
        <v>17332</v>
      </c>
      <c r="K179" s="204">
        <v>18482</v>
      </c>
      <c r="L179" s="204">
        <v>18942</v>
      </c>
      <c r="M179" s="204">
        <v>21683</v>
      </c>
      <c r="O179" s="71" t="s">
        <v>255</v>
      </c>
      <c r="P179" s="71" t="s">
        <v>547</v>
      </c>
      <c r="Q179" s="223">
        <f t="shared" si="8"/>
        <v>12.553357872380452</v>
      </c>
      <c r="R179" s="223">
        <f t="shared" si="9"/>
        <v>11.720498860828481</v>
      </c>
      <c r="S179" s="223">
        <f t="shared" si="10"/>
        <v>12.160262187510558</v>
      </c>
      <c r="T179" s="223">
        <f t="shared" si="11"/>
        <v>9.6918065229589541</v>
      </c>
    </row>
    <row r="180" spans="1:20" x14ac:dyDescent="0.2">
      <c r="A180" s="71" t="s">
        <v>256</v>
      </c>
      <c r="B180" s="71" t="s">
        <v>548</v>
      </c>
      <c r="C180" s="78">
        <v>110.59349300465701</v>
      </c>
      <c r="D180" s="78">
        <v>106.135502754573</v>
      </c>
      <c r="E180" s="78">
        <v>103.86766201566201</v>
      </c>
      <c r="F180" s="78">
        <v>101.054929045977</v>
      </c>
      <c r="H180" s="207" t="s">
        <v>256</v>
      </c>
      <c r="I180" s="208" t="s">
        <v>938</v>
      </c>
      <c r="J180" s="204">
        <v>9221</v>
      </c>
      <c r="K180" s="204">
        <v>9090</v>
      </c>
      <c r="L180" s="204">
        <v>9373</v>
      </c>
      <c r="M180" s="204">
        <v>10128</v>
      </c>
      <c r="O180" s="71" t="s">
        <v>256</v>
      </c>
      <c r="P180" s="71" t="s">
        <v>548</v>
      </c>
      <c r="Q180" s="223">
        <f t="shared" si="8"/>
        <v>11.99365502707483</v>
      </c>
      <c r="R180" s="223">
        <f t="shared" si="9"/>
        <v>11.676072910294058</v>
      </c>
      <c r="S180" s="223">
        <f t="shared" si="10"/>
        <v>11.081581352359118</v>
      </c>
      <c r="T180" s="223">
        <f t="shared" si="11"/>
        <v>9.9777773544606045</v>
      </c>
    </row>
    <row r="181" spans="1:20" x14ac:dyDescent="0.2">
      <c r="A181" s="71" t="s">
        <v>257</v>
      </c>
      <c r="B181" s="71" t="s">
        <v>549</v>
      </c>
      <c r="C181" s="78">
        <v>322.06863501311898</v>
      </c>
      <c r="D181" s="78">
        <v>311.26947137562598</v>
      </c>
      <c r="E181" s="78">
        <v>292.65077694221202</v>
      </c>
      <c r="F181" s="78">
        <v>303.59235472190301</v>
      </c>
      <c r="H181" s="207" t="s">
        <v>257</v>
      </c>
      <c r="I181" s="208" t="s">
        <v>939</v>
      </c>
      <c r="J181" s="204">
        <v>40136</v>
      </c>
      <c r="K181" s="204">
        <v>39364</v>
      </c>
      <c r="L181" s="204">
        <v>42086</v>
      </c>
      <c r="M181" s="204">
        <v>39932</v>
      </c>
      <c r="O181" s="71" t="s">
        <v>257</v>
      </c>
      <c r="P181" s="71" t="s">
        <v>549</v>
      </c>
      <c r="Q181" s="223">
        <f t="shared" si="8"/>
        <v>8.0244328037950705</v>
      </c>
      <c r="R181" s="223">
        <f t="shared" si="9"/>
        <v>7.9074654856118789</v>
      </c>
      <c r="S181" s="223">
        <f t="shared" si="10"/>
        <v>6.9536372414154828</v>
      </c>
      <c r="T181" s="223">
        <f t="shared" si="11"/>
        <v>7.6027335150231137</v>
      </c>
    </row>
    <row r="182" spans="1:20" x14ac:dyDescent="0.2">
      <c r="A182" s="71" t="s">
        <v>258</v>
      </c>
      <c r="B182" s="71" t="s">
        <v>550</v>
      </c>
      <c r="C182" s="78">
        <v>135.88106043638501</v>
      </c>
      <c r="D182" s="78">
        <v>133.13116320445801</v>
      </c>
      <c r="E182" s="78">
        <v>131.92157742884299</v>
      </c>
      <c r="F182" s="78">
        <v>132.62854288964999</v>
      </c>
      <c r="H182" s="207" t="s">
        <v>258</v>
      </c>
      <c r="I182" s="208" t="s">
        <v>940</v>
      </c>
      <c r="J182" s="204">
        <v>5589</v>
      </c>
      <c r="K182" s="204">
        <v>5812</v>
      </c>
      <c r="L182" s="204">
        <v>5994</v>
      </c>
      <c r="M182" s="204">
        <v>6548</v>
      </c>
      <c r="O182" s="71" t="s">
        <v>258</v>
      </c>
      <c r="P182" s="71" t="s">
        <v>550</v>
      </c>
      <c r="Q182" s="223">
        <f t="shared" si="8"/>
        <v>24.312231246445698</v>
      </c>
      <c r="R182" s="223">
        <f t="shared" si="9"/>
        <v>22.906256573375433</v>
      </c>
      <c r="S182" s="223">
        <f t="shared" si="10"/>
        <v>22.008938509983814</v>
      </c>
      <c r="T182" s="223">
        <f t="shared" si="11"/>
        <v>20.254817179237932</v>
      </c>
    </row>
    <row r="183" spans="1:20" x14ac:dyDescent="0.2">
      <c r="A183" s="71" t="s">
        <v>259</v>
      </c>
      <c r="B183" s="71" t="s">
        <v>551</v>
      </c>
      <c r="C183" s="78">
        <v>62.665491816690903</v>
      </c>
      <c r="D183" s="78">
        <v>59.704331360482499</v>
      </c>
      <c r="E183" s="78">
        <v>55.561142708003601</v>
      </c>
      <c r="F183" s="78">
        <v>54.173074644442302</v>
      </c>
      <c r="H183" s="207" t="s">
        <v>259</v>
      </c>
      <c r="I183" s="208" t="s">
        <v>941</v>
      </c>
      <c r="J183" s="204">
        <v>2897</v>
      </c>
      <c r="K183" s="204">
        <v>2928</v>
      </c>
      <c r="L183" s="204">
        <v>3141</v>
      </c>
      <c r="M183" s="204">
        <v>3169</v>
      </c>
      <c r="O183" s="71" t="s">
        <v>259</v>
      </c>
      <c r="P183" s="71" t="s">
        <v>551</v>
      </c>
      <c r="Q183" s="223">
        <f t="shared" si="8"/>
        <v>21.631167351291303</v>
      </c>
      <c r="R183" s="223">
        <f t="shared" si="9"/>
        <v>20.390823552077357</v>
      </c>
      <c r="S183" s="223">
        <f t="shared" si="10"/>
        <v>17.688997996817449</v>
      </c>
      <c r="T183" s="223">
        <f t="shared" si="11"/>
        <v>17.094690641982424</v>
      </c>
    </row>
    <row r="184" spans="1:20" x14ac:dyDescent="0.2">
      <c r="A184" s="71" t="s">
        <v>260</v>
      </c>
      <c r="B184" s="71" t="s">
        <v>552</v>
      </c>
      <c r="C184" s="78">
        <v>133.65672612145801</v>
      </c>
      <c r="D184" s="78">
        <v>131.56662803001899</v>
      </c>
      <c r="E184" s="78">
        <v>128.66359604419901</v>
      </c>
      <c r="F184" s="78">
        <v>117.924234355094</v>
      </c>
      <c r="H184" s="207" t="s">
        <v>260</v>
      </c>
      <c r="I184" s="208" t="s">
        <v>942</v>
      </c>
      <c r="J184" s="204">
        <v>6127</v>
      </c>
      <c r="K184" s="204">
        <v>5990</v>
      </c>
      <c r="L184" s="204">
        <v>5926</v>
      </c>
      <c r="M184" s="204">
        <v>6138</v>
      </c>
      <c r="O184" s="71" t="s">
        <v>260</v>
      </c>
      <c r="P184" s="71" t="s">
        <v>552</v>
      </c>
      <c r="Q184" s="223">
        <f t="shared" si="8"/>
        <v>21.814383241628533</v>
      </c>
      <c r="R184" s="223">
        <f t="shared" si="9"/>
        <v>21.964378636063273</v>
      </c>
      <c r="S184" s="223">
        <f t="shared" si="10"/>
        <v>21.711710436078132</v>
      </c>
      <c r="T184" s="223">
        <f t="shared" si="11"/>
        <v>19.212159393140112</v>
      </c>
    </row>
    <row r="185" spans="1:20" x14ac:dyDescent="0.2">
      <c r="A185" s="71" t="s">
        <v>261</v>
      </c>
      <c r="B185" s="71" t="s">
        <v>553</v>
      </c>
      <c r="C185" s="78">
        <v>396.204223379133</v>
      </c>
      <c r="D185" s="78">
        <v>401.58503048504298</v>
      </c>
      <c r="E185" s="78">
        <v>442.00215715411298</v>
      </c>
      <c r="F185" s="78">
        <v>441.64942144197801</v>
      </c>
      <c r="H185" s="207" t="s">
        <v>261</v>
      </c>
      <c r="I185" s="208" t="s">
        <v>943</v>
      </c>
      <c r="J185" s="204">
        <v>11059</v>
      </c>
      <c r="K185" s="204">
        <v>11257</v>
      </c>
      <c r="L185" s="204">
        <v>11548</v>
      </c>
      <c r="M185" s="204">
        <v>12326</v>
      </c>
      <c r="O185" s="71" t="s">
        <v>261</v>
      </c>
      <c r="P185" s="71" t="s">
        <v>553</v>
      </c>
      <c r="Q185" s="223">
        <f t="shared" si="8"/>
        <v>35.82640594801817</v>
      </c>
      <c r="R185" s="223">
        <f t="shared" si="9"/>
        <v>35.674249843212486</v>
      </c>
      <c r="S185" s="223">
        <f t="shared" si="10"/>
        <v>38.275212777460425</v>
      </c>
      <c r="T185" s="223">
        <f t="shared" si="11"/>
        <v>35.830717300176701</v>
      </c>
    </row>
    <row r="186" spans="1:20" x14ac:dyDescent="0.2">
      <c r="A186" s="71" t="s">
        <v>262</v>
      </c>
      <c r="B186" s="71" t="s">
        <v>554</v>
      </c>
      <c r="C186" s="78">
        <v>119.759670995435</v>
      </c>
      <c r="D186" s="78">
        <v>118.59314342763</v>
      </c>
      <c r="E186" s="78">
        <v>112.77692666733201</v>
      </c>
      <c r="F186" s="78">
        <v>109.635171625368</v>
      </c>
      <c r="H186" s="207" t="s">
        <v>262</v>
      </c>
      <c r="I186" s="208" t="s">
        <v>944</v>
      </c>
      <c r="J186" s="204">
        <v>5683</v>
      </c>
      <c r="K186" s="204">
        <v>5713</v>
      </c>
      <c r="L186" s="204">
        <v>6042</v>
      </c>
      <c r="M186" s="204">
        <v>6355</v>
      </c>
      <c r="O186" s="71" t="s">
        <v>262</v>
      </c>
      <c r="P186" s="71" t="s">
        <v>554</v>
      </c>
      <c r="Q186" s="223">
        <f t="shared" si="8"/>
        <v>21.073318844876827</v>
      </c>
      <c r="R186" s="223">
        <f t="shared" si="9"/>
        <v>20.758470755755294</v>
      </c>
      <c r="S186" s="223">
        <f t="shared" si="10"/>
        <v>18.665495972746111</v>
      </c>
      <c r="T186" s="223">
        <f t="shared" si="11"/>
        <v>17.251797265990245</v>
      </c>
    </row>
    <row r="187" spans="1:20" x14ac:dyDescent="0.2">
      <c r="A187" s="71" t="s">
        <v>263</v>
      </c>
      <c r="B187" s="71" t="s">
        <v>555</v>
      </c>
      <c r="C187" s="78">
        <v>701.19578186138301</v>
      </c>
      <c r="D187" s="78">
        <v>674.31433986745799</v>
      </c>
      <c r="E187" s="78">
        <v>673.445734222331</v>
      </c>
      <c r="F187" s="78">
        <v>693.08960979116398</v>
      </c>
      <c r="H187" s="207" t="s">
        <v>263</v>
      </c>
      <c r="I187" s="208" t="s">
        <v>945</v>
      </c>
      <c r="J187" s="204">
        <v>22722</v>
      </c>
      <c r="K187" s="204">
        <v>22989</v>
      </c>
      <c r="L187" s="204">
        <v>24991</v>
      </c>
      <c r="M187" s="204">
        <v>29322</v>
      </c>
      <c r="O187" s="71" t="s">
        <v>263</v>
      </c>
      <c r="P187" s="71" t="s">
        <v>555</v>
      </c>
      <c r="Q187" s="223">
        <f t="shared" si="8"/>
        <v>30.859773869438563</v>
      </c>
      <c r="R187" s="223">
        <f t="shared" si="9"/>
        <v>29.332043145306798</v>
      </c>
      <c r="S187" s="223">
        <f t="shared" si="10"/>
        <v>26.947530479865989</v>
      </c>
      <c r="T187" s="223">
        <f t="shared" si="11"/>
        <v>23.637187428932677</v>
      </c>
    </row>
    <row r="188" spans="1:20" x14ac:dyDescent="0.2">
      <c r="A188" s="71" t="s">
        <v>264</v>
      </c>
      <c r="B188" s="71" t="s">
        <v>556</v>
      </c>
      <c r="C188" s="78">
        <v>64.658965355755598</v>
      </c>
      <c r="D188" s="78">
        <v>64.494153107651002</v>
      </c>
      <c r="E188" s="78">
        <v>62.705359960736899</v>
      </c>
      <c r="F188" s="78">
        <v>64.437549800294505</v>
      </c>
      <c r="H188" s="207" t="s">
        <v>264</v>
      </c>
      <c r="I188" s="208" t="s">
        <v>946</v>
      </c>
      <c r="J188" s="204">
        <v>1670</v>
      </c>
      <c r="K188" s="204">
        <v>1668</v>
      </c>
      <c r="L188" s="204">
        <v>1810</v>
      </c>
      <c r="M188" s="204">
        <v>1819</v>
      </c>
      <c r="O188" s="71" t="s">
        <v>264</v>
      </c>
      <c r="P188" s="71" t="s">
        <v>556</v>
      </c>
      <c r="Q188" s="223">
        <f t="shared" si="8"/>
        <v>38.717943326799762</v>
      </c>
      <c r="R188" s="223">
        <f t="shared" si="9"/>
        <v>38.665559417056954</v>
      </c>
      <c r="S188" s="223">
        <f t="shared" si="10"/>
        <v>34.643845282175079</v>
      </c>
      <c r="T188" s="223">
        <f t="shared" si="11"/>
        <v>35.424711270090434</v>
      </c>
    </row>
    <row r="189" spans="1:20" x14ac:dyDescent="0.2">
      <c r="A189" s="71" t="s">
        <v>265</v>
      </c>
      <c r="B189" s="71" t="s">
        <v>557</v>
      </c>
      <c r="C189" s="78">
        <v>69.589638740809804</v>
      </c>
      <c r="D189" s="78">
        <v>72.584478677976307</v>
      </c>
      <c r="E189" s="78">
        <v>69.762912664068494</v>
      </c>
      <c r="F189" s="78">
        <v>70.0139600131414</v>
      </c>
      <c r="H189" s="207" t="s">
        <v>265</v>
      </c>
      <c r="I189" s="208" t="s">
        <v>947</v>
      </c>
      <c r="J189" s="204">
        <v>2656</v>
      </c>
      <c r="K189" s="204">
        <v>2717</v>
      </c>
      <c r="L189" s="204">
        <v>2899</v>
      </c>
      <c r="M189" s="204">
        <v>3116</v>
      </c>
      <c r="O189" s="71" t="s">
        <v>265</v>
      </c>
      <c r="P189" s="71" t="s">
        <v>557</v>
      </c>
      <c r="Q189" s="223">
        <f t="shared" si="8"/>
        <v>26.200918200606104</v>
      </c>
      <c r="R189" s="223">
        <f t="shared" si="9"/>
        <v>26.714935104150278</v>
      </c>
      <c r="S189" s="223">
        <f t="shared" si="10"/>
        <v>24.064474875497929</v>
      </c>
      <c r="T189" s="223">
        <f t="shared" si="11"/>
        <v>22.469178438106997</v>
      </c>
    </row>
    <row r="190" spans="1:20" x14ac:dyDescent="0.2">
      <c r="A190" s="71" t="s">
        <v>266</v>
      </c>
      <c r="B190" s="71" t="s">
        <v>558</v>
      </c>
      <c r="C190" s="78">
        <v>241.634921761898</v>
      </c>
      <c r="D190" s="78">
        <v>239.68246446967299</v>
      </c>
      <c r="E190" s="78">
        <v>240.33186427132301</v>
      </c>
      <c r="F190" s="78">
        <v>240.47357853603199</v>
      </c>
      <c r="H190" s="207" t="s">
        <v>266</v>
      </c>
      <c r="I190" s="208" t="s">
        <v>948</v>
      </c>
      <c r="J190" s="204">
        <v>8399</v>
      </c>
      <c r="K190" s="204">
        <v>8583</v>
      </c>
      <c r="L190" s="204">
        <v>8541</v>
      </c>
      <c r="M190" s="204">
        <v>8950</v>
      </c>
      <c r="O190" s="71" t="s">
        <v>266</v>
      </c>
      <c r="P190" s="71" t="s">
        <v>558</v>
      </c>
      <c r="Q190" s="223">
        <f t="shared" si="8"/>
        <v>28.7694870534466</v>
      </c>
      <c r="R190" s="223">
        <f t="shared" si="9"/>
        <v>27.92525509375195</v>
      </c>
      <c r="S190" s="223">
        <f t="shared" si="10"/>
        <v>28.138609562267067</v>
      </c>
      <c r="T190" s="223">
        <f t="shared" si="11"/>
        <v>26.868556261009161</v>
      </c>
    </row>
    <row r="191" spans="1:20" x14ac:dyDescent="0.2">
      <c r="A191" s="71" t="s">
        <v>267</v>
      </c>
      <c r="B191" s="71" t="s">
        <v>559</v>
      </c>
      <c r="C191" s="78">
        <v>55.940864625702197</v>
      </c>
      <c r="D191" s="78">
        <v>54.180033635847003</v>
      </c>
      <c r="E191" s="78">
        <v>52.661986667220397</v>
      </c>
      <c r="F191" s="78">
        <v>52.173739455648601</v>
      </c>
      <c r="H191" s="207" t="s">
        <v>267</v>
      </c>
      <c r="I191" s="208" t="s">
        <v>949</v>
      </c>
      <c r="J191" s="204">
        <v>2074</v>
      </c>
      <c r="K191" s="204">
        <v>2058</v>
      </c>
      <c r="L191" s="204">
        <v>2089</v>
      </c>
      <c r="M191" s="204">
        <v>2236</v>
      </c>
      <c r="O191" s="71" t="s">
        <v>267</v>
      </c>
      <c r="P191" s="71" t="s">
        <v>559</v>
      </c>
      <c r="Q191" s="223">
        <f t="shared" si="8"/>
        <v>26.972451603520827</v>
      </c>
      <c r="R191" s="223">
        <f t="shared" si="9"/>
        <v>26.326546956193877</v>
      </c>
      <c r="S191" s="223">
        <f t="shared" si="10"/>
        <v>25.209184618104544</v>
      </c>
      <c r="T191" s="223">
        <f t="shared" si="11"/>
        <v>23.33351496227576</v>
      </c>
    </row>
    <row r="192" spans="1:20" x14ac:dyDescent="0.2">
      <c r="A192" s="71" t="s">
        <v>268</v>
      </c>
      <c r="B192" s="71" t="s">
        <v>560</v>
      </c>
      <c r="C192" s="78">
        <v>48.038007461726799</v>
      </c>
      <c r="D192" s="78">
        <v>45.905404433812897</v>
      </c>
      <c r="E192" s="78">
        <v>71.349825637382395</v>
      </c>
      <c r="F192" s="78">
        <v>72.692127725337699</v>
      </c>
      <c r="H192" s="207" t="s">
        <v>268</v>
      </c>
      <c r="I192" s="208" t="s">
        <v>950</v>
      </c>
      <c r="J192" s="204">
        <v>2011</v>
      </c>
      <c r="K192" s="204">
        <v>2051</v>
      </c>
      <c r="L192" s="204">
        <v>2124</v>
      </c>
      <c r="M192" s="204">
        <v>2313</v>
      </c>
      <c r="O192" s="71" t="s">
        <v>268</v>
      </c>
      <c r="P192" s="71" t="s">
        <v>560</v>
      </c>
      <c r="Q192" s="223">
        <f t="shared" si="8"/>
        <v>23.887621810903429</v>
      </c>
      <c r="R192" s="223">
        <f t="shared" si="9"/>
        <v>22.381962181283711</v>
      </c>
      <c r="S192" s="223">
        <f t="shared" si="10"/>
        <v>33.592196627769489</v>
      </c>
      <c r="T192" s="223">
        <f t="shared" si="11"/>
        <v>31.427638445887464</v>
      </c>
    </row>
    <row r="193" spans="1:20" x14ac:dyDescent="0.2">
      <c r="A193" s="71" t="s">
        <v>269</v>
      </c>
      <c r="B193" s="71" t="s">
        <v>561</v>
      </c>
      <c r="C193" s="78">
        <v>63.184921044197097</v>
      </c>
      <c r="D193" s="78">
        <v>63.097492697494999</v>
      </c>
      <c r="E193" s="78">
        <v>59.445273736415402</v>
      </c>
      <c r="F193" s="78">
        <v>57.197871820743103</v>
      </c>
      <c r="H193" s="207" t="s">
        <v>269</v>
      </c>
      <c r="I193" s="208" t="s">
        <v>951</v>
      </c>
      <c r="J193" s="204">
        <v>3465</v>
      </c>
      <c r="K193" s="204">
        <v>3507</v>
      </c>
      <c r="L193" s="204">
        <v>3597</v>
      </c>
      <c r="M193" s="204">
        <v>3763</v>
      </c>
      <c r="O193" s="71" t="s">
        <v>269</v>
      </c>
      <c r="P193" s="71" t="s">
        <v>561</v>
      </c>
      <c r="Q193" s="223">
        <f t="shared" si="8"/>
        <v>18.235186448541729</v>
      </c>
      <c r="R193" s="223">
        <f t="shared" si="9"/>
        <v>17.991871313799543</v>
      </c>
      <c r="S193" s="223">
        <f t="shared" si="10"/>
        <v>16.526347994555298</v>
      </c>
      <c r="T193" s="223">
        <f t="shared" si="11"/>
        <v>15.200072235116423</v>
      </c>
    </row>
    <row r="194" spans="1:20" x14ac:dyDescent="0.2">
      <c r="A194" s="71" t="s">
        <v>270</v>
      </c>
      <c r="B194" s="71" t="s">
        <v>562</v>
      </c>
      <c r="C194" s="78">
        <v>19.675926775702301</v>
      </c>
      <c r="D194" s="78">
        <v>18.291177598773899</v>
      </c>
      <c r="E194" s="78">
        <v>17.2022584248292</v>
      </c>
      <c r="F194" s="78">
        <v>16.299761662331001</v>
      </c>
      <c r="H194" s="207" t="s">
        <v>270</v>
      </c>
      <c r="I194" s="208" t="s">
        <v>952</v>
      </c>
      <c r="J194" s="204">
        <v>678</v>
      </c>
      <c r="K194" s="208">
        <v>639</v>
      </c>
      <c r="L194" s="204">
        <v>626</v>
      </c>
      <c r="M194" s="204">
        <v>645</v>
      </c>
      <c r="O194" s="71" t="s">
        <v>270</v>
      </c>
      <c r="P194" s="71" t="s">
        <v>562</v>
      </c>
      <c r="Q194" s="223">
        <f t="shared" si="8"/>
        <v>29.020540967112538</v>
      </c>
      <c r="R194" s="223">
        <f t="shared" si="9"/>
        <v>28.624691077893424</v>
      </c>
      <c r="S194" s="223">
        <f t="shared" si="10"/>
        <v>27.479646046053038</v>
      </c>
      <c r="T194" s="223">
        <f t="shared" si="11"/>
        <v>25.270948313691473</v>
      </c>
    </row>
    <row r="195" spans="1:20" x14ac:dyDescent="0.2">
      <c r="A195" s="71" t="s">
        <v>271</v>
      </c>
      <c r="B195" s="71" t="s">
        <v>563</v>
      </c>
      <c r="C195" s="78">
        <v>118.316880696157</v>
      </c>
      <c r="D195" s="78">
        <v>83.902527929885096</v>
      </c>
      <c r="E195" s="78">
        <v>67.232227396629497</v>
      </c>
      <c r="F195" s="78">
        <v>71.242058571042506</v>
      </c>
      <c r="H195" s="207" t="s">
        <v>271</v>
      </c>
      <c r="I195" s="208" t="s">
        <v>953</v>
      </c>
      <c r="J195" s="204">
        <v>4368</v>
      </c>
      <c r="K195" s="204">
        <v>4194</v>
      </c>
      <c r="L195" s="204">
        <v>4459</v>
      </c>
      <c r="M195" s="204">
        <v>4741</v>
      </c>
      <c r="O195" s="71" t="s">
        <v>271</v>
      </c>
      <c r="P195" s="71" t="s">
        <v>563</v>
      </c>
      <c r="Q195" s="223">
        <f t="shared" si="8"/>
        <v>27.087197961574404</v>
      </c>
      <c r="R195" s="223">
        <f t="shared" si="9"/>
        <v>20.005371466353147</v>
      </c>
      <c r="S195" s="223">
        <f t="shared" si="10"/>
        <v>15.077871136270353</v>
      </c>
      <c r="T195" s="223">
        <f t="shared" si="11"/>
        <v>15.02679995170692</v>
      </c>
    </row>
    <row r="196" spans="1:20" x14ac:dyDescent="0.2">
      <c r="A196" s="71" t="s">
        <v>272</v>
      </c>
      <c r="B196" s="71" t="s">
        <v>564</v>
      </c>
      <c r="C196" s="78">
        <v>14.006689213491599</v>
      </c>
      <c r="D196" s="78">
        <v>13.990006230797899</v>
      </c>
      <c r="E196" s="78">
        <v>13.3659046178139</v>
      </c>
      <c r="F196" s="78">
        <v>13.7900724775157</v>
      </c>
      <c r="H196" s="207" t="s">
        <v>272</v>
      </c>
      <c r="I196" s="208" t="s">
        <v>954</v>
      </c>
      <c r="J196" s="204">
        <v>1078</v>
      </c>
      <c r="K196" s="204">
        <v>1172</v>
      </c>
      <c r="L196" s="204">
        <v>1194</v>
      </c>
      <c r="M196" s="204">
        <v>1094</v>
      </c>
      <c r="O196" s="71" t="s">
        <v>272</v>
      </c>
      <c r="P196" s="71" t="s">
        <v>564</v>
      </c>
      <c r="Q196" s="223">
        <f t="shared" si="8"/>
        <v>12.993218194333581</v>
      </c>
      <c r="R196" s="223">
        <f t="shared" si="9"/>
        <v>11.936865384639844</v>
      </c>
      <c r="S196" s="223">
        <f t="shared" si="10"/>
        <v>11.194224973043466</v>
      </c>
      <c r="T196" s="223">
        <f t="shared" si="11"/>
        <v>12.605185079996069</v>
      </c>
    </row>
    <row r="197" spans="1:20" x14ac:dyDescent="0.2">
      <c r="A197" s="71" t="s">
        <v>273</v>
      </c>
      <c r="B197" s="71" t="s">
        <v>565</v>
      </c>
      <c r="C197" s="78">
        <v>35.111058717606902</v>
      </c>
      <c r="D197" s="78">
        <v>34.332125391180902</v>
      </c>
      <c r="E197" s="78">
        <v>34.256451738008799</v>
      </c>
      <c r="F197" s="78">
        <v>35.128006575458798</v>
      </c>
      <c r="H197" s="207" t="s">
        <v>273</v>
      </c>
      <c r="I197" s="208" t="s">
        <v>955</v>
      </c>
      <c r="J197" s="204">
        <v>1616</v>
      </c>
      <c r="K197" s="204">
        <v>1573</v>
      </c>
      <c r="L197" s="204">
        <v>1612</v>
      </c>
      <c r="M197" s="204">
        <v>1830</v>
      </c>
      <c r="O197" s="71" t="s">
        <v>273</v>
      </c>
      <c r="P197" s="71" t="s">
        <v>565</v>
      </c>
      <c r="Q197" s="223">
        <f t="shared" si="8"/>
        <v>21.727140295548825</v>
      </c>
      <c r="R197" s="223">
        <f t="shared" si="9"/>
        <v>21.825890267756456</v>
      </c>
      <c r="S197" s="223">
        <f t="shared" si="10"/>
        <v>21.250900581891315</v>
      </c>
      <c r="T197" s="223">
        <f t="shared" si="11"/>
        <v>19.195632008447433</v>
      </c>
    </row>
    <row r="198" spans="1:20" x14ac:dyDescent="0.2">
      <c r="A198" s="71" t="s">
        <v>274</v>
      </c>
      <c r="B198" s="71" t="s">
        <v>566</v>
      </c>
      <c r="C198" s="78">
        <v>72.315270074458297</v>
      </c>
      <c r="D198" s="78">
        <v>74.113445013359694</v>
      </c>
      <c r="E198" s="78">
        <v>74.021189884496096</v>
      </c>
      <c r="F198" s="78">
        <v>68.823198989746302</v>
      </c>
      <c r="H198" s="207" t="s">
        <v>274</v>
      </c>
      <c r="I198" s="208" t="s">
        <v>956</v>
      </c>
      <c r="J198" s="204">
        <v>2870</v>
      </c>
      <c r="K198" s="204">
        <v>2812</v>
      </c>
      <c r="L198" s="204">
        <v>2838</v>
      </c>
      <c r="M198" s="204">
        <v>3191</v>
      </c>
      <c r="O198" s="71" t="s">
        <v>274</v>
      </c>
      <c r="P198" s="71" t="s">
        <v>566</v>
      </c>
      <c r="Q198" s="223">
        <f t="shared" si="8"/>
        <v>25.196958214096966</v>
      </c>
      <c r="R198" s="223">
        <f t="shared" si="9"/>
        <v>26.35613265055466</v>
      </c>
      <c r="S198" s="223">
        <f t="shared" si="10"/>
        <v>26.082166978328434</v>
      </c>
      <c r="T198" s="223">
        <f t="shared" si="11"/>
        <v>21.567909429566377</v>
      </c>
    </row>
    <row r="199" spans="1:20" x14ac:dyDescent="0.2">
      <c r="A199" s="71" t="s">
        <v>275</v>
      </c>
      <c r="B199" s="71" t="s">
        <v>567</v>
      </c>
      <c r="C199" s="78">
        <v>57.637805096288801</v>
      </c>
      <c r="D199" s="78">
        <v>56.006890648678201</v>
      </c>
      <c r="E199" s="78">
        <v>55.541150876858197</v>
      </c>
      <c r="F199" s="78">
        <v>52.676503354858497</v>
      </c>
      <c r="H199" s="207" t="s">
        <v>275</v>
      </c>
      <c r="I199" s="208" t="s">
        <v>957</v>
      </c>
      <c r="J199" s="204">
        <v>2489</v>
      </c>
      <c r="K199" s="204">
        <v>2635</v>
      </c>
      <c r="L199" s="204">
        <v>2595</v>
      </c>
      <c r="M199" s="204">
        <v>2573</v>
      </c>
      <c r="O199" s="71" t="s">
        <v>275</v>
      </c>
      <c r="P199" s="71" t="s">
        <v>567</v>
      </c>
      <c r="Q199" s="223">
        <f t="shared" si="8"/>
        <v>23.157012895254642</v>
      </c>
      <c r="R199" s="223">
        <f t="shared" si="9"/>
        <v>21.254986963445237</v>
      </c>
      <c r="S199" s="223">
        <f t="shared" si="10"/>
        <v>21.40314099300894</v>
      </c>
      <c r="T199" s="223">
        <f t="shared" si="11"/>
        <v>20.472795707290516</v>
      </c>
    </row>
    <row r="200" spans="1:20" x14ac:dyDescent="0.2">
      <c r="A200" s="71" t="s">
        <v>276</v>
      </c>
      <c r="B200" s="71" t="s">
        <v>568</v>
      </c>
      <c r="C200" s="78">
        <v>90.443583550340307</v>
      </c>
      <c r="D200" s="78">
        <v>90.671096052418406</v>
      </c>
      <c r="E200" s="78">
        <v>86.304430091278704</v>
      </c>
      <c r="F200" s="78">
        <v>89.839736209790502</v>
      </c>
      <c r="H200" s="207" t="s">
        <v>276</v>
      </c>
      <c r="I200" s="208" t="s">
        <v>958</v>
      </c>
      <c r="J200" s="204">
        <v>3234</v>
      </c>
      <c r="K200" s="204">
        <v>3222</v>
      </c>
      <c r="L200" s="204">
        <v>3214</v>
      </c>
      <c r="M200" s="204">
        <v>3344</v>
      </c>
      <c r="O200" s="71" t="s">
        <v>276</v>
      </c>
      <c r="P200" s="71" t="s">
        <v>568</v>
      </c>
      <c r="Q200" s="223">
        <f t="shared" ref="Q200:Q263" si="12">(C200*1000)/J200</f>
        <v>27.966476051434849</v>
      </c>
      <c r="R200" s="223">
        <f t="shared" ref="R200:R263" si="13">(D200*1000)/K200</f>
        <v>28.141246447057235</v>
      </c>
      <c r="S200" s="223">
        <f t="shared" si="10"/>
        <v>26.85265404209045</v>
      </c>
      <c r="T200" s="223">
        <f t="shared" si="11"/>
        <v>26.865949823501943</v>
      </c>
    </row>
    <row r="201" spans="1:20" x14ac:dyDescent="0.2">
      <c r="A201" s="71" t="s">
        <v>277</v>
      </c>
      <c r="B201" s="71" t="s">
        <v>569</v>
      </c>
      <c r="C201" s="78">
        <v>358.40344259143302</v>
      </c>
      <c r="D201" s="78">
        <v>336.449121464504</v>
      </c>
      <c r="E201" s="78">
        <v>332.05919648766701</v>
      </c>
      <c r="F201" s="78">
        <v>320.745982112793</v>
      </c>
      <c r="H201" s="207" t="s">
        <v>277</v>
      </c>
      <c r="I201" s="208" t="s">
        <v>959</v>
      </c>
      <c r="J201" s="204">
        <v>36657</v>
      </c>
      <c r="K201" s="204">
        <v>38431</v>
      </c>
      <c r="L201" s="204">
        <v>38672</v>
      </c>
      <c r="M201" s="204">
        <v>40228</v>
      </c>
      <c r="O201" s="71" t="s">
        <v>277</v>
      </c>
      <c r="P201" s="71" t="s">
        <v>569</v>
      </c>
      <c r="Q201" s="223">
        <f t="shared" si="12"/>
        <v>9.7772169733320506</v>
      </c>
      <c r="R201" s="223">
        <f t="shared" si="13"/>
        <v>8.7546283329734838</v>
      </c>
      <c r="S201" s="223">
        <f t="shared" ref="S201:S264" si="14">(E201*1000)/L201</f>
        <v>8.5865534879930436</v>
      </c>
      <c r="T201" s="223">
        <f t="shared" ref="T201:T264" si="15">(F201*1000)/M201</f>
        <v>7.9732022997114704</v>
      </c>
    </row>
    <row r="202" spans="1:20" x14ac:dyDescent="0.2">
      <c r="A202" s="71" t="s">
        <v>278</v>
      </c>
      <c r="B202" s="71" t="s">
        <v>570</v>
      </c>
      <c r="C202" s="78">
        <v>139.17245774006801</v>
      </c>
      <c r="D202" s="78">
        <v>126.18714032758901</v>
      </c>
      <c r="E202" s="78">
        <v>126.555446626445</v>
      </c>
      <c r="F202" s="78">
        <v>128.87894205973299</v>
      </c>
      <c r="H202" s="207" t="s">
        <v>278</v>
      </c>
      <c r="I202" s="208" t="s">
        <v>960</v>
      </c>
      <c r="J202" s="204">
        <v>5961</v>
      </c>
      <c r="K202" s="204">
        <v>5951</v>
      </c>
      <c r="L202" s="204">
        <v>6022</v>
      </c>
      <c r="M202" s="204">
        <v>6383</v>
      </c>
      <c r="O202" s="71" t="s">
        <v>278</v>
      </c>
      <c r="P202" s="71" t="s">
        <v>570</v>
      </c>
      <c r="Q202" s="223">
        <f t="shared" si="12"/>
        <v>23.347166203668511</v>
      </c>
      <c r="R202" s="223">
        <f t="shared" si="13"/>
        <v>21.204358986319779</v>
      </c>
      <c r="S202" s="223">
        <f t="shared" si="14"/>
        <v>21.015517540093821</v>
      </c>
      <c r="T202" s="223">
        <f t="shared" si="15"/>
        <v>20.190966952801659</v>
      </c>
    </row>
    <row r="203" spans="1:20" x14ac:dyDescent="0.2">
      <c r="A203" s="71" t="s">
        <v>279</v>
      </c>
      <c r="B203" s="71" t="s">
        <v>571</v>
      </c>
      <c r="C203" s="78">
        <v>52.1387874651437</v>
      </c>
      <c r="D203" s="78">
        <v>50.071237667019602</v>
      </c>
      <c r="E203" s="78">
        <v>52.189090899562103</v>
      </c>
      <c r="F203" s="78">
        <v>48.228247702546199</v>
      </c>
      <c r="H203" s="207" t="s">
        <v>279</v>
      </c>
      <c r="I203" s="208" t="s">
        <v>961</v>
      </c>
      <c r="J203" s="204">
        <v>2507</v>
      </c>
      <c r="K203" s="204">
        <v>2518</v>
      </c>
      <c r="L203" s="204">
        <v>2589</v>
      </c>
      <c r="M203" s="204">
        <v>2685</v>
      </c>
      <c r="O203" s="71" t="s">
        <v>279</v>
      </c>
      <c r="P203" s="71" t="s">
        <v>571</v>
      </c>
      <c r="Q203" s="223">
        <f t="shared" si="12"/>
        <v>20.797282594792062</v>
      </c>
      <c r="R203" s="223">
        <f t="shared" si="13"/>
        <v>19.885320757354886</v>
      </c>
      <c r="S203" s="223">
        <f t="shared" si="14"/>
        <v>20.158011162441909</v>
      </c>
      <c r="T203" s="223">
        <f t="shared" si="15"/>
        <v>17.962103427391508</v>
      </c>
    </row>
    <row r="204" spans="1:20" x14ac:dyDescent="0.2">
      <c r="A204" s="71" t="s">
        <v>280</v>
      </c>
      <c r="B204" s="71" t="s">
        <v>572</v>
      </c>
      <c r="C204" s="78">
        <v>104.123357495897</v>
      </c>
      <c r="D204" s="78">
        <v>91.969928993695007</v>
      </c>
      <c r="E204" s="78">
        <v>90.175205557123803</v>
      </c>
      <c r="F204" s="78">
        <v>89.759976439170003</v>
      </c>
      <c r="H204" s="207" t="s">
        <v>280</v>
      </c>
      <c r="I204" s="208" t="s">
        <v>962</v>
      </c>
      <c r="J204" s="204">
        <v>3127</v>
      </c>
      <c r="K204" s="204">
        <v>3246</v>
      </c>
      <c r="L204" s="204">
        <v>3444</v>
      </c>
      <c r="M204" s="204">
        <v>3511</v>
      </c>
      <c r="O204" s="71" t="s">
        <v>280</v>
      </c>
      <c r="P204" s="71" t="s">
        <v>572</v>
      </c>
      <c r="Q204" s="223">
        <f t="shared" si="12"/>
        <v>33.29816357399968</v>
      </c>
      <c r="R204" s="223">
        <f t="shared" si="13"/>
        <v>28.333311458316391</v>
      </c>
      <c r="S204" s="223">
        <f t="shared" si="14"/>
        <v>26.183276874890765</v>
      </c>
      <c r="T204" s="223">
        <f t="shared" si="15"/>
        <v>25.565359282019369</v>
      </c>
    </row>
    <row r="205" spans="1:20" x14ac:dyDescent="0.2">
      <c r="A205" s="71" t="s">
        <v>281</v>
      </c>
      <c r="B205" s="71" t="s">
        <v>573</v>
      </c>
      <c r="C205" s="78">
        <v>108.083794579537</v>
      </c>
      <c r="D205" s="78">
        <v>105.577783382454</v>
      </c>
      <c r="E205" s="78">
        <v>99.844350579384297</v>
      </c>
      <c r="F205" s="78">
        <v>99.913583615154707</v>
      </c>
      <c r="H205" s="207" t="s">
        <v>281</v>
      </c>
      <c r="I205" s="208" t="s">
        <v>963</v>
      </c>
      <c r="J205" s="204">
        <v>7797</v>
      </c>
      <c r="K205" s="204">
        <v>6828</v>
      </c>
      <c r="L205" s="204">
        <v>6819</v>
      </c>
      <c r="M205" s="204">
        <v>7654</v>
      </c>
      <c r="O205" s="71" t="s">
        <v>281</v>
      </c>
      <c r="P205" s="71" t="s">
        <v>573</v>
      </c>
      <c r="Q205" s="223">
        <f t="shared" si="12"/>
        <v>13.862228367261382</v>
      </c>
      <c r="R205" s="223">
        <f t="shared" si="13"/>
        <v>15.462475597898946</v>
      </c>
      <c r="S205" s="223">
        <f t="shared" si="14"/>
        <v>14.642081035252133</v>
      </c>
      <c r="T205" s="223">
        <f t="shared" si="15"/>
        <v>13.053773662810912</v>
      </c>
    </row>
    <row r="206" spans="1:20" x14ac:dyDescent="0.2">
      <c r="A206" s="71" t="s">
        <v>282</v>
      </c>
      <c r="B206" s="71" t="s">
        <v>574</v>
      </c>
      <c r="C206" s="78">
        <v>98.647973751425397</v>
      </c>
      <c r="D206" s="78">
        <v>92.848526885738906</v>
      </c>
      <c r="E206" s="78">
        <v>90.563439951809798</v>
      </c>
      <c r="F206" s="78">
        <v>91.208237312898703</v>
      </c>
      <c r="H206" s="207" t="s">
        <v>282</v>
      </c>
      <c r="I206" s="208" t="s">
        <v>964</v>
      </c>
      <c r="J206" s="204">
        <v>3334</v>
      </c>
      <c r="K206" s="204">
        <v>3600</v>
      </c>
      <c r="L206" s="204">
        <v>3613</v>
      </c>
      <c r="M206" s="204">
        <v>3897</v>
      </c>
      <c r="O206" s="71" t="s">
        <v>282</v>
      </c>
      <c r="P206" s="71" t="s">
        <v>574</v>
      </c>
      <c r="Q206" s="223">
        <f t="shared" si="12"/>
        <v>29.58847443054151</v>
      </c>
      <c r="R206" s="223">
        <f t="shared" si="13"/>
        <v>25.791257468260806</v>
      </c>
      <c r="S206" s="223">
        <f t="shared" si="14"/>
        <v>25.065995004652585</v>
      </c>
      <c r="T206" s="223">
        <f t="shared" si="15"/>
        <v>23.404731155478242</v>
      </c>
    </row>
    <row r="207" spans="1:20" x14ac:dyDescent="0.2">
      <c r="A207" s="71" t="s">
        <v>283</v>
      </c>
      <c r="B207" s="71" t="s">
        <v>575</v>
      </c>
      <c r="C207" s="78">
        <v>46.258019733913699</v>
      </c>
      <c r="D207" s="78">
        <v>45.101048484535298</v>
      </c>
      <c r="E207" s="78">
        <v>45.145307975875198</v>
      </c>
      <c r="F207" s="78">
        <v>43.947088742517103</v>
      </c>
      <c r="H207" s="207" t="s">
        <v>283</v>
      </c>
      <c r="I207" s="208" t="s">
        <v>965</v>
      </c>
      <c r="J207" s="204">
        <v>1134</v>
      </c>
      <c r="K207" s="204">
        <v>1172</v>
      </c>
      <c r="L207" s="204">
        <v>1198</v>
      </c>
      <c r="M207" s="204">
        <v>1276</v>
      </c>
      <c r="O207" s="71" t="s">
        <v>283</v>
      </c>
      <c r="P207" s="71" t="s">
        <v>575</v>
      </c>
      <c r="Q207" s="223">
        <f t="shared" si="12"/>
        <v>40.791904527260762</v>
      </c>
      <c r="R207" s="223">
        <f t="shared" si="13"/>
        <v>38.482123280320224</v>
      </c>
      <c r="S207" s="223">
        <f t="shared" si="14"/>
        <v>37.683896474019363</v>
      </c>
      <c r="T207" s="223">
        <f t="shared" si="15"/>
        <v>34.44129211796011</v>
      </c>
    </row>
    <row r="208" spans="1:20" x14ac:dyDescent="0.2">
      <c r="A208" s="71" t="s">
        <v>284</v>
      </c>
      <c r="B208" s="71" t="s">
        <v>576</v>
      </c>
      <c r="C208" s="78">
        <v>28.4610020140234</v>
      </c>
      <c r="D208" s="78">
        <v>26.880268191016299</v>
      </c>
      <c r="E208" s="78">
        <v>25.7380912109173</v>
      </c>
      <c r="F208" s="78">
        <v>25.922122746745</v>
      </c>
      <c r="H208" s="207" t="s">
        <v>284</v>
      </c>
      <c r="I208" s="208" t="s">
        <v>966</v>
      </c>
      <c r="J208" s="204">
        <v>1543</v>
      </c>
      <c r="K208" s="204">
        <v>1604</v>
      </c>
      <c r="L208" s="204">
        <v>1452</v>
      </c>
      <c r="M208" s="204">
        <v>1542</v>
      </c>
      <c r="O208" s="71" t="s">
        <v>284</v>
      </c>
      <c r="P208" s="71" t="s">
        <v>576</v>
      </c>
      <c r="Q208" s="223">
        <f t="shared" si="12"/>
        <v>18.445237857435774</v>
      </c>
      <c r="R208" s="223">
        <f t="shared" si="13"/>
        <v>16.758271939536346</v>
      </c>
      <c r="S208" s="223">
        <f t="shared" si="14"/>
        <v>17.725958134240564</v>
      </c>
      <c r="T208" s="223">
        <f t="shared" si="15"/>
        <v>16.810715140560962</v>
      </c>
    </row>
    <row r="209" spans="1:20" x14ac:dyDescent="0.2">
      <c r="A209" s="71" t="s">
        <v>285</v>
      </c>
      <c r="B209" s="71" t="s">
        <v>577</v>
      </c>
      <c r="C209" s="78">
        <v>72.6972600379071</v>
      </c>
      <c r="D209" s="78">
        <v>74.559261647214299</v>
      </c>
      <c r="E209" s="78">
        <v>73.106256718853999</v>
      </c>
      <c r="F209" s="78">
        <v>70.171772641139</v>
      </c>
      <c r="H209" s="207" t="s">
        <v>285</v>
      </c>
      <c r="I209" s="208" t="s">
        <v>967</v>
      </c>
      <c r="J209" s="204">
        <v>5609</v>
      </c>
      <c r="K209" s="204">
        <v>5274</v>
      </c>
      <c r="L209" s="204">
        <v>5299</v>
      </c>
      <c r="M209" s="204">
        <v>5944</v>
      </c>
      <c r="O209" s="71" t="s">
        <v>285</v>
      </c>
      <c r="P209" s="71" t="s">
        <v>577</v>
      </c>
      <c r="Q209" s="223">
        <f t="shared" si="12"/>
        <v>12.960823682992885</v>
      </c>
      <c r="R209" s="223">
        <f t="shared" si="13"/>
        <v>14.137137210317462</v>
      </c>
      <c r="S209" s="223">
        <f t="shared" si="14"/>
        <v>13.796236406652953</v>
      </c>
      <c r="T209" s="223">
        <f t="shared" si="15"/>
        <v>11.805479919437921</v>
      </c>
    </row>
    <row r="210" spans="1:20" x14ac:dyDescent="0.2">
      <c r="A210" s="71" t="s">
        <v>286</v>
      </c>
      <c r="B210" s="71" t="s">
        <v>578</v>
      </c>
      <c r="C210" s="78">
        <v>65.396963629063606</v>
      </c>
      <c r="D210" s="78">
        <v>65.096362796520907</v>
      </c>
      <c r="E210" s="78">
        <v>72.439861772979995</v>
      </c>
      <c r="F210" s="78">
        <v>70.242734511734795</v>
      </c>
      <c r="H210" s="207" t="s">
        <v>286</v>
      </c>
      <c r="I210" s="208" t="s">
        <v>968</v>
      </c>
      <c r="J210" s="204">
        <v>1757</v>
      </c>
      <c r="K210" s="204">
        <v>1699</v>
      </c>
      <c r="L210" s="204">
        <v>1652</v>
      </c>
      <c r="M210" s="204">
        <v>1688</v>
      </c>
      <c r="O210" s="71" t="s">
        <v>286</v>
      </c>
      <c r="P210" s="71" t="s">
        <v>578</v>
      </c>
      <c r="Q210" s="223">
        <f t="shared" si="12"/>
        <v>37.220810261276952</v>
      </c>
      <c r="R210" s="223">
        <f t="shared" si="13"/>
        <v>38.314516066227725</v>
      </c>
      <c r="S210" s="223">
        <f t="shared" si="14"/>
        <v>43.849795262094425</v>
      </c>
      <c r="T210" s="223">
        <f t="shared" si="15"/>
        <v>41.612994378989811</v>
      </c>
    </row>
    <row r="211" spans="1:20" x14ac:dyDescent="0.2">
      <c r="A211" s="71" t="s">
        <v>287</v>
      </c>
      <c r="B211" s="71" t="s">
        <v>579</v>
      </c>
      <c r="C211" s="78">
        <v>47.934936324708801</v>
      </c>
      <c r="D211" s="78">
        <v>47.0247872108962</v>
      </c>
      <c r="E211" s="78">
        <v>43.782973204566801</v>
      </c>
      <c r="F211" s="78">
        <v>45.699440792012098</v>
      </c>
      <c r="H211" s="207" t="s">
        <v>287</v>
      </c>
      <c r="I211" s="208" t="s">
        <v>969</v>
      </c>
      <c r="J211" s="204">
        <v>1810</v>
      </c>
      <c r="K211" s="204">
        <v>1940</v>
      </c>
      <c r="L211" s="204">
        <v>1729</v>
      </c>
      <c r="M211" s="204">
        <v>1851</v>
      </c>
      <c r="O211" s="71" t="s">
        <v>287</v>
      </c>
      <c r="P211" s="71" t="s">
        <v>579</v>
      </c>
      <c r="Q211" s="223">
        <f t="shared" si="12"/>
        <v>26.483390234645746</v>
      </c>
      <c r="R211" s="223">
        <f t="shared" si="13"/>
        <v>24.239581036544433</v>
      </c>
      <c r="S211" s="223">
        <f t="shared" si="14"/>
        <v>25.32271440402938</v>
      </c>
      <c r="T211" s="223">
        <f t="shared" si="15"/>
        <v>24.689054992983309</v>
      </c>
    </row>
    <row r="212" spans="1:20" x14ac:dyDescent="0.2">
      <c r="A212" s="71" t="s">
        <v>288</v>
      </c>
      <c r="B212" s="71" t="s">
        <v>580</v>
      </c>
      <c r="C212" s="78">
        <v>33.515742874746202</v>
      </c>
      <c r="D212" s="78">
        <v>35.808947750648102</v>
      </c>
      <c r="E212" s="78">
        <v>35.721480075950801</v>
      </c>
      <c r="F212" s="78">
        <v>36.5296449417989</v>
      </c>
      <c r="H212" s="207" t="s">
        <v>288</v>
      </c>
      <c r="I212" s="208" t="s">
        <v>970</v>
      </c>
      <c r="J212" s="204">
        <v>1088</v>
      </c>
      <c r="K212" s="204">
        <v>1106</v>
      </c>
      <c r="L212" s="204">
        <v>1184</v>
      </c>
      <c r="M212" s="204">
        <v>1357</v>
      </c>
      <c r="O212" s="71" t="s">
        <v>288</v>
      </c>
      <c r="P212" s="71" t="s">
        <v>580</v>
      </c>
      <c r="Q212" s="223">
        <f t="shared" si="12"/>
        <v>30.804910730465259</v>
      </c>
      <c r="R212" s="223">
        <f t="shared" si="13"/>
        <v>32.376987116318361</v>
      </c>
      <c r="S212" s="223">
        <f t="shared" si="14"/>
        <v>30.170168983066553</v>
      </c>
      <c r="T212" s="223">
        <f t="shared" si="15"/>
        <v>26.919414105968237</v>
      </c>
    </row>
    <row r="213" spans="1:20" x14ac:dyDescent="0.2">
      <c r="A213" s="71" t="s">
        <v>289</v>
      </c>
      <c r="B213" s="71" t="s">
        <v>581</v>
      </c>
      <c r="C213" s="78">
        <v>952.76485642852595</v>
      </c>
      <c r="D213" s="78">
        <v>891.04455396447804</v>
      </c>
      <c r="E213" s="78">
        <v>755.45268172021497</v>
      </c>
      <c r="F213" s="78">
        <v>704.11172262687899</v>
      </c>
      <c r="H213" s="207" t="s">
        <v>289</v>
      </c>
      <c r="I213" s="208" t="s">
        <v>69</v>
      </c>
      <c r="J213" s="204">
        <v>55647</v>
      </c>
      <c r="K213" s="204">
        <v>54411</v>
      </c>
      <c r="L213" s="204">
        <v>56475</v>
      </c>
      <c r="M213" s="204">
        <v>60091</v>
      </c>
      <c r="O213" s="71" t="s">
        <v>289</v>
      </c>
      <c r="P213" s="71" t="s">
        <v>581</v>
      </c>
      <c r="Q213" s="223">
        <f t="shared" si="12"/>
        <v>17.121585286332166</v>
      </c>
      <c r="R213" s="223">
        <f t="shared" si="13"/>
        <v>16.376184116529345</v>
      </c>
      <c r="S213" s="223">
        <f t="shared" si="14"/>
        <v>13.376762845864807</v>
      </c>
      <c r="T213" s="223">
        <f t="shared" si="15"/>
        <v>11.717423950789286</v>
      </c>
    </row>
    <row r="214" spans="1:20" x14ac:dyDescent="0.2">
      <c r="A214" s="71" t="s">
        <v>290</v>
      </c>
      <c r="B214" s="71" t="s">
        <v>582</v>
      </c>
      <c r="C214" s="78">
        <v>149.80786877812</v>
      </c>
      <c r="D214" s="78">
        <v>146.27762064464201</v>
      </c>
      <c r="E214" s="78">
        <v>144.976890704781</v>
      </c>
      <c r="F214" s="78">
        <v>143.26175107930999</v>
      </c>
      <c r="H214" s="207" t="s">
        <v>290</v>
      </c>
      <c r="I214" s="208" t="s">
        <v>971</v>
      </c>
      <c r="J214" s="204">
        <v>6171</v>
      </c>
      <c r="K214" s="204">
        <v>7526</v>
      </c>
      <c r="L214" s="204">
        <v>7857</v>
      </c>
      <c r="M214" s="204">
        <v>5979</v>
      </c>
      <c r="O214" s="71" t="s">
        <v>290</v>
      </c>
      <c r="P214" s="71" t="s">
        <v>582</v>
      </c>
      <c r="Q214" s="223">
        <f t="shared" si="12"/>
        <v>24.276109022544158</v>
      </c>
      <c r="R214" s="223">
        <f t="shared" si="13"/>
        <v>19.436303566920277</v>
      </c>
      <c r="S214" s="223">
        <f t="shared" si="14"/>
        <v>18.451939761331424</v>
      </c>
      <c r="T214" s="223">
        <f t="shared" si="15"/>
        <v>23.960821388076599</v>
      </c>
    </row>
    <row r="215" spans="1:20" x14ac:dyDescent="0.2">
      <c r="A215" s="71" t="s">
        <v>291</v>
      </c>
      <c r="B215" s="71" t="s">
        <v>583</v>
      </c>
      <c r="C215" s="78">
        <v>82.966834810857605</v>
      </c>
      <c r="D215" s="78">
        <v>87.060143939825707</v>
      </c>
      <c r="E215" s="78">
        <v>85.410813941131593</v>
      </c>
      <c r="F215" s="78">
        <v>87.603109410650802</v>
      </c>
      <c r="H215" s="207" t="s">
        <v>291</v>
      </c>
      <c r="I215" s="208" t="s">
        <v>972</v>
      </c>
      <c r="J215" s="204">
        <v>3340</v>
      </c>
      <c r="K215" s="204">
        <v>3120</v>
      </c>
      <c r="L215" s="204">
        <v>3554</v>
      </c>
      <c r="M215" s="204">
        <v>3427</v>
      </c>
      <c r="O215" s="71" t="s">
        <v>291</v>
      </c>
      <c r="P215" s="71" t="s">
        <v>583</v>
      </c>
      <c r="Q215" s="223">
        <f t="shared" si="12"/>
        <v>24.840369703849582</v>
      </c>
      <c r="R215" s="223">
        <f t="shared" si="13"/>
        <v>27.903892288405675</v>
      </c>
      <c r="S215" s="223">
        <f t="shared" si="14"/>
        <v>24.032305554623409</v>
      </c>
      <c r="T215" s="223">
        <f t="shared" si="15"/>
        <v>25.562623113700262</v>
      </c>
    </row>
    <row r="216" spans="1:20" x14ac:dyDescent="0.2">
      <c r="A216" s="71" t="s">
        <v>292</v>
      </c>
      <c r="B216" s="71" t="s">
        <v>584</v>
      </c>
      <c r="C216" s="78">
        <v>141.0028657599</v>
      </c>
      <c r="D216" s="78">
        <v>149.49719041165201</v>
      </c>
      <c r="E216" s="78">
        <v>160.52795801372901</v>
      </c>
      <c r="F216" s="78">
        <v>153.41922806832099</v>
      </c>
      <c r="H216" s="207" t="s">
        <v>292</v>
      </c>
      <c r="I216" s="208" t="s">
        <v>973</v>
      </c>
      <c r="J216" s="204">
        <v>10818</v>
      </c>
      <c r="K216" s="204">
        <v>10615</v>
      </c>
      <c r="L216" s="204">
        <v>10452</v>
      </c>
      <c r="M216" s="204">
        <v>10926</v>
      </c>
      <c r="O216" s="71" t="s">
        <v>292</v>
      </c>
      <c r="P216" s="71" t="s">
        <v>584</v>
      </c>
      <c r="Q216" s="223">
        <f t="shared" si="12"/>
        <v>13.034097408014421</v>
      </c>
      <c r="R216" s="223">
        <f t="shared" si="13"/>
        <v>14.083578936566369</v>
      </c>
      <c r="S216" s="223">
        <f t="shared" si="14"/>
        <v>15.358587640042961</v>
      </c>
      <c r="T216" s="223">
        <f t="shared" si="15"/>
        <v>14.04166465937406</v>
      </c>
    </row>
    <row r="217" spans="1:20" x14ac:dyDescent="0.2">
      <c r="A217" s="71" t="s">
        <v>293</v>
      </c>
      <c r="B217" s="71" t="s">
        <v>585</v>
      </c>
      <c r="C217" s="78">
        <v>38.656389502605599</v>
      </c>
      <c r="D217" s="78">
        <v>38.209195627130399</v>
      </c>
      <c r="E217" s="78">
        <v>36.337211895146901</v>
      </c>
      <c r="F217" s="78">
        <v>36.3861336865887</v>
      </c>
      <c r="H217" s="207" t="s">
        <v>293</v>
      </c>
      <c r="I217" s="208" t="s">
        <v>974</v>
      </c>
      <c r="J217" s="204">
        <v>2173</v>
      </c>
      <c r="K217" s="204">
        <v>2030</v>
      </c>
      <c r="L217" s="204">
        <v>2111</v>
      </c>
      <c r="M217" s="204">
        <v>1956</v>
      </c>
      <c r="O217" s="71" t="s">
        <v>293</v>
      </c>
      <c r="P217" s="71" t="s">
        <v>585</v>
      </c>
      <c r="Q217" s="223">
        <f t="shared" si="12"/>
        <v>17.789410723702531</v>
      </c>
      <c r="R217" s="223">
        <f t="shared" si="13"/>
        <v>18.822263855729261</v>
      </c>
      <c r="S217" s="223">
        <f t="shared" si="14"/>
        <v>17.213269490832261</v>
      </c>
      <c r="T217" s="223">
        <f t="shared" si="15"/>
        <v>18.602317835679294</v>
      </c>
    </row>
    <row r="218" spans="1:20" x14ac:dyDescent="0.2">
      <c r="A218" s="71" t="s">
        <v>294</v>
      </c>
      <c r="B218" s="71" t="s">
        <v>586</v>
      </c>
      <c r="C218" s="78">
        <v>130.97162888617001</v>
      </c>
      <c r="D218" s="78">
        <v>131.026268453878</v>
      </c>
      <c r="E218" s="78">
        <v>128.39543510249399</v>
      </c>
      <c r="F218" s="78">
        <v>126.716640051575</v>
      </c>
      <c r="H218" s="207" t="s">
        <v>294</v>
      </c>
      <c r="I218" s="208" t="s">
        <v>975</v>
      </c>
      <c r="J218" s="204">
        <v>6597</v>
      </c>
      <c r="K218" s="204">
        <v>6635</v>
      </c>
      <c r="L218" s="204">
        <v>7208</v>
      </c>
      <c r="M218" s="204">
        <v>7681</v>
      </c>
      <c r="O218" s="71" t="s">
        <v>294</v>
      </c>
      <c r="P218" s="71" t="s">
        <v>586</v>
      </c>
      <c r="Q218" s="223">
        <f t="shared" si="12"/>
        <v>19.853210381411252</v>
      </c>
      <c r="R218" s="223">
        <f t="shared" si="13"/>
        <v>19.747742042784928</v>
      </c>
      <c r="S218" s="223">
        <f t="shared" si="14"/>
        <v>17.812907200678968</v>
      </c>
      <c r="T218" s="223">
        <f t="shared" si="15"/>
        <v>16.497414405881397</v>
      </c>
    </row>
    <row r="219" spans="1:20" x14ac:dyDescent="0.2">
      <c r="A219" s="71" t="s">
        <v>295</v>
      </c>
      <c r="B219" s="71" t="s">
        <v>587</v>
      </c>
      <c r="C219" s="78">
        <v>21.555249831076502</v>
      </c>
      <c r="D219" s="78">
        <v>20.461744163292099</v>
      </c>
      <c r="E219" s="78">
        <v>20.369622143814698</v>
      </c>
      <c r="F219" s="78">
        <v>21.054739469635301</v>
      </c>
      <c r="H219" s="207" t="s">
        <v>295</v>
      </c>
      <c r="I219" s="208" t="s">
        <v>976</v>
      </c>
      <c r="J219" s="204">
        <v>1114</v>
      </c>
      <c r="K219" s="204">
        <v>1103</v>
      </c>
      <c r="L219" s="204">
        <v>1134</v>
      </c>
      <c r="M219" s="204">
        <v>1240</v>
      </c>
      <c r="O219" s="71" t="s">
        <v>295</v>
      </c>
      <c r="P219" s="71" t="s">
        <v>587</v>
      </c>
      <c r="Q219" s="223">
        <f t="shared" si="12"/>
        <v>19.349416365418762</v>
      </c>
      <c r="R219" s="223">
        <f t="shared" si="13"/>
        <v>18.550991988478785</v>
      </c>
      <c r="S219" s="223">
        <f t="shared" si="14"/>
        <v>17.962629756450351</v>
      </c>
      <c r="T219" s="223">
        <f t="shared" si="15"/>
        <v>16.979628604544597</v>
      </c>
    </row>
    <row r="220" spans="1:20" x14ac:dyDescent="0.2">
      <c r="A220" s="71" t="s">
        <v>296</v>
      </c>
      <c r="B220" s="71" t="s">
        <v>588</v>
      </c>
      <c r="C220" s="78">
        <v>46.531020519290998</v>
      </c>
      <c r="D220" s="78">
        <v>46.024326345887303</v>
      </c>
      <c r="E220" s="78">
        <v>44.165326306866397</v>
      </c>
      <c r="F220" s="78">
        <v>47.797330094233097</v>
      </c>
      <c r="H220" s="207" t="s">
        <v>296</v>
      </c>
      <c r="I220" s="208" t="s">
        <v>977</v>
      </c>
      <c r="J220" s="204">
        <v>2066</v>
      </c>
      <c r="K220" s="204">
        <v>2153</v>
      </c>
      <c r="L220" s="204">
        <v>2115</v>
      </c>
      <c r="M220" s="204">
        <v>2055</v>
      </c>
      <c r="O220" s="71" t="s">
        <v>296</v>
      </c>
      <c r="P220" s="71" t="s">
        <v>588</v>
      </c>
      <c r="Q220" s="223">
        <f t="shared" si="12"/>
        <v>22.522275178746852</v>
      </c>
      <c r="R220" s="223">
        <f t="shared" si="13"/>
        <v>21.376835274448354</v>
      </c>
      <c r="S220" s="223">
        <f t="shared" si="14"/>
        <v>20.881950972513661</v>
      </c>
      <c r="T220" s="223">
        <f t="shared" si="15"/>
        <v>23.259041408385936</v>
      </c>
    </row>
    <row r="221" spans="1:20" x14ac:dyDescent="0.2">
      <c r="A221" s="71" t="s">
        <v>297</v>
      </c>
      <c r="B221" s="71" t="s">
        <v>589</v>
      </c>
      <c r="C221" s="78">
        <v>34.210057608023</v>
      </c>
      <c r="D221" s="78">
        <v>34.851071928162597</v>
      </c>
      <c r="E221" s="78">
        <v>33.808435230736002</v>
      </c>
      <c r="F221" s="78">
        <v>34.206739030300902</v>
      </c>
      <c r="H221" s="207" t="s">
        <v>297</v>
      </c>
      <c r="I221" s="208" t="s">
        <v>978</v>
      </c>
      <c r="J221" s="204">
        <v>1612</v>
      </c>
      <c r="K221" s="204">
        <v>1660</v>
      </c>
      <c r="L221" s="204">
        <v>1596</v>
      </c>
      <c r="M221" s="204">
        <v>1696</v>
      </c>
      <c r="O221" s="71" t="s">
        <v>297</v>
      </c>
      <c r="P221" s="71" t="s">
        <v>589</v>
      </c>
      <c r="Q221" s="223">
        <f t="shared" si="12"/>
        <v>21.22212010423263</v>
      </c>
      <c r="R221" s="223">
        <f t="shared" si="13"/>
        <v>20.99462164347144</v>
      </c>
      <c r="S221" s="223">
        <f t="shared" si="14"/>
        <v>21.183230094446117</v>
      </c>
      <c r="T221" s="223">
        <f t="shared" si="15"/>
        <v>20.16906782446987</v>
      </c>
    </row>
    <row r="222" spans="1:20" x14ac:dyDescent="0.2">
      <c r="A222" s="71" t="s">
        <v>298</v>
      </c>
      <c r="B222" s="71" t="s">
        <v>590</v>
      </c>
      <c r="C222" s="78">
        <v>46.624701865628097</v>
      </c>
      <c r="D222" s="78">
        <v>46.265169324545397</v>
      </c>
      <c r="E222" s="78">
        <v>45.977418904799201</v>
      </c>
      <c r="F222" s="78">
        <v>46.5518163192081</v>
      </c>
      <c r="H222" s="207" t="s">
        <v>298</v>
      </c>
      <c r="I222" s="208" t="s">
        <v>979</v>
      </c>
      <c r="J222" s="204">
        <v>3244</v>
      </c>
      <c r="K222" s="204">
        <v>3208</v>
      </c>
      <c r="L222" s="204">
        <v>3399</v>
      </c>
      <c r="M222" s="204">
        <v>3359</v>
      </c>
      <c r="O222" s="71" t="s">
        <v>298</v>
      </c>
      <c r="P222" s="71" t="s">
        <v>590</v>
      </c>
      <c r="Q222" s="223">
        <f t="shared" si="12"/>
        <v>14.372596136136899</v>
      </c>
      <c r="R222" s="223">
        <f t="shared" si="13"/>
        <v>14.421810886703677</v>
      </c>
      <c r="S222" s="223">
        <f t="shared" si="14"/>
        <v>13.526748721623774</v>
      </c>
      <c r="T222" s="223">
        <f t="shared" si="15"/>
        <v>13.85883189020783</v>
      </c>
    </row>
    <row r="223" spans="1:20" x14ac:dyDescent="0.2">
      <c r="A223" s="71" t="s">
        <v>299</v>
      </c>
      <c r="B223" s="71" t="s">
        <v>591</v>
      </c>
      <c r="C223" s="78">
        <v>22.561752786591601</v>
      </c>
      <c r="D223" s="78">
        <v>20.066338319120799</v>
      </c>
      <c r="E223" s="78">
        <v>19.459955782977602</v>
      </c>
      <c r="F223" s="78">
        <v>20.0047455640678</v>
      </c>
      <c r="H223" s="207" t="s">
        <v>299</v>
      </c>
      <c r="I223" s="208" t="s">
        <v>980</v>
      </c>
      <c r="J223" s="204">
        <v>1007</v>
      </c>
      <c r="K223" s="204">
        <v>1070</v>
      </c>
      <c r="L223" s="204">
        <v>1164</v>
      </c>
      <c r="M223" s="204">
        <v>1210</v>
      </c>
      <c r="O223" s="71" t="s">
        <v>299</v>
      </c>
      <c r="P223" s="71" t="s">
        <v>591</v>
      </c>
      <c r="Q223" s="223">
        <f t="shared" si="12"/>
        <v>22.404918358085006</v>
      </c>
      <c r="R223" s="223">
        <f t="shared" si="13"/>
        <v>18.753587214131585</v>
      </c>
      <c r="S223" s="223">
        <f t="shared" si="14"/>
        <v>16.718175071286598</v>
      </c>
      <c r="T223" s="223">
        <f t="shared" si="15"/>
        <v>16.532847573609754</v>
      </c>
    </row>
    <row r="224" spans="1:20" x14ac:dyDescent="0.2">
      <c r="A224" s="71" t="s">
        <v>300</v>
      </c>
      <c r="B224" s="71" t="s">
        <v>592</v>
      </c>
      <c r="C224" s="78">
        <v>968.69608563446195</v>
      </c>
      <c r="D224" s="78">
        <v>869.65041501098005</v>
      </c>
      <c r="E224" s="78">
        <v>684.72520803064106</v>
      </c>
      <c r="F224" s="78">
        <v>621.48133818038104</v>
      </c>
      <c r="H224" s="207" t="s">
        <v>300</v>
      </c>
      <c r="I224" s="208" t="s">
        <v>981</v>
      </c>
      <c r="J224" s="204">
        <v>52694</v>
      </c>
      <c r="K224" s="204">
        <v>54924</v>
      </c>
      <c r="L224" s="204">
        <v>54688</v>
      </c>
      <c r="M224" s="204">
        <v>61047</v>
      </c>
      <c r="O224" s="71" t="s">
        <v>300</v>
      </c>
      <c r="P224" s="71" t="s">
        <v>592</v>
      </c>
      <c r="Q224" s="223">
        <f t="shared" si="12"/>
        <v>18.383422887510189</v>
      </c>
      <c r="R224" s="223">
        <f t="shared" si="13"/>
        <v>15.833705028966937</v>
      </c>
      <c r="S224" s="223">
        <f t="shared" si="14"/>
        <v>12.520575044445602</v>
      </c>
      <c r="T224" s="223">
        <f t="shared" si="15"/>
        <v>10.180374763385277</v>
      </c>
    </row>
    <row r="225" spans="1:20" x14ac:dyDescent="0.2">
      <c r="A225" s="71" t="s">
        <v>301</v>
      </c>
      <c r="B225" s="71" t="s">
        <v>593</v>
      </c>
      <c r="C225" s="78">
        <v>115.684020857622</v>
      </c>
      <c r="D225" s="78">
        <v>111.811289755795</v>
      </c>
      <c r="E225" s="78">
        <v>109.49623294081501</v>
      </c>
      <c r="F225" s="78">
        <v>110.975713475967</v>
      </c>
      <c r="H225" s="207" t="s">
        <v>301</v>
      </c>
      <c r="I225" s="208" t="s">
        <v>982</v>
      </c>
      <c r="J225" s="204">
        <v>4862</v>
      </c>
      <c r="K225" s="204">
        <v>4677</v>
      </c>
      <c r="L225" s="204">
        <v>4867</v>
      </c>
      <c r="M225" s="204">
        <v>5280</v>
      </c>
      <c r="O225" s="71" t="s">
        <v>301</v>
      </c>
      <c r="P225" s="71" t="s">
        <v>593</v>
      </c>
      <c r="Q225" s="223">
        <f t="shared" si="12"/>
        <v>23.793504906956397</v>
      </c>
      <c r="R225" s="223">
        <f t="shared" si="13"/>
        <v>23.906625990120805</v>
      </c>
      <c r="S225" s="223">
        <f t="shared" si="14"/>
        <v>22.497685009413399</v>
      </c>
      <c r="T225" s="223">
        <f t="shared" si="15"/>
        <v>21.018127552266478</v>
      </c>
    </row>
    <row r="226" spans="1:20" x14ac:dyDescent="0.2">
      <c r="A226" s="71" t="s">
        <v>302</v>
      </c>
      <c r="B226" s="71" t="s">
        <v>594</v>
      </c>
      <c r="C226" s="78">
        <v>49.315924692919097</v>
      </c>
      <c r="D226" s="78">
        <v>48.3015283785668</v>
      </c>
      <c r="E226" s="78">
        <v>45.713175431661803</v>
      </c>
      <c r="F226" s="78">
        <v>46.898983738664803</v>
      </c>
      <c r="H226" s="207" t="s">
        <v>302</v>
      </c>
      <c r="I226" s="208" t="s">
        <v>983</v>
      </c>
      <c r="J226" s="204">
        <v>5684</v>
      </c>
      <c r="K226" s="204">
        <v>5810</v>
      </c>
      <c r="L226" s="204">
        <v>6462</v>
      </c>
      <c r="M226" s="204">
        <v>6851</v>
      </c>
      <c r="O226" s="71" t="s">
        <v>302</v>
      </c>
      <c r="P226" s="71" t="s">
        <v>594</v>
      </c>
      <c r="Q226" s="223">
        <f t="shared" si="12"/>
        <v>8.6762710578675399</v>
      </c>
      <c r="R226" s="223">
        <f t="shared" si="13"/>
        <v>8.3135160720424786</v>
      </c>
      <c r="S226" s="223">
        <f t="shared" si="14"/>
        <v>7.0741528058900967</v>
      </c>
      <c r="T226" s="223">
        <f t="shared" si="15"/>
        <v>6.8455676162114738</v>
      </c>
    </row>
    <row r="227" spans="1:20" x14ac:dyDescent="0.2">
      <c r="A227" s="71" t="s">
        <v>303</v>
      </c>
      <c r="B227" s="71" t="s">
        <v>595</v>
      </c>
      <c r="C227" s="78">
        <v>425.41209117016803</v>
      </c>
      <c r="D227" s="78">
        <v>405.442904046568</v>
      </c>
      <c r="E227" s="78">
        <v>432.30917160871599</v>
      </c>
      <c r="F227" s="78">
        <v>407.93954863608701</v>
      </c>
      <c r="H227" s="207" t="s">
        <v>303</v>
      </c>
      <c r="I227" s="208" t="s">
        <v>984</v>
      </c>
      <c r="J227" s="204">
        <v>7808</v>
      </c>
      <c r="K227" s="204">
        <v>7908</v>
      </c>
      <c r="L227" s="204">
        <v>8429</v>
      </c>
      <c r="M227" s="204">
        <v>9248</v>
      </c>
      <c r="O227" s="71" t="s">
        <v>303</v>
      </c>
      <c r="P227" s="71" t="s">
        <v>595</v>
      </c>
      <c r="Q227" s="223">
        <f t="shared" si="12"/>
        <v>54.48413052896619</v>
      </c>
      <c r="R227" s="223">
        <f t="shared" si="13"/>
        <v>51.269967633607493</v>
      </c>
      <c r="S227" s="223">
        <f t="shared" si="14"/>
        <v>51.288310785231459</v>
      </c>
      <c r="T227" s="223">
        <f t="shared" si="15"/>
        <v>44.111110362898678</v>
      </c>
    </row>
    <row r="228" spans="1:20" x14ac:dyDescent="0.2">
      <c r="A228" s="71" t="s">
        <v>304</v>
      </c>
      <c r="B228" s="71" t="s">
        <v>596</v>
      </c>
      <c r="C228" s="78">
        <v>48.1355397285447</v>
      </c>
      <c r="D228" s="78">
        <v>46.181098757083902</v>
      </c>
      <c r="E228" s="78">
        <v>45.634001725628899</v>
      </c>
      <c r="F228" s="78">
        <v>49.0790608228168</v>
      </c>
      <c r="H228" s="207" t="s">
        <v>304</v>
      </c>
      <c r="I228" s="208" t="s">
        <v>985</v>
      </c>
      <c r="J228" s="204">
        <v>3553</v>
      </c>
      <c r="K228" s="204">
        <v>3521</v>
      </c>
      <c r="L228" s="204">
        <v>3705</v>
      </c>
      <c r="M228" s="204">
        <v>3985</v>
      </c>
      <c r="O228" s="71" t="s">
        <v>304</v>
      </c>
      <c r="P228" s="71" t="s">
        <v>596</v>
      </c>
      <c r="Q228" s="223">
        <f t="shared" si="12"/>
        <v>13.547858071642189</v>
      </c>
      <c r="R228" s="223">
        <f t="shared" si="13"/>
        <v>13.115904219563731</v>
      </c>
      <c r="S228" s="223">
        <f t="shared" si="14"/>
        <v>12.316869561573252</v>
      </c>
      <c r="T228" s="223">
        <f t="shared" si="15"/>
        <v>12.315950018272723</v>
      </c>
    </row>
    <row r="229" spans="1:20" x14ac:dyDescent="0.2">
      <c r="A229" s="71" t="s">
        <v>305</v>
      </c>
      <c r="B229" s="71" t="s">
        <v>597</v>
      </c>
      <c r="C229" s="78">
        <v>42.367883778609801</v>
      </c>
      <c r="D229" s="78">
        <v>40.2746862898952</v>
      </c>
      <c r="E229" s="78">
        <v>36.875240049272499</v>
      </c>
      <c r="F229" s="78">
        <v>34.137427735843602</v>
      </c>
      <c r="H229" s="207" t="s">
        <v>305</v>
      </c>
      <c r="I229" s="208" t="s">
        <v>986</v>
      </c>
      <c r="J229" s="204">
        <v>1916</v>
      </c>
      <c r="K229" s="204">
        <v>1888</v>
      </c>
      <c r="L229" s="204">
        <v>1804</v>
      </c>
      <c r="M229" s="204">
        <v>1857</v>
      </c>
      <c r="O229" s="71" t="s">
        <v>305</v>
      </c>
      <c r="P229" s="71" t="s">
        <v>597</v>
      </c>
      <c r="Q229" s="223">
        <f t="shared" si="12"/>
        <v>22.11267420595501</v>
      </c>
      <c r="R229" s="223">
        <f t="shared" si="13"/>
        <v>21.331931297613984</v>
      </c>
      <c r="S229" s="223">
        <f t="shared" si="14"/>
        <v>20.440820426425997</v>
      </c>
      <c r="T229" s="223">
        <f t="shared" si="15"/>
        <v>18.383105942834465</v>
      </c>
    </row>
    <row r="230" spans="1:20" x14ac:dyDescent="0.2">
      <c r="A230" s="71" t="s">
        <v>306</v>
      </c>
      <c r="B230" s="71" t="s">
        <v>598</v>
      </c>
      <c r="C230" s="78">
        <v>48.6307142276085</v>
      </c>
      <c r="D230" s="78">
        <v>55.502678691142698</v>
      </c>
      <c r="E230" s="78">
        <v>47.013863529438197</v>
      </c>
      <c r="F230" s="78">
        <v>45.095652784095201</v>
      </c>
      <c r="H230" s="207" t="s">
        <v>306</v>
      </c>
      <c r="I230" s="208" t="s">
        <v>987</v>
      </c>
      <c r="J230" s="204">
        <v>3705</v>
      </c>
      <c r="K230" s="204">
        <v>3939</v>
      </c>
      <c r="L230" s="204">
        <v>4081</v>
      </c>
      <c r="M230" s="204">
        <v>4324</v>
      </c>
      <c r="O230" s="71" t="s">
        <v>306</v>
      </c>
      <c r="P230" s="71" t="s">
        <v>598</v>
      </c>
      <c r="Q230" s="223">
        <f t="shared" si="12"/>
        <v>13.125698846857894</v>
      </c>
      <c r="R230" s="223">
        <f t="shared" si="13"/>
        <v>14.09055056896235</v>
      </c>
      <c r="S230" s="223">
        <f t="shared" si="14"/>
        <v>11.520182192952266</v>
      </c>
      <c r="T230" s="223">
        <f t="shared" si="15"/>
        <v>10.429151892713969</v>
      </c>
    </row>
    <row r="231" spans="1:20" x14ac:dyDescent="0.2">
      <c r="A231" s="71" t="s">
        <v>307</v>
      </c>
      <c r="B231" s="71" t="s">
        <v>599</v>
      </c>
      <c r="C231" s="78">
        <v>39.783816716025299</v>
      </c>
      <c r="D231" s="78">
        <v>38.7030570673762</v>
      </c>
      <c r="E231" s="78">
        <v>37.591688706047002</v>
      </c>
      <c r="F231" s="78">
        <v>36.849099199097402</v>
      </c>
      <c r="H231" s="207" t="s">
        <v>307</v>
      </c>
      <c r="I231" s="208" t="s">
        <v>988</v>
      </c>
      <c r="J231" s="204">
        <v>1820</v>
      </c>
      <c r="K231" s="204">
        <v>1944</v>
      </c>
      <c r="L231" s="204">
        <v>1962</v>
      </c>
      <c r="M231" s="204">
        <v>1948</v>
      </c>
      <c r="O231" s="71" t="s">
        <v>307</v>
      </c>
      <c r="P231" s="71" t="s">
        <v>599</v>
      </c>
      <c r="Q231" s="223">
        <f t="shared" si="12"/>
        <v>21.859239953860055</v>
      </c>
      <c r="R231" s="223">
        <f t="shared" si="13"/>
        <v>19.908979972930144</v>
      </c>
      <c r="S231" s="223">
        <f t="shared" si="14"/>
        <v>19.159882113173804</v>
      </c>
      <c r="T231" s="223">
        <f t="shared" si="15"/>
        <v>18.91637535887957</v>
      </c>
    </row>
    <row r="232" spans="1:20" x14ac:dyDescent="0.2">
      <c r="A232" s="71" t="s">
        <v>308</v>
      </c>
      <c r="B232" s="71" t="s">
        <v>600</v>
      </c>
      <c r="C232" s="78">
        <v>61.204840043706298</v>
      </c>
      <c r="D232" s="78">
        <v>60.058342361541797</v>
      </c>
      <c r="E232" s="78">
        <v>57.922233805220699</v>
      </c>
      <c r="F232" s="78">
        <v>54.350723168454998</v>
      </c>
      <c r="H232" s="207" t="s">
        <v>308</v>
      </c>
      <c r="I232" s="208" t="s">
        <v>989</v>
      </c>
      <c r="J232" s="204">
        <v>4364</v>
      </c>
      <c r="K232" s="204">
        <v>4501</v>
      </c>
      <c r="L232" s="204">
        <v>4913</v>
      </c>
      <c r="M232" s="204">
        <v>4892</v>
      </c>
      <c r="O232" s="71" t="s">
        <v>308</v>
      </c>
      <c r="P232" s="71" t="s">
        <v>600</v>
      </c>
      <c r="Q232" s="223">
        <f t="shared" si="12"/>
        <v>14.024940431646723</v>
      </c>
      <c r="R232" s="223">
        <f t="shared" si="13"/>
        <v>13.343333117427639</v>
      </c>
      <c r="S232" s="223">
        <f t="shared" si="14"/>
        <v>11.789585549607306</v>
      </c>
      <c r="T232" s="223">
        <f t="shared" si="15"/>
        <v>11.110123296904129</v>
      </c>
    </row>
    <row r="233" spans="1:20" x14ac:dyDescent="0.2">
      <c r="A233" s="71" t="s">
        <v>309</v>
      </c>
      <c r="B233" s="71" t="s">
        <v>601</v>
      </c>
      <c r="C233" s="78">
        <v>225.18338857842301</v>
      </c>
      <c r="D233" s="78">
        <v>216.57641081023399</v>
      </c>
      <c r="E233" s="78">
        <v>193.916081131944</v>
      </c>
      <c r="F233" s="78">
        <v>177.059498019816</v>
      </c>
      <c r="H233" s="207" t="s">
        <v>309</v>
      </c>
      <c r="I233" s="208" t="s">
        <v>990</v>
      </c>
      <c r="J233" s="204">
        <v>2811</v>
      </c>
      <c r="K233" s="204">
        <v>2396</v>
      </c>
      <c r="L233" s="204">
        <v>2338</v>
      </c>
      <c r="M233" s="204">
        <v>2621</v>
      </c>
      <c r="O233" s="71" t="s">
        <v>309</v>
      </c>
      <c r="P233" s="71" t="s">
        <v>601</v>
      </c>
      <c r="Q233" s="223">
        <f t="shared" si="12"/>
        <v>80.107929056713985</v>
      </c>
      <c r="R233" s="223">
        <f t="shared" si="13"/>
        <v>90.390822541833884</v>
      </c>
      <c r="S233" s="223">
        <f t="shared" si="14"/>
        <v>82.941009893902475</v>
      </c>
      <c r="T233" s="223">
        <f t="shared" si="15"/>
        <v>67.554177039227781</v>
      </c>
    </row>
    <row r="234" spans="1:20" x14ac:dyDescent="0.2">
      <c r="A234" s="71" t="s">
        <v>310</v>
      </c>
      <c r="B234" s="71" t="s">
        <v>602</v>
      </c>
      <c r="C234" s="78">
        <v>28.394076195491301</v>
      </c>
      <c r="D234" s="78">
        <v>28.299728407491799</v>
      </c>
      <c r="E234" s="78">
        <v>28.491526323180501</v>
      </c>
      <c r="F234" s="78">
        <v>31.716545517877599</v>
      </c>
      <c r="H234" s="207" t="s">
        <v>310</v>
      </c>
      <c r="I234" s="208" t="s">
        <v>991</v>
      </c>
      <c r="J234" s="204">
        <v>1313</v>
      </c>
      <c r="K234" s="204">
        <v>1307</v>
      </c>
      <c r="L234" s="204">
        <v>1386</v>
      </c>
      <c r="M234" s="204">
        <v>1502</v>
      </c>
      <c r="O234" s="71" t="s">
        <v>310</v>
      </c>
      <c r="P234" s="71" t="s">
        <v>602</v>
      </c>
      <c r="Q234" s="223">
        <f t="shared" si="12"/>
        <v>21.625343637084008</v>
      </c>
      <c r="R234" s="223">
        <f t="shared" si="13"/>
        <v>21.652431834347208</v>
      </c>
      <c r="S234" s="223">
        <f t="shared" si="14"/>
        <v>20.556656798831529</v>
      </c>
      <c r="T234" s="223">
        <f t="shared" si="15"/>
        <v>21.116208733606925</v>
      </c>
    </row>
    <row r="235" spans="1:20" x14ac:dyDescent="0.2">
      <c r="A235" s="71" t="s">
        <v>311</v>
      </c>
      <c r="B235" s="71" t="s">
        <v>603</v>
      </c>
      <c r="C235" s="78">
        <v>41.050052423439801</v>
      </c>
      <c r="D235" s="78">
        <v>41.1691490907766</v>
      </c>
      <c r="E235" s="78">
        <v>37.825289251252997</v>
      </c>
      <c r="F235" s="78">
        <v>38.265706247294098</v>
      </c>
      <c r="H235" s="207" t="s">
        <v>311</v>
      </c>
      <c r="I235" s="208" t="s">
        <v>992</v>
      </c>
      <c r="J235" s="204">
        <v>2008</v>
      </c>
      <c r="K235" s="204">
        <v>1963</v>
      </c>
      <c r="L235" s="204">
        <v>1914</v>
      </c>
      <c r="M235" s="204">
        <v>2153</v>
      </c>
      <c r="O235" s="71" t="s">
        <v>311</v>
      </c>
      <c r="P235" s="71" t="s">
        <v>603</v>
      </c>
      <c r="Q235" s="223">
        <f t="shared" si="12"/>
        <v>20.443253198924204</v>
      </c>
      <c r="R235" s="223">
        <f t="shared" si="13"/>
        <v>20.972567035545897</v>
      </c>
      <c r="S235" s="223">
        <f t="shared" si="14"/>
        <v>19.762429075889756</v>
      </c>
      <c r="T235" s="223">
        <f t="shared" si="15"/>
        <v>17.773203087456618</v>
      </c>
    </row>
    <row r="236" spans="1:20" x14ac:dyDescent="0.2">
      <c r="A236" s="71" t="s">
        <v>312</v>
      </c>
      <c r="B236" s="71" t="s">
        <v>604</v>
      </c>
      <c r="C236" s="78">
        <v>95.676084670737396</v>
      </c>
      <c r="D236" s="78">
        <v>89.290300218951998</v>
      </c>
      <c r="E236" s="78">
        <v>81.914679043217603</v>
      </c>
      <c r="F236" s="78">
        <v>81.685245868993903</v>
      </c>
      <c r="H236" s="207" t="s">
        <v>312</v>
      </c>
      <c r="I236" s="208" t="s">
        <v>993</v>
      </c>
      <c r="J236" s="204">
        <v>2209</v>
      </c>
      <c r="K236" s="204">
        <v>2250</v>
      </c>
      <c r="L236" s="204">
        <v>2137</v>
      </c>
      <c r="M236" s="204">
        <v>2234</v>
      </c>
      <c r="O236" s="71" t="s">
        <v>312</v>
      </c>
      <c r="P236" s="71" t="s">
        <v>604</v>
      </c>
      <c r="Q236" s="223">
        <f t="shared" si="12"/>
        <v>43.311944169641194</v>
      </c>
      <c r="R236" s="223">
        <f t="shared" si="13"/>
        <v>39.684577875089779</v>
      </c>
      <c r="S236" s="223">
        <f t="shared" si="14"/>
        <v>38.331623323920262</v>
      </c>
      <c r="T236" s="223">
        <f t="shared" si="15"/>
        <v>36.564568428376859</v>
      </c>
    </row>
    <row r="237" spans="1:20" x14ac:dyDescent="0.2">
      <c r="A237" s="71" t="s">
        <v>313</v>
      </c>
      <c r="B237" s="71" t="s">
        <v>605</v>
      </c>
      <c r="C237" s="78">
        <v>74.005328579636199</v>
      </c>
      <c r="D237" s="78">
        <v>70.238864110247604</v>
      </c>
      <c r="E237" s="78">
        <v>66.402905990058997</v>
      </c>
      <c r="F237" s="78">
        <v>75.123552102119902</v>
      </c>
      <c r="H237" s="207" t="s">
        <v>313</v>
      </c>
      <c r="I237" s="208" t="s">
        <v>994</v>
      </c>
      <c r="J237" s="204">
        <v>6418</v>
      </c>
      <c r="K237" s="204">
        <v>6569</v>
      </c>
      <c r="L237" s="204">
        <v>7128</v>
      </c>
      <c r="M237" s="204">
        <v>7320</v>
      </c>
      <c r="O237" s="71" t="s">
        <v>313</v>
      </c>
      <c r="P237" s="71" t="s">
        <v>605</v>
      </c>
      <c r="Q237" s="223">
        <f t="shared" si="12"/>
        <v>11.530901928893146</v>
      </c>
      <c r="R237" s="223">
        <f t="shared" si="13"/>
        <v>10.692474365999027</v>
      </c>
      <c r="S237" s="223">
        <f t="shared" si="14"/>
        <v>9.3157836686390283</v>
      </c>
      <c r="T237" s="223">
        <f t="shared" si="15"/>
        <v>10.262780341819658</v>
      </c>
    </row>
    <row r="238" spans="1:20" x14ac:dyDescent="0.2">
      <c r="A238" s="71" t="s">
        <v>314</v>
      </c>
      <c r="B238" s="71" t="s">
        <v>606</v>
      </c>
      <c r="C238" s="78">
        <v>193.42111103552099</v>
      </c>
      <c r="D238" s="78">
        <v>187.27051700699599</v>
      </c>
      <c r="E238" s="78">
        <v>170.06454025148901</v>
      </c>
      <c r="F238" s="78">
        <v>159.60857502515</v>
      </c>
      <c r="H238" s="207" t="s">
        <v>314</v>
      </c>
      <c r="I238" s="208" t="s">
        <v>995</v>
      </c>
      <c r="J238" s="204">
        <v>18210</v>
      </c>
      <c r="K238" s="204">
        <v>17306</v>
      </c>
      <c r="L238" s="204">
        <v>18504</v>
      </c>
      <c r="M238" s="204">
        <v>19250</v>
      </c>
      <c r="O238" s="71" t="s">
        <v>314</v>
      </c>
      <c r="P238" s="71" t="s">
        <v>606</v>
      </c>
      <c r="Q238" s="223">
        <f t="shared" si="12"/>
        <v>10.621697475866062</v>
      </c>
      <c r="R238" s="223">
        <f t="shared" si="13"/>
        <v>10.821132382237144</v>
      </c>
      <c r="S238" s="223">
        <f t="shared" si="14"/>
        <v>9.1906906750696606</v>
      </c>
      <c r="T238" s="223">
        <f t="shared" si="15"/>
        <v>8.2913545467610383</v>
      </c>
    </row>
    <row r="239" spans="1:20" x14ac:dyDescent="0.2">
      <c r="A239" s="71" t="s">
        <v>315</v>
      </c>
      <c r="B239" s="71" t="s">
        <v>607</v>
      </c>
      <c r="C239" s="78">
        <v>480.42521655267399</v>
      </c>
      <c r="D239" s="78">
        <v>511.56229246921498</v>
      </c>
      <c r="E239" s="78">
        <v>514.169307426263</v>
      </c>
      <c r="F239" s="78">
        <v>462.97470904734098</v>
      </c>
      <c r="H239" s="207" t="s">
        <v>315</v>
      </c>
      <c r="I239" s="208" t="s">
        <v>996</v>
      </c>
      <c r="J239" s="204">
        <v>22178</v>
      </c>
      <c r="K239" s="204">
        <v>22265</v>
      </c>
      <c r="L239" s="204">
        <v>23189</v>
      </c>
      <c r="M239" s="204">
        <v>23534</v>
      </c>
      <c r="O239" s="71" t="s">
        <v>315</v>
      </c>
      <c r="P239" s="71" t="s">
        <v>607</v>
      </c>
      <c r="Q239" s="223">
        <f t="shared" si="12"/>
        <v>21.662242607659572</v>
      </c>
      <c r="R239" s="223">
        <f t="shared" si="13"/>
        <v>22.976074218244555</v>
      </c>
      <c r="S239" s="223">
        <f t="shared" si="14"/>
        <v>22.17298320006309</v>
      </c>
      <c r="T239" s="223">
        <f t="shared" si="15"/>
        <v>19.672588979660958</v>
      </c>
    </row>
    <row r="240" spans="1:20" x14ac:dyDescent="0.2">
      <c r="A240" s="71" t="s">
        <v>316</v>
      </c>
      <c r="B240" s="71" t="s">
        <v>608</v>
      </c>
      <c r="C240" s="78">
        <v>64.967303479915003</v>
      </c>
      <c r="D240" s="78">
        <v>62.3757619495074</v>
      </c>
      <c r="E240" s="78">
        <v>60.517716914267901</v>
      </c>
      <c r="F240" s="78">
        <v>60.287134101387799</v>
      </c>
      <c r="H240" s="207" t="s">
        <v>316</v>
      </c>
      <c r="I240" s="208" t="s">
        <v>997</v>
      </c>
      <c r="J240" s="204">
        <v>2032</v>
      </c>
      <c r="K240" s="204">
        <v>1977</v>
      </c>
      <c r="L240" s="204">
        <v>2018</v>
      </c>
      <c r="M240" s="204">
        <v>2011</v>
      </c>
      <c r="O240" s="71" t="s">
        <v>316</v>
      </c>
      <c r="P240" s="71" t="s">
        <v>608</v>
      </c>
      <c r="Q240" s="223">
        <f t="shared" si="12"/>
        <v>31.972098169249509</v>
      </c>
      <c r="R240" s="223">
        <f t="shared" si="13"/>
        <v>31.550714187914721</v>
      </c>
      <c r="S240" s="223">
        <f t="shared" si="14"/>
        <v>29.988957836604509</v>
      </c>
      <c r="T240" s="223">
        <f t="shared" si="15"/>
        <v>29.978684287114767</v>
      </c>
    </row>
    <row r="241" spans="1:20" x14ac:dyDescent="0.2">
      <c r="A241" s="71" t="s">
        <v>317</v>
      </c>
      <c r="B241" s="71" t="s">
        <v>609</v>
      </c>
      <c r="C241" s="78">
        <v>87.979202767626703</v>
      </c>
      <c r="D241" s="78">
        <v>83.778703636728196</v>
      </c>
      <c r="E241" s="78">
        <v>82.586450570457799</v>
      </c>
      <c r="F241" s="78">
        <v>80.293060628181806</v>
      </c>
      <c r="H241" s="207" t="s">
        <v>317</v>
      </c>
      <c r="I241" s="208" t="s">
        <v>998</v>
      </c>
      <c r="J241" s="204">
        <v>4729</v>
      </c>
      <c r="K241" s="204">
        <v>4833</v>
      </c>
      <c r="L241" s="204">
        <v>4984</v>
      </c>
      <c r="M241" s="204">
        <v>5282</v>
      </c>
      <c r="O241" s="71" t="s">
        <v>317</v>
      </c>
      <c r="P241" s="71" t="s">
        <v>609</v>
      </c>
      <c r="Q241" s="223">
        <f t="shared" si="12"/>
        <v>18.604187516943689</v>
      </c>
      <c r="R241" s="223">
        <f t="shared" si="13"/>
        <v>17.334720388315372</v>
      </c>
      <c r="S241" s="223">
        <f t="shared" si="14"/>
        <v>16.570315122483507</v>
      </c>
      <c r="T241" s="223">
        <f t="shared" si="15"/>
        <v>15.201261004956798</v>
      </c>
    </row>
    <row r="242" spans="1:20" x14ac:dyDescent="0.2">
      <c r="A242" s="71" t="s">
        <v>318</v>
      </c>
      <c r="B242" s="71" t="s">
        <v>610</v>
      </c>
      <c r="C242" s="78">
        <v>254.60899969361901</v>
      </c>
      <c r="D242" s="78">
        <v>238.12362144442599</v>
      </c>
      <c r="E242" s="78">
        <v>235.61744268324401</v>
      </c>
      <c r="F242" s="78">
        <v>258.69657153688098</v>
      </c>
      <c r="H242" s="207" t="s">
        <v>318</v>
      </c>
      <c r="I242" s="208" t="s">
        <v>999</v>
      </c>
      <c r="J242" s="204">
        <v>7163</v>
      </c>
      <c r="K242" s="204">
        <v>7423</v>
      </c>
      <c r="L242" s="204">
        <v>7747</v>
      </c>
      <c r="M242" s="204">
        <v>8035</v>
      </c>
      <c r="O242" s="71" t="s">
        <v>318</v>
      </c>
      <c r="P242" s="71" t="s">
        <v>610</v>
      </c>
      <c r="Q242" s="223">
        <f t="shared" si="12"/>
        <v>35.545022992268464</v>
      </c>
      <c r="R242" s="223">
        <f t="shared" si="13"/>
        <v>32.079162258443482</v>
      </c>
      <c r="S242" s="223">
        <f t="shared" si="14"/>
        <v>30.414023839324127</v>
      </c>
      <c r="T242" s="223">
        <f t="shared" si="15"/>
        <v>32.19621301019054</v>
      </c>
    </row>
    <row r="243" spans="1:20" x14ac:dyDescent="0.2">
      <c r="A243" s="71" t="s">
        <v>319</v>
      </c>
      <c r="B243" s="71" t="s">
        <v>611</v>
      </c>
      <c r="C243" s="78">
        <v>90.600100249078594</v>
      </c>
      <c r="D243" s="78">
        <v>89.281287562018903</v>
      </c>
      <c r="E243" s="78">
        <v>88.257019822309402</v>
      </c>
      <c r="F243" s="78">
        <v>86.744264945792594</v>
      </c>
      <c r="H243" s="207" t="s">
        <v>319</v>
      </c>
      <c r="I243" s="208" t="s">
        <v>1000</v>
      </c>
      <c r="J243" s="204">
        <v>10099</v>
      </c>
      <c r="K243" s="204">
        <v>10516</v>
      </c>
      <c r="L243" s="204">
        <v>9516</v>
      </c>
      <c r="M243" s="204">
        <v>11184</v>
      </c>
      <c r="O243" s="71" t="s">
        <v>319</v>
      </c>
      <c r="P243" s="71" t="s">
        <v>611</v>
      </c>
      <c r="Q243" s="223">
        <f t="shared" si="12"/>
        <v>8.9711951925020887</v>
      </c>
      <c r="R243" s="223">
        <f t="shared" si="13"/>
        <v>8.4900425601006937</v>
      </c>
      <c r="S243" s="223">
        <f t="shared" si="14"/>
        <v>9.2745922469850157</v>
      </c>
      <c r="T243" s="223">
        <f t="shared" si="15"/>
        <v>7.7561038041660035</v>
      </c>
    </row>
    <row r="244" spans="1:20" x14ac:dyDescent="0.2">
      <c r="A244" s="71" t="s">
        <v>320</v>
      </c>
      <c r="B244" s="71" t="s">
        <v>612</v>
      </c>
      <c r="C244" s="78">
        <v>27.547863898046401</v>
      </c>
      <c r="D244" s="78">
        <v>27.566636078505201</v>
      </c>
      <c r="E244" s="78">
        <v>27.080471218485901</v>
      </c>
      <c r="F244" s="78">
        <v>26.032470208776001</v>
      </c>
      <c r="H244" s="207" t="s">
        <v>320</v>
      </c>
      <c r="I244" s="208" t="s">
        <v>1001</v>
      </c>
      <c r="J244" s="204">
        <v>1426</v>
      </c>
      <c r="K244" s="204">
        <v>1517</v>
      </c>
      <c r="L244" s="204">
        <v>1430</v>
      </c>
      <c r="M244" s="204">
        <v>1556</v>
      </c>
      <c r="O244" s="71" t="s">
        <v>320</v>
      </c>
      <c r="P244" s="71" t="s">
        <v>612</v>
      </c>
      <c r="Q244" s="223">
        <f t="shared" si="12"/>
        <v>19.318277628363536</v>
      </c>
      <c r="R244" s="223">
        <f t="shared" si="13"/>
        <v>18.171810203365329</v>
      </c>
      <c r="S244" s="223">
        <f t="shared" si="14"/>
        <v>18.93739246047965</v>
      </c>
      <c r="T244" s="223">
        <f t="shared" si="15"/>
        <v>16.730379311552699</v>
      </c>
    </row>
    <row r="245" spans="1:20" x14ac:dyDescent="0.2">
      <c r="A245" s="71" t="s">
        <v>321</v>
      </c>
      <c r="B245" s="71" t="s">
        <v>613</v>
      </c>
      <c r="C245" s="78">
        <v>125.470212388325</v>
      </c>
      <c r="D245" s="78">
        <v>121.016003291955</v>
      </c>
      <c r="E245" s="78">
        <v>149.34532325606199</v>
      </c>
      <c r="F245" s="78">
        <v>123.00802843792199</v>
      </c>
      <c r="H245" s="207" t="s">
        <v>321</v>
      </c>
      <c r="I245" s="208" t="s">
        <v>1002</v>
      </c>
      <c r="J245" s="204">
        <v>2759</v>
      </c>
      <c r="K245" s="204">
        <v>2841</v>
      </c>
      <c r="L245" s="204">
        <v>3297</v>
      </c>
      <c r="M245" s="204">
        <v>3009</v>
      </c>
      <c r="O245" s="71" t="s">
        <v>321</v>
      </c>
      <c r="P245" s="71" t="s">
        <v>613</v>
      </c>
      <c r="Q245" s="223">
        <f t="shared" si="12"/>
        <v>45.476698944662921</v>
      </c>
      <c r="R245" s="223">
        <f t="shared" si="13"/>
        <v>42.596270078125663</v>
      </c>
      <c r="S245" s="223">
        <f t="shared" si="14"/>
        <v>45.297337960589019</v>
      </c>
      <c r="T245" s="223">
        <f t="shared" si="15"/>
        <v>40.880036037860414</v>
      </c>
    </row>
    <row r="246" spans="1:20" x14ac:dyDescent="0.2">
      <c r="A246" s="71" t="s">
        <v>322</v>
      </c>
      <c r="B246" s="71" t="s">
        <v>614</v>
      </c>
      <c r="C246" s="78">
        <v>61.6497396965513</v>
      </c>
      <c r="D246" s="78">
        <v>64.990692975443096</v>
      </c>
      <c r="E246" s="78">
        <v>61.178528797169697</v>
      </c>
      <c r="F246" s="78">
        <v>61.437497307172997</v>
      </c>
      <c r="H246" s="207" t="s">
        <v>322</v>
      </c>
      <c r="I246" s="208" t="s">
        <v>1003</v>
      </c>
      <c r="J246" s="204">
        <v>3177</v>
      </c>
      <c r="K246" s="204">
        <v>3329</v>
      </c>
      <c r="L246" s="204">
        <v>3381</v>
      </c>
      <c r="M246" s="204">
        <v>3537</v>
      </c>
      <c r="O246" s="71" t="s">
        <v>322</v>
      </c>
      <c r="P246" s="71" t="s">
        <v>614</v>
      </c>
      <c r="Q246" s="223">
        <f t="shared" si="12"/>
        <v>19.405017216415267</v>
      </c>
      <c r="R246" s="223">
        <f t="shared" si="13"/>
        <v>19.522587256065815</v>
      </c>
      <c r="S246" s="223">
        <f t="shared" si="14"/>
        <v>18.094802956867699</v>
      </c>
      <c r="T246" s="223">
        <f t="shared" si="15"/>
        <v>17.369945520829233</v>
      </c>
    </row>
    <row r="247" spans="1:20" x14ac:dyDescent="0.2">
      <c r="A247" s="71" t="s">
        <v>323</v>
      </c>
      <c r="B247" s="71" t="s">
        <v>615</v>
      </c>
      <c r="C247" s="78">
        <v>52.678984691986102</v>
      </c>
      <c r="D247" s="78">
        <v>50.430389459559201</v>
      </c>
      <c r="E247" s="78">
        <v>50.496669070122998</v>
      </c>
      <c r="F247" s="78">
        <v>49.2480286340436</v>
      </c>
      <c r="H247" s="207" t="s">
        <v>323</v>
      </c>
      <c r="I247" s="208" t="s">
        <v>1004</v>
      </c>
      <c r="J247" s="204">
        <v>1657</v>
      </c>
      <c r="K247" s="204">
        <v>1720</v>
      </c>
      <c r="L247" s="204">
        <v>1824</v>
      </c>
      <c r="M247" s="204">
        <v>1967</v>
      </c>
      <c r="O247" s="71" t="s">
        <v>323</v>
      </c>
      <c r="P247" s="71" t="s">
        <v>615</v>
      </c>
      <c r="Q247" s="223">
        <f t="shared" si="12"/>
        <v>31.79178315750519</v>
      </c>
      <c r="R247" s="223">
        <f t="shared" si="13"/>
        <v>29.319993871836743</v>
      </c>
      <c r="S247" s="223">
        <f t="shared" si="14"/>
        <v>27.684577341076203</v>
      </c>
      <c r="T247" s="223">
        <f t="shared" si="15"/>
        <v>25.037126911054195</v>
      </c>
    </row>
    <row r="248" spans="1:20" x14ac:dyDescent="0.2">
      <c r="A248" s="71" t="s">
        <v>324</v>
      </c>
      <c r="B248" s="71" t="s">
        <v>616</v>
      </c>
      <c r="C248" s="78">
        <v>107.448988358894</v>
      </c>
      <c r="D248" s="78">
        <v>99.205791171651597</v>
      </c>
      <c r="E248" s="78">
        <v>94.065082904656705</v>
      </c>
      <c r="F248" s="78">
        <v>95.553128360979002</v>
      </c>
      <c r="H248" s="207" t="s">
        <v>324</v>
      </c>
      <c r="I248" s="208" t="s">
        <v>1005</v>
      </c>
      <c r="J248" s="204">
        <v>5417</v>
      </c>
      <c r="K248" s="204">
        <v>5137</v>
      </c>
      <c r="L248" s="204">
        <v>5235</v>
      </c>
      <c r="M248" s="204">
        <v>5472</v>
      </c>
      <c r="O248" s="71" t="s">
        <v>324</v>
      </c>
      <c r="P248" s="71" t="s">
        <v>616</v>
      </c>
      <c r="Q248" s="223">
        <f t="shared" si="12"/>
        <v>19.835515665293336</v>
      </c>
      <c r="R248" s="223">
        <f t="shared" si="13"/>
        <v>19.312009182723688</v>
      </c>
      <c r="S248" s="223">
        <f t="shared" si="14"/>
        <v>17.968497211968806</v>
      </c>
      <c r="T248" s="223">
        <f t="shared" si="15"/>
        <v>17.462194510412829</v>
      </c>
    </row>
    <row r="249" spans="1:20" x14ac:dyDescent="0.2">
      <c r="A249" s="71" t="s">
        <v>325</v>
      </c>
      <c r="B249" s="71" t="s">
        <v>617</v>
      </c>
      <c r="C249" s="78">
        <v>332.774482242869</v>
      </c>
      <c r="D249" s="78">
        <v>305.513979612117</v>
      </c>
      <c r="E249" s="78">
        <v>295.43236895531999</v>
      </c>
      <c r="F249" s="78">
        <v>289.46217219488699</v>
      </c>
      <c r="H249" s="207" t="s">
        <v>325</v>
      </c>
      <c r="I249" s="208" t="s">
        <v>1006</v>
      </c>
      <c r="J249" s="204">
        <v>32483</v>
      </c>
      <c r="K249" s="204">
        <v>32943</v>
      </c>
      <c r="L249" s="204">
        <v>34373</v>
      </c>
      <c r="M249" s="204">
        <v>36318</v>
      </c>
      <c r="O249" s="71" t="s">
        <v>325</v>
      </c>
      <c r="P249" s="71" t="s">
        <v>617</v>
      </c>
      <c r="Q249" s="223">
        <f t="shared" si="12"/>
        <v>10.244573538246744</v>
      </c>
      <c r="R249" s="223">
        <f t="shared" si="13"/>
        <v>9.2740181407921867</v>
      </c>
      <c r="S249" s="223">
        <f t="shared" si="14"/>
        <v>8.5948962544822969</v>
      </c>
      <c r="T249" s="223">
        <f t="shared" si="15"/>
        <v>7.9702123518609787</v>
      </c>
    </row>
    <row r="250" spans="1:20" x14ac:dyDescent="0.2">
      <c r="A250" s="71" t="s">
        <v>326</v>
      </c>
      <c r="B250" s="71" t="s">
        <v>618</v>
      </c>
      <c r="C250" s="78">
        <v>254.54354619405501</v>
      </c>
      <c r="D250" s="78">
        <v>261.217073905679</v>
      </c>
      <c r="E250" s="78">
        <v>257.098998076187</v>
      </c>
      <c r="F250" s="78">
        <v>244.47648950847599</v>
      </c>
      <c r="H250" s="207" t="s">
        <v>326</v>
      </c>
      <c r="I250" s="208" t="s">
        <v>1007</v>
      </c>
      <c r="J250" s="204">
        <v>13350</v>
      </c>
      <c r="K250" s="204">
        <v>14005</v>
      </c>
      <c r="L250" s="204">
        <v>15212</v>
      </c>
      <c r="M250" s="204">
        <v>14884</v>
      </c>
      <c r="O250" s="71" t="s">
        <v>326</v>
      </c>
      <c r="P250" s="71" t="s">
        <v>618</v>
      </c>
      <c r="Q250" s="223">
        <f t="shared" si="12"/>
        <v>19.066932299180149</v>
      </c>
      <c r="R250" s="223">
        <f t="shared" si="13"/>
        <v>18.651701100012779</v>
      </c>
      <c r="S250" s="223">
        <f t="shared" si="14"/>
        <v>16.90106482225789</v>
      </c>
      <c r="T250" s="223">
        <f t="shared" si="15"/>
        <v>16.4254561615477</v>
      </c>
    </row>
    <row r="251" spans="1:20" x14ac:dyDescent="0.2">
      <c r="A251" s="71" t="s">
        <v>327</v>
      </c>
      <c r="B251" s="71" t="s">
        <v>619</v>
      </c>
      <c r="C251" s="78">
        <v>151.56304161149501</v>
      </c>
      <c r="D251" s="78">
        <v>145.468040421316</v>
      </c>
      <c r="E251" s="78">
        <v>129.69695356219299</v>
      </c>
      <c r="F251" s="78">
        <v>135.40489037205</v>
      </c>
      <c r="H251" s="207" t="s">
        <v>327</v>
      </c>
      <c r="I251" s="208" t="s">
        <v>1008</v>
      </c>
      <c r="J251" s="204">
        <v>6396</v>
      </c>
      <c r="K251" s="204">
        <v>6435</v>
      </c>
      <c r="L251" s="204">
        <v>6732</v>
      </c>
      <c r="M251" s="204">
        <v>6896</v>
      </c>
      <c r="O251" s="71" t="s">
        <v>327</v>
      </c>
      <c r="P251" s="71" t="s">
        <v>619</v>
      </c>
      <c r="Q251" s="223">
        <f t="shared" si="12"/>
        <v>23.696535586537681</v>
      </c>
      <c r="R251" s="223">
        <f t="shared" si="13"/>
        <v>22.605756087228592</v>
      </c>
      <c r="S251" s="223">
        <f t="shared" si="14"/>
        <v>19.265738794146312</v>
      </c>
      <c r="T251" s="223">
        <f t="shared" si="15"/>
        <v>19.635279926341358</v>
      </c>
    </row>
    <row r="252" spans="1:20" x14ac:dyDescent="0.2">
      <c r="A252" s="71" t="s">
        <v>328</v>
      </c>
      <c r="B252" s="71" t="s">
        <v>620</v>
      </c>
      <c r="C252" s="78">
        <v>141.374707195177</v>
      </c>
      <c r="D252" s="78">
        <v>141.04588046413599</v>
      </c>
      <c r="E252" s="78">
        <v>141.194679732552</v>
      </c>
      <c r="F252" s="78">
        <v>142.76978397944299</v>
      </c>
      <c r="H252" s="207" t="s">
        <v>328</v>
      </c>
      <c r="I252" s="208" t="s">
        <v>1009</v>
      </c>
      <c r="J252" s="204">
        <v>6554</v>
      </c>
      <c r="K252" s="204">
        <v>6754</v>
      </c>
      <c r="L252" s="204">
        <v>6841</v>
      </c>
      <c r="M252" s="204">
        <v>7162</v>
      </c>
      <c r="O252" s="71" t="s">
        <v>328</v>
      </c>
      <c r="P252" s="71" t="s">
        <v>620</v>
      </c>
      <c r="Q252" s="223">
        <f t="shared" si="12"/>
        <v>21.570751784433476</v>
      </c>
      <c r="R252" s="223">
        <f t="shared" si="13"/>
        <v>20.883310699457507</v>
      </c>
      <c r="S252" s="223">
        <f t="shared" si="14"/>
        <v>20.63947956914954</v>
      </c>
      <c r="T252" s="223">
        <f t="shared" si="15"/>
        <v>19.934345710617563</v>
      </c>
    </row>
    <row r="253" spans="1:20" x14ac:dyDescent="0.2">
      <c r="A253" s="71" t="s">
        <v>329</v>
      </c>
      <c r="B253" s="71" t="s">
        <v>621</v>
      </c>
      <c r="C253" s="78">
        <v>258.02613084068503</v>
      </c>
      <c r="D253" s="78">
        <v>229.70962765644001</v>
      </c>
      <c r="E253" s="78">
        <v>170.24177899036101</v>
      </c>
      <c r="F253" s="78">
        <v>177.54281948852801</v>
      </c>
      <c r="H253" s="207" t="s">
        <v>329</v>
      </c>
      <c r="I253" s="208" t="s">
        <v>1010</v>
      </c>
      <c r="J253" s="204">
        <v>12492</v>
      </c>
      <c r="K253" s="204">
        <v>12094</v>
      </c>
      <c r="L253" s="204">
        <v>12402</v>
      </c>
      <c r="M253" s="204">
        <v>13326</v>
      </c>
      <c r="O253" s="71" t="s">
        <v>329</v>
      </c>
      <c r="P253" s="71" t="s">
        <v>621</v>
      </c>
      <c r="Q253" s="223">
        <f t="shared" si="12"/>
        <v>20.655309865568764</v>
      </c>
      <c r="R253" s="223">
        <f t="shared" si="13"/>
        <v>18.993685104716391</v>
      </c>
      <c r="S253" s="223">
        <f t="shared" si="14"/>
        <v>13.726961698948639</v>
      </c>
      <c r="T253" s="223">
        <f t="shared" si="15"/>
        <v>13.32303913316284</v>
      </c>
    </row>
    <row r="254" spans="1:20" x14ac:dyDescent="0.2">
      <c r="A254" s="71" t="s">
        <v>330</v>
      </c>
      <c r="B254" s="71" t="s">
        <v>622</v>
      </c>
      <c r="C254" s="78">
        <v>81.388591351755693</v>
      </c>
      <c r="D254" s="78">
        <v>69.006062265938695</v>
      </c>
      <c r="E254" s="78">
        <v>95.422425809332594</v>
      </c>
      <c r="F254" s="78">
        <v>81.605538269687301</v>
      </c>
      <c r="H254" s="207" t="s">
        <v>330</v>
      </c>
      <c r="I254" s="208" t="s">
        <v>1011</v>
      </c>
      <c r="J254" s="204">
        <v>3101</v>
      </c>
      <c r="K254" s="204">
        <v>3111</v>
      </c>
      <c r="L254" s="204">
        <v>3028</v>
      </c>
      <c r="M254" s="204">
        <v>2973</v>
      </c>
      <c r="O254" s="71" t="s">
        <v>330</v>
      </c>
      <c r="P254" s="71" t="s">
        <v>622</v>
      </c>
      <c r="Q254" s="223">
        <f t="shared" si="12"/>
        <v>26.245917881894773</v>
      </c>
      <c r="R254" s="223">
        <f t="shared" si="13"/>
        <v>22.181312203773288</v>
      </c>
      <c r="S254" s="223">
        <f t="shared" si="14"/>
        <v>31.513350663584077</v>
      </c>
      <c r="T254" s="223">
        <f t="shared" si="15"/>
        <v>27.448886064476049</v>
      </c>
    </row>
    <row r="255" spans="1:20" x14ac:dyDescent="0.2">
      <c r="A255" s="71" t="s">
        <v>331</v>
      </c>
      <c r="B255" s="71" t="s">
        <v>623</v>
      </c>
      <c r="C255" s="78">
        <v>88.039116191133203</v>
      </c>
      <c r="D255" s="78">
        <v>101.49782334470299</v>
      </c>
      <c r="E255" s="78">
        <v>80.024178227041304</v>
      </c>
      <c r="F255" s="78">
        <v>83.691434353064295</v>
      </c>
      <c r="H255" s="207" t="s">
        <v>331</v>
      </c>
      <c r="I255" s="208" t="s">
        <v>1012</v>
      </c>
      <c r="J255" s="204">
        <v>4326</v>
      </c>
      <c r="K255" s="204">
        <v>4325</v>
      </c>
      <c r="L255" s="204">
        <v>4785</v>
      </c>
      <c r="M255" s="204">
        <v>5333</v>
      </c>
      <c r="O255" s="71" t="s">
        <v>331</v>
      </c>
      <c r="P255" s="71" t="s">
        <v>623</v>
      </c>
      <c r="Q255" s="223">
        <f t="shared" si="12"/>
        <v>20.351159544875912</v>
      </c>
      <c r="R255" s="223">
        <f t="shared" si="13"/>
        <v>23.467704819584508</v>
      </c>
      <c r="S255" s="223">
        <f t="shared" si="14"/>
        <v>16.723966191649176</v>
      </c>
      <c r="T255" s="223">
        <f t="shared" si="15"/>
        <v>15.693124761497149</v>
      </c>
    </row>
    <row r="256" spans="1:20" x14ac:dyDescent="0.2">
      <c r="A256" s="71" t="s">
        <v>332</v>
      </c>
      <c r="B256" s="71" t="s">
        <v>624</v>
      </c>
      <c r="C256" s="78">
        <v>93.653998475551305</v>
      </c>
      <c r="D256" s="78">
        <v>86.685887258964399</v>
      </c>
      <c r="E256" s="78">
        <v>81.247954177333995</v>
      </c>
      <c r="F256" s="78">
        <v>86.885740082174706</v>
      </c>
      <c r="H256" s="207" t="s">
        <v>332</v>
      </c>
      <c r="I256" s="208" t="s">
        <v>1013</v>
      </c>
      <c r="J256" s="204">
        <v>7415</v>
      </c>
      <c r="K256" s="204">
        <v>7185</v>
      </c>
      <c r="L256" s="204">
        <v>7385</v>
      </c>
      <c r="M256" s="204">
        <v>7583</v>
      </c>
      <c r="O256" s="71" t="s">
        <v>332</v>
      </c>
      <c r="P256" s="71" t="s">
        <v>624</v>
      </c>
      <c r="Q256" s="223">
        <f t="shared" si="12"/>
        <v>12.630343691915213</v>
      </c>
      <c r="R256" s="223">
        <f t="shared" si="13"/>
        <v>12.064841650516966</v>
      </c>
      <c r="S256" s="223">
        <f t="shared" si="14"/>
        <v>11.001754120153553</v>
      </c>
      <c r="T256" s="223">
        <f t="shared" si="15"/>
        <v>11.457963877380285</v>
      </c>
    </row>
    <row r="257" spans="1:20" x14ac:dyDescent="0.2">
      <c r="A257" s="71" t="s">
        <v>333</v>
      </c>
      <c r="B257" s="71" t="s">
        <v>625</v>
      </c>
      <c r="C257" s="78">
        <v>873.77986541447797</v>
      </c>
      <c r="D257" s="78">
        <v>846.32796156307597</v>
      </c>
      <c r="E257" s="78">
        <v>787.87990867803899</v>
      </c>
      <c r="F257" s="78">
        <v>706.61703496755695</v>
      </c>
      <c r="H257" s="207" t="s">
        <v>333</v>
      </c>
      <c r="I257" s="208" t="s">
        <v>1014</v>
      </c>
      <c r="J257" s="204">
        <v>37543</v>
      </c>
      <c r="K257" s="204">
        <v>38122</v>
      </c>
      <c r="L257" s="204">
        <v>39259</v>
      </c>
      <c r="M257" s="204">
        <v>40825</v>
      </c>
      <c r="O257" s="71" t="s">
        <v>333</v>
      </c>
      <c r="P257" s="71" t="s">
        <v>625</v>
      </c>
      <c r="Q257" s="223">
        <f t="shared" si="12"/>
        <v>23.274108766334017</v>
      </c>
      <c r="R257" s="223">
        <f t="shared" si="13"/>
        <v>22.20051313055653</v>
      </c>
      <c r="S257" s="223">
        <f t="shared" si="14"/>
        <v>20.06877171293306</v>
      </c>
      <c r="T257" s="223">
        <f t="shared" si="15"/>
        <v>17.308439313351059</v>
      </c>
    </row>
    <row r="258" spans="1:20" x14ac:dyDescent="0.2">
      <c r="A258" s="71" t="s">
        <v>334</v>
      </c>
      <c r="B258" s="71" t="s">
        <v>626</v>
      </c>
      <c r="C258" s="78">
        <v>127.460055724339</v>
      </c>
      <c r="D258" s="78">
        <v>118.72294020319301</v>
      </c>
      <c r="E258" s="78">
        <v>111.475141416824</v>
      </c>
      <c r="F258" s="78">
        <v>114.496702410387</v>
      </c>
      <c r="H258" s="207" t="s">
        <v>334</v>
      </c>
      <c r="I258" s="208" t="s">
        <v>1015</v>
      </c>
      <c r="J258" s="204">
        <v>5093</v>
      </c>
      <c r="K258" s="204">
        <v>5314</v>
      </c>
      <c r="L258" s="204">
        <v>5395</v>
      </c>
      <c r="M258" s="204">
        <v>5852</v>
      </c>
      <c r="O258" s="71" t="s">
        <v>334</v>
      </c>
      <c r="P258" s="71" t="s">
        <v>626</v>
      </c>
      <c r="Q258" s="223">
        <f t="shared" si="12"/>
        <v>25.026517911709995</v>
      </c>
      <c r="R258" s="223">
        <f t="shared" si="13"/>
        <v>22.341539368308808</v>
      </c>
      <c r="S258" s="223">
        <f t="shared" si="14"/>
        <v>20.662676814981278</v>
      </c>
      <c r="T258" s="223">
        <f t="shared" si="15"/>
        <v>19.565396857550752</v>
      </c>
    </row>
    <row r="259" spans="1:20" x14ac:dyDescent="0.2">
      <c r="A259" s="71" t="s">
        <v>335</v>
      </c>
      <c r="B259" s="71" t="s">
        <v>627</v>
      </c>
      <c r="C259" s="78">
        <v>102.405576701207</v>
      </c>
      <c r="D259" s="78">
        <v>97.626546052385706</v>
      </c>
      <c r="E259" s="78">
        <v>91.682425768365405</v>
      </c>
      <c r="F259" s="78">
        <v>94.209906076971905</v>
      </c>
      <c r="H259" s="207" t="s">
        <v>335</v>
      </c>
      <c r="I259" s="208" t="s">
        <v>1016</v>
      </c>
      <c r="J259" s="204">
        <v>7268</v>
      </c>
      <c r="K259" s="204">
        <v>7141</v>
      </c>
      <c r="L259" s="204">
        <v>6614</v>
      </c>
      <c r="M259" s="204">
        <v>6506</v>
      </c>
      <c r="O259" s="71" t="s">
        <v>335</v>
      </c>
      <c r="P259" s="71" t="s">
        <v>627</v>
      </c>
      <c r="Q259" s="223">
        <f t="shared" si="12"/>
        <v>14.08992524782705</v>
      </c>
      <c r="R259" s="223">
        <f t="shared" si="13"/>
        <v>13.671270977788224</v>
      </c>
      <c r="S259" s="223">
        <f t="shared" si="14"/>
        <v>13.861872659262987</v>
      </c>
      <c r="T259" s="223">
        <f t="shared" si="15"/>
        <v>14.480465120960945</v>
      </c>
    </row>
    <row r="260" spans="1:20" x14ac:dyDescent="0.2">
      <c r="A260" s="71" t="s">
        <v>336</v>
      </c>
      <c r="B260" s="71" t="s">
        <v>628</v>
      </c>
      <c r="C260" s="78">
        <v>479.75831000234501</v>
      </c>
      <c r="D260" s="78">
        <v>347.17005560931</v>
      </c>
      <c r="E260" s="78">
        <v>352.33023606032799</v>
      </c>
      <c r="F260" s="78">
        <v>368.28490750535002</v>
      </c>
      <c r="H260" s="207" t="s">
        <v>336</v>
      </c>
      <c r="I260" s="208" t="s">
        <v>1017</v>
      </c>
      <c r="J260" s="204">
        <v>20347</v>
      </c>
      <c r="K260" s="204">
        <v>19800</v>
      </c>
      <c r="L260" s="204">
        <v>20488</v>
      </c>
      <c r="M260" s="204">
        <v>21764</v>
      </c>
      <c r="O260" s="71" t="s">
        <v>336</v>
      </c>
      <c r="P260" s="71" t="s">
        <v>628</v>
      </c>
      <c r="Q260" s="223">
        <f t="shared" si="12"/>
        <v>23.57882292241338</v>
      </c>
      <c r="R260" s="223">
        <f t="shared" si="13"/>
        <v>17.533841192389392</v>
      </c>
      <c r="S260" s="223">
        <f t="shared" si="14"/>
        <v>17.196907265732523</v>
      </c>
      <c r="T260" s="223">
        <f t="shared" si="15"/>
        <v>16.921747266373369</v>
      </c>
    </row>
    <row r="261" spans="1:20" x14ac:dyDescent="0.2">
      <c r="A261" s="71" t="s">
        <v>337</v>
      </c>
      <c r="B261" s="71" t="s">
        <v>629</v>
      </c>
      <c r="C261" s="78">
        <v>40.087118584495897</v>
      </c>
      <c r="D261" s="78">
        <v>36.618781526115697</v>
      </c>
      <c r="E261" s="78">
        <v>33.002449926961098</v>
      </c>
      <c r="F261" s="78">
        <v>33.583739230337898</v>
      </c>
      <c r="H261" s="207" t="s">
        <v>337</v>
      </c>
      <c r="I261" s="208" t="s">
        <v>1018</v>
      </c>
      <c r="J261" s="204">
        <v>2907</v>
      </c>
      <c r="K261" s="204">
        <v>2857</v>
      </c>
      <c r="L261" s="204">
        <v>2632</v>
      </c>
      <c r="M261" s="204">
        <v>2259</v>
      </c>
      <c r="O261" s="71" t="s">
        <v>337</v>
      </c>
      <c r="P261" s="71" t="s">
        <v>629</v>
      </c>
      <c r="Q261" s="223">
        <f t="shared" si="12"/>
        <v>13.789858474198795</v>
      </c>
      <c r="R261" s="223">
        <f t="shared" si="13"/>
        <v>12.817214394860235</v>
      </c>
      <c r="S261" s="223">
        <f t="shared" si="14"/>
        <v>12.538924744286131</v>
      </c>
      <c r="T261" s="223">
        <f t="shared" si="15"/>
        <v>14.86663976553249</v>
      </c>
    </row>
    <row r="262" spans="1:20" x14ac:dyDescent="0.2">
      <c r="A262" s="71" t="s">
        <v>338</v>
      </c>
      <c r="B262" s="71" t="s">
        <v>630</v>
      </c>
      <c r="C262" s="78">
        <v>43.497032930103202</v>
      </c>
      <c r="D262" s="78">
        <v>39.292576816195599</v>
      </c>
      <c r="E262" s="78">
        <v>38.076301582583604</v>
      </c>
      <c r="F262" s="78">
        <v>38.090378341621602</v>
      </c>
      <c r="H262" s="207" t="s">
        <v>338</v>
      </c>
      <c r="I262" s="208" t="s">
        <v>1019</v>
      </c>
      <c r="J262" s="204">
        <v>1186</v>
      </c>
      <c r="K262" s="204">
        <v>1326</v>
      </c>
      <c r="L262" s="204">
        <v>1449</v>
      </c>
      <c r="M262" s="204">
        <v>1489</v>
      </c>
      <c r="O262" s="71" t="s">
        <v>338</v>
      </c>
      <c r="P262" s="71" t="s">
        <v>630</v>
      </c>
      <c r="Q262" s="223">
        <f t="shared" si="12"/>
        <v>36.67540719232985</v>
      </c>
      <c r="R262" s="223">
        <f t="shared" si="13"/>
        <v>29.632410871942383</v>
      </c>
      <c r="S262" s="223">
        <f t="shared" si="14"/>
        <v>26.277640843742997</v>
      </c>
      <c r="T262" s="223">
        <f t="shared" si="15"/>
        <v>25.581180887590062</v>
      </c>
    </row>
    <row r="263" spans="1:20" x14ac:dyDescent="0.2">
      <c r="A263" s="71" t="s">
        <v>339</v>
      </c>
      <c r="B263" s="71" t="s">
        <v>631</v>
      </c>
      <c r="C263" s="78">
        <v>88.805987188152798</v>
      </c>
      <c r="D263" s="78">
        <v>87.098686624316002</v>
      </c>
      <c r="E263" s="78">
        <v>80.062143278747101</v>
      </c>
      <c r="F263" s="78">
        <v>84.2792159861595</v>
      </c>
      <c r="H263" s="207" t="s">
        <v>339</v>
      </c>
      <c r="I263" s="208" t="s">
        <v>1020</v>
      </c>
      <c r="J263" s="204">
        <v>3048</v>
      </c>
      <c r="K263" s="204">
        <v>3096</v>
      </c>
      <c r="L263" s="204">
        <v>3152</v>
      </c>
      <c r="M263" s="204">
        <v>3106</v>
      </c>
      <c r="O263" s="71" t="s">
        <v>339</v>
      </c>
      <c r="P263" s="71" t="s">
        <v>631</v>
      </c>
      <c r="Q263" s="223">
        <f t="shared" si="12"/>
        <v>29.135822568291598</v>
      </c>
      <c r="R263" s="223">
        <f t="shared" si="13"/>
        <v>28.132650718448321</v>
      </c>
      <c r="S263" s="223">
        <f t="shared" si="14"/>
        <v>25.400426167115196</v>
      </c>
      <c r="T263" s="223">
        <f t="shared" si="15"/>
        <v>27.134325816535576</v>
      </c>
    </row>
    <row r="264" spans="1:20" x14ac:dyDescent="0.2">
      <c r="A264" s="71" t="s">
        <v>340</v>
      </c>
      <c r="B264" s="71" t="s">
        <v>632</v>
      </c>
      <c r="C264" s="78">
        <v>86.6752999110263</v>
      </c>
      <c r="D264" s="78">
        <v>80.228021346069895</v>
      </c>
      <c r="E264" s="78">
        <v>74.777679189739104</v>
      </c>
      <c r="F264" s="78">
        <v>75.283969728084102</v>
      </c>
      <c r="H264" s="207" t="s">
        <v>340</v>
      </c>
      <c r="I264" s="208" t="s">
        <v>1021</v>
      </c>
      <c r="J264" s="204">
        <v>3508</v>
      </c>
      <c r="K264" s="204">
        <v>3597</v>
      </c>
      <c r="L264" s="204">
        <v>3402</v>
      </c>
      <c r="M264" s="204">
        <v>3469</v>
      </c>
      <c r="O264" s="71" t="s">
        <v>340</v>
      </c>
      <c r="P264" s="71" t="s">
        <v>632</v>
      </c>
      <c r="Q264" s="223">
        <f t="shared" ref="Q264:Q299" si="16">(C264*1000)/J264</f>
        <v>24.707896211809096</v>
      </c>
      <c r="R264" s="223">
        <f t="shared" ref="R264:R298" si="17">(D264*1000)/K264</f>
        <v>22.304148275248792</v>
      </c>
      <c r="S264" s="223">
        <f t="shared" si="14"/>
        <v>21.980505346778102</v>
      </c>
      <c r="T264" s="223">
        <f t="shared" si="15"/>
        <v>21.701922665922197</v>
      </c>
    </row>
    <row r="265" spans="1:20" x14ac:dyDescent="0.2">
      <c r="A265" s="71" t="s">
        <v>341</v>
      </c>
      <c r="B265" s="71" t="s">
        <v>633</v>
      </c>
      <c r="C265" s="78">
        <v>69.327018298929303</v>
      </c>
      <c r="D265" s="78">
        <v>64.439137961560604</v>
      </c>
      <c r="E265" s="78">
        <v>61.715708191832903</v>
      </c>
      <c r="F265" s="78">
        <v>60.342845978277701</v>
      </c>
      <c r="H265" s="207" t="s">
        <v>341</v>
      </c>
      <c r="I265" s="208" t="s">
        <v>1022</v>
      </c>
      <c r="J265" s="204">
        <v>3414</v>
      </c>
      <c r="K265" s="204">
        <v>3451</v>
      </c>
      <c r="L265" s="204">
        <v>3474</v>
      </c>
      <c r="M265" s="204">
        <v>3639</v>
      </c>
      <c r="O265" s="71" t="s">
        <v>341</v>
      </c>
      <c r="P265" s="71" t="s">
        <v>633</v>
      </c>
      <c r="Q265" s="223">
        <f t="shared" si="16"/>
        <v>20.306683743095874</v>
      </c>
      <c r="R265" s="223">
        <f t="shared" si="17"/>
        <v>18.672598655914403</v>
      </c>
      <c r="S265" s="223">
        <f t="shared" ref="S265:T299" si="18">(E265*1000)/L265</f>
        <v>17.765028264776312</v>
      </c>
      <c r="T265" s="223">
        <f t="shared" ref="T265:T298" si="19">(F265*1000)/M265</f>
        <v>16.582260505160125</v>
      </c>
    </row>
    <row r="266" spans="1:20" x14ac:dyDescent="0.2">
      <c r="A266" s="71" t="s">
        <v>342</v>
      </c>
      <c r="B266" s="71" t="s">
        <v>634</v>
      </c>
      <c r="C266" s="78">
        <v>82.320541555046304</v>
      </c>
      <c r="D266" s="78">
        <v>75.585872811316705</v>
      </c>
      <c r="E266" s="78">
        <v>72.140632162312201</v>
      </c>
      <c r="F266" s="78">
        <v>70.002662778115905</v>
      </c>
      <c r="H266" s="207" t="s">
        <v>342</v>
      </c>
      <c r="I266" s="208" t="s">
        <v>1023</v>
      </c>
      <c r="J266" s="204">
        <v>1807</v>
      </c>
      <c r="K266" s="204">
        <v>1838</v>
      </c>
      <c r="L266" s="204">
        <v>1891</v>
      </c>
      <c r="M266" s="204">
        <v>1873</v>
      </c>
      <c r="O266" s="71" t="s">
        <v>342</v>
      </c>
      <c r="P266" s="71" t="s">
        <v>634</v>
      </c>
      <c r="Q266" s="223">
        <f t="shared" si="16"/>
        <v>45.556470146677533</v>
      </c>
      <c r="R266" s="223">
        <f t="shared" si="17"/>
        <v>41.123978678627147</v>
      </c>
      <c r="S266" s="223">
        <f t="shared" si="18"/>
        <v>38.149461746331149</v>
      </c>
      <c r="T266" s="223">
        <f t="shared" si="19"/>
        <v>37.374619742720718</v>
      </c>
    </row>
    <row r="267" spans="1:20" x14ac:dyDescent="0.2">
      <c r="A267" s="71" t="s">
        <v>343</v>
      </c>
      <c r="B267" s="71" t="s">
        <v>635</v>
      </c>
      <c r="C267" s="78">
        <v>76.145271709764103</v>
      </c>
      <c r="D267" s="78">
        <v>73.131865639470803</v>
      </c>
      <c r="E267" s="78">
        <v>68.573284107682994</v>
      </c>
      <c r="F267" s="78">
        <v>74.436185021114696</v>
      </c>
      <c r="H267" s="207" t="s">
        <v>343</v>
      </c>
      <c r="I267" s="208" t="s">
        <v>1024</v>
      </c>
      <c r="J267" s="204">
        <v>3654</v>
      </c>
      <c r="K267" s="204">
        <v>3651</v>
      </c>
      <c r="L267" s="204">
        <v>3929</v>
      </c>
      <c r="M267" s="204">
        <v>3878</v>
      </c>
      <c r="O267" s="71" t="s">
        <v>343</v>
      </c>
      <c r="P267" s="71" t="s">
        <v>635</v>
      </c>
      <c r="Q267" s="223">
        <f t="shared" si="16"/>
        <v>20.838881146624001</v>
      </c>
      <c r="R267" s="223">
        <f t="shared" si="17"/>
        <v>20.030639725957492</v>
      </c>
      <c r="S267" s="223">
        <f t="shared" si="18"/>
        <v>17.4531137968142</v>
      </c>
      <c r="T267" s="223">
        <f t="shared" si="19"/>
        <v>19.194477829065161</v>
      </c>
    </row>
    <row r="268" spans="1:20" x14ac:dyDescent="0.2">
      <c r="A268" s="71" t="s">
        <v>344</v>
      </c>
      <c r="B268" s="71" t="s">
        <v>636</v>
      </c>
      <c r="C268" s="78">
        <v>253.14690477612999</v>
      </c>
      <c r="D268" s="78">
        <v>239.334889065981</v>
      </c>
      <c r="E268" s="78">
        <v>226.39900774227499</v>
      </c>
      <c r="F268" s="78">
        <v>228.914702849072</v>
      </c>
      <c r="H268" s="207" t="s">
        <v>344</v>
      </c>
      <c r="I268" s="208" t="s">
        <v>1025</v>
      </c>
      <c r="J268" s="204">
        <v>20916</v>
      </c>
      <c r="K268" s="204">
        <v>20945</v>
      </c>
      <c r="L268" s="204">
        <v>22085</v>
      </c>
      <c r="M268" s="204">
        <v>22955</v>
      </c>
      <c r="O268" s="71" t="s">
        <v>344</v>
      </c>
      <c r="P268" s="71" t="s">
        <v>636</v>
      </c>
      <c r="Q268" s="223">
        <f t="shared" si="16"/>
        <v>12.103026619627558</v>
      </c>
      <c r="R268" s="223">
        <f t="shared" si="17"/>
        <v>11.426826883073812</v>
      </c>
      <c r="S268" s="223">
        <f t="shared" si="18"/>
        <v>10.251256859509848</v>
      </c>
      <c r="T268" s="223">
        <f t="shared" si="19"/>
        <v>9.9723242365093441</v>
      </c>
    </row>
    <row r="269" spans="1:20" x14ac:dyDescent="0.2">
      <c r="A269" s="71" t="s">
        <v>345</v>
      </c>
      <c r="B269" s="71" t="s">
        <v>637</v>
      </c>
      <c r="C269" s="78">
        <v>44.963291969623398</v>
      </c>
      <c r="D269" s="78">
        <v>42.539352523713902</v>
      </c>
      <c r="E269" s="78">
        <v>42.463651870273701</v>
      </c>
      <c r="F269" s="78">
        <v>41.880475317757899</v>
      </c>
      <c r="H269" s="207" t="s">
        <v>345</v>
      </c>
      <c r="I269" s="208" t="s">
        <v>1026</v>
      </c>
      <c r="J269" s="204">
        <v>1332</v>
      </c>
      <c r="K269" s="204">
        <v>1438</v>
      </c>
      <c r="L269" s="204">
        <v>1511</v>
      </c>
      <c r="M269" s="204">
        <v>1555</v>
      </c>
      <c r="O269" s="71" t="s">
        <v>345</v>
      </c>
      <c r="P269" s="71" t="s">
        <v>637</v>
      </c>
      <c r="Q269" s="223">
        <f t="shared" si="16"/>
        <v>33.756225202419969</v>
      </c>
      <c r="R269" s="223">
        <f t="shared" si="17"/>
        <v>29.582303563083382</v>
      </c>
      <c r="S269" s="223">
        <f t="shared" si="18"/>
        <v>28.103012488599404</v>
      </c>
      <c r="T269" s="223">
        <f t="shared" si="19"/>
        <v>26.932781554828228</v>
      </c>
    </row>
    <row r="270" spans="1:20" x14ac:dyDescent="0.2">
      <c r="A270" s="71" t="s">
        <v>346</v>
      </c>
      <c r="B270" s="71" t="s">
        <v>638</v>
      </c>
      <c r="C270" s="78">
        <v>20.911294283650601</v>
      </c>
      <c r="D270" s="78">
        <v>19.883751737570599</v>
      </c>
      <c r="E270" s="78">
        <v>19.404356583583901</v>
      </c>
      <c r="F270" s="78">
        <v>19.498631128170199</v>
      </c>
      <c r="H270" s="207" t="s">
        <v>346</v>
      </c>
      <c r="I270" s="208" t="s">
        <v>1027</v>
      </c>
      <c r="J270" s="204">
        <v>441</v>
      </c>
      <c r="K270" s="208">
        <v>499</v>
      </c>
      <c r="L270" s="204">
        <v>486</v>
      </c>
      <c r="M270" s="204">
        <v>466</v>
      </c>
      <c r="O270" s="71" t="s">
        <v>346</v>
      </c>
      <c r="P270" s="71" t="s">
        <v>638</v>
      </c>
      <c r="Q270" s="223">
        <f t="shared" si="16"/>
        <v>47.417900869956014</v>
      </c>
      <c r="R270" s="223">
        <f t="shared" si="17"/>
        <v>39.847197870882958</v>
      </c>
      <c r="S270" s="223">
        <f t="shared" si="18"/>
        <v>39.926659637003908</v>
      </c>
      <c r="T270" s="223">
        <f t="shared" si="19"/>
        <v>41.842556069034764</v>
      </c>
    </row>
    <row r="271" spans="1:20" x14ac:dyDescent="0.2">
      <c r="A271" s="71" t="s">
        <v>347</v>
      </c>
      <c r="B271" s="71" t="s">
        <v>639</v>
      </c>
      <c r="C271" s="78">
        <v>39.884552983846497</v>
      </c>
      <c r="D271" s="78">
        <v>39.292616518472997</v>
      </c>
      <c r="E271" s="78">
        <v>35.641299370135798</v>
      </c>
      <c r="F271" s="78">
        <v>33.145666240267801</v>
      </c>
      <c r="H271" s="207" t="s">
        <v>347</v>
      </c>
      <c r="I271" s="208" t="s">
        <v>1028</v>
      </c>
      <c r="J271" s="204">
        <v>1860</v>
      </c>
      <c r="K271" s="204">
        <v>1870</v>
      </c>
      <c r="L271" s="204">
        <v>1824</v>
      </c>
      <c r="M271" s="204">
        <v>1847</v>
      </c>
      <c r="O271" s="71" t="s">
        <v>347</v>
      </c>
      <c r="P271" s="71" t="s">
        <v>639</v>
      </c>
      <c r="Q271" s="223">
        <f t="shared" si="16"/>
        <v>21.443308055831448</v>
      </c>
      <c r="R271" s="223">
        <f t="shared" si="17"/>
        <v>21.012094394905347</v>
      </c>
      <c r="S271" s="223">
        <f t="shared" si="18"/>
        <v>19.540186058188485</v>
      </c>
      <c r="T271" s="223">
        <f t="shared" si="19"/>
        <v>17.945677444649593</v>
      </c>
    </row>
    <row r="272" spans="1:20" x14ac:dyDescent="0.2">
      <c r="A272" s="71" t="s">
        <v>348</v>
      </c>
      <c r="B272" s="71" t="s">
        <v>640</v>
      </c>
      <c r="C272" s="78">
        <v>64.6258089191316</v>
      </c>
      <c r="D272" s="78">
        <v>58.536103269288702</v>
      </c>
      <c r="E272" s="78">
        <v>56.930449966155798</v>
      </c>
      <c r="F272" s="78">
        <v>57.436694596531702</v>
      </c>
      <c r="H272" s="207" t="s">
        <v>348</v>
      </c>
      <c r="I272" s="208" t="s">
        <v>1029</v>
      </c>
      <c r="J272" s="204">
        <v>1326</v>
      </c>
      <c r="K272" s="204">
        <v>1384</v>
      </c>
      <c r="L272" s="204">
        <v>1435</v>
      </c>
      <c r="M272" s="204">
        <v>1328</v>
      </c>
      <c r="O272" s="71" t="s">
        <v>348</v>
      </c>
      <c r="P272" s="71" t="s">
        <v>640</v>
      </c>
      <c r="Q272" s="223">
        <f t="shared" si="16"/>
        <v>48.737412457866974</v>
      </c>
      <c r="R272" s="223">
        <f t="shared" si="17"/>
        <v>42.294872304399348</v>
      </c>
      <c r="S272" s="223">
        <f t="shared" si="18"/>
        <v>39.672787432861185</v>
      </c>
      <c r="T272" s="223">
        <f t="shared" si="19"/>
        <v>43.250523039557002</v>
      </c>
    </row>
    <row r="273" spans="1:20" x14ac:dyDescent="0.2">
      <c r="A273" s="71" t="s">
        <v>349</v>
      </c>
      <c r="B273" s="71" t="s">
        <v>641</v>
      </c>
      <c r="C273" s="78">
        <v>25.933869142172998</v>
      </c>
      <c r="D273" s="78">
        <v>25.274360927784599</v>
      </c>
      <c r="E273" s="78">
        <v>22.882907256519001</v>
      </c>
      <c r="F273" s="78">
        <v>22.2697041773426</v>
      </c>
      <c r="H273" s="207" t="s">
        <v>349</v>
      </c>
      <c r="I273" s="208" t="s">
        <v>1030</v>
      </c>
      <c r="J273" s="204">
        <v>1537</v>
      </c>
      <c r="K273" s="204">
        <v>1490</v>
      </c>
      <c r="L273" s="204">
        <v>1352</v>
      </c>
      <c r="M273" s="204">
        <v>1257</v>
      </c>
      <c r="O273" s="71" t="s">
        <v>349</v>
      </c>
      <c r="P273" s="71" t="s">
        <v>641</v>
      </c>
      <c r="Q273" s="223">
        <f t="shared" si="16"/>
        <v>16.873044334530253</v>
      </c>
      <c r="R273" s="223">
        <f t="shared" si="17"/>
        <v>16.962658340795034</v>
      </c>
      <c r="S273" s="223">
        <f t="shared" si="18"/>
        <v>16.925227260738904</v>
      </c>
      <c r="T273" s="223">
        <f t="shared" si="19"/>
        <v>17.716550658188225</v>
      </c>
    </row>
    <row r="274" spans="1:20" x14ac:dyDescent="0.2">
      <c r="A274" s="71" t="s">
        <v>350</v>
      </c>
      <c r="B274" s="71" t="s">
        <v>642</v>
      </c>
      <c r="C274" s="78">
        <v>16.752158845933</v>
      </c>
      <c r="D274" s="78">
        <v>15.420859113116199</v>
      </c>
      <c r="E274" s="78">
        <v>14.8756284908343</v>
      </c>
      <c r="F274" s="78">
        <v>16.020982475213501</v>
      </c>
      <c r="H274" s="207" t="s">
        <v>350</v>
      </c>
      <c r="I274" s="208" t="s">
        <v>1031</v>
      </c>
      <c r="J274" s="204">
        <v>1045</v>
      </c>
      <c r="K274" s="204">
        <v>1183</v>
      </c>
      <c r="L274" s="204">
        <v>1135</v>
      </c>
      <c r="M274" s="204">
        <v>1119</v>
      </c>
      <c r="O274" s="71" t="s">
        <v>350</v>
      </c>
      <c r="P274" s="71" t="s">
        <v>642</v>
      </c>
      <c r="Q274" s="223">
        <f t="shared" si="16"/>
        <v>16.030774015246891</v>
      </c>
      <c r="R274" s="223">
        <f t="shared" si="17"/>
        <v>13.035383865694167</v>
      </c>
      <c r="S274" s="223">
        <f t="shared" si="18"/>
        <v>13.106280608664582</v>
      </c>
      <c r="T274" s="223">
        <f t="shared" si="19"/>
        <v>14.317231881334674</v>
      </c>
    </row>
    <row r="275" spans="1:20" x14ac:dyDescent="0.2">
      <c r="A275" s="71" t="s">
        <v>351</v>
      </c>
      <c r="B275" s="71" t="s">
        <v>643</v>
      </c>
      <c r="C275" s="78">
        <v>48.790487309574999</v>
      </c>
      <c r="D275" s="78">
        <v>41.2983761676482</v>
      </c>
      <c r="E275" s="78">
        <v>37.276790577309498</v>
      </c>
      <c r="F275" s="78">
        <v>35.837259766651101</v>
      </c>
      <c r="H275" s="207" t="s">
        <v>351</v>
      </c>
      <c r="I275" s="208" t="s">
        <v>1032</v>
      </c>
      <c r="J275" s="204">
        <v>2314</v>
      </c>
      <c r="K275" s="204">
        <v>2302</v>
      </c>
      <c r="L275" s="204">
        <v>2120</v>
      </c>
      <c r="M275" s="204">
        <v>2019</v>
      </c>
      <c r="O275" s="71" t="s">
        <v>351</v>
      </c>
      <c r="P275" s="71" t="s">
        <v>643</v>
      </c>
      <c r="Q275" s="223">
        <f t="shared" si="16"/>
        <v>21.08491240690363</v>
      </c>
      <c r="R275" s="223">
        <f t="shared" si="17"/>
        <v>17.940215537640402</v>
      </c>
      <c r="S275" s="223">
        <f t="shared" si="18"/>
        <v>17.583391781749764</v>
      </c>
      <c r="T275" s="223">
        <f t="shared" si="19"/>
        <v>17.750004837370529</v>
      </c>
    </row>
    <row r="276" spans="1:20" x14ac:dyDescent="0.2">
      <c r="A276" s="71" t="s">
        <v>352</v>
      </c>
      <c r="B276" s="71" t="s">
        <v>644</v>
      </c>
      <c r="C276" s="78">
        <v>22.6850809567079</v>
      </c>
      <c r="D276" s="78">
        <v>20.854820692829001</v>
      </c>
      <c r="E276" s="78">
        <v>18.9689926351457</v>
      </c>
      <c r="F276" s="78">
        <v>19.663433506370001</v>
      </c>
      <c r="H276" s="207" t="s">
        <v>352</v>
      </c>
      <c r="I276" s="208" t="s">
        <v>1033</v>
      </c>
      <c r="J276" s="204">
        <v>591</v>
      </c>
      <c r="K276" s="208">
        <v>623</v>
      </c>
      <c r="L276" s="204">
        <v>680</v>
      </c>
      <c r="M276" s="204">
        <v>571</v>
      </c>
      <c r="O276" s="71" t="s">
        <v>352</v>
      </c>
      <c r="P276" s="71" t="s">
        <v>644</v>
      </c>
      <c r="Q276" s="223">
        <f t="shared" si="16"/>
        <v>38.384231737238409</v>
      </c>
      <c r="R276" s="223">
        <f t="shared" si="17"/>
        <v>33.474832572759233</v>
      </c>
      <c r="S276" s="223">
        <f t="shared" si="18"/>
        <v>27.895577404626028</v>
      </c>
      <c r="T276" s="223">
        <f t="shared" si="19"/>
        <v>34.436836263345015</v>
      </c>
    </row>
    <row r="277" spans="1:20" x14ac:dyDescent="0.2">
      <c r="A277" s="71" t="s">
        <v>353</v>
      </c>
      <c r="B277" s="71" t="s">
        <v>645</v>
      </c>
      <c r="C277" s="78">
        <v>18.9964288106518</v>
      </c>
      <c r="D277" s="78">
        <v>18.287702412114001</v>
      </c>
      <c r="E277" s="78">
        <v>18.296649993797299</v>
      </c>
      <c r="F277" s="78">
        <v>16.2765891351455</v>
      </c>
      <c r="H277" s="207" t="s">
        <v>353</v>
      </c>
      <c r="I277" s="208" t="s">
        <v>1034</v>
      </c>
      <c r="J277" s="204">
        <v>584</v>
      </c>
      <c r="K277" s="208">
        <v>566</v>
      </c>
      <c r="L277" s="204">
        <v>591</v>
      </c>
      <c r="M277" s="204">
        <v>634</v>
      </c>
      <c r="O277" s="71" t="s">
        <v>353</v>
      </c>
      <c r="P277" s="71" t="s">
        <v>645</v>
      </c>
      <c r="Q277" s="223">
        <f t="shared" si="16"/>
        <v>32.528131525088696</v>
      </c>
      <c r="R277" s="223">
        <f t="shared" si="17"/>
        <v>32.310428289954068</v>
      </c>
      <c r="S277" s="223">
        <f t="shared" si="18"/>
        <v>30.958798635866835</v>
      </c>
      <c r="T277" s="223">
        <f t="shared" si="19"/>
        <v>25.672853525466088</v>
      </c>
    </row>
    <row r="278" spans="1:20" x14ac:dyDescent="0.2">
      <c r="A278" s="71" t="s">
        <v>354</v>
      </c>
      <c r="B278" s="71" t="s">
        <v>646</v>
      </c>
      <c r="C278" s="78">
        <v>43.715704592658398</v>
      </c>
      <c r="D278" s="78">
        <v>43.129356700953998</v>
      </c>
      <c r="E278" s="78">
        <v>41.575077162031597</v>
      </c>
      <c r="F278" s="78">
        <v>42.839289258005799</v>
      </c>
      <c r="H278" s="207" t="s">
        <v>354</v>
      </c>
      <c r="I278" s="208" t="s">
        <v>1035</v>
      </c>
      <c r="J278" s="204">
        <v>1990</v>
      </c>
      <c r="K278" s="204">
        <v>1974</v>
      </c>
      <c r="L278" s="204">
        <v>1943</v>
      </c>
      <c r="M278" s="204">
        <v>1971</v>
      </c>
      <c r="O278" s="71" t="s">
        <v>354</v>
      </c>
      <c r="P278" s="71" t="s">
        <v>646</v>
      </c>
      <c r="Q278" s="223">
        <f t="shared" si="16"/>
        <v>21.967690750079598</v>
      </c>
      <c r="R278" s="223">
        <f t="shared" si="17"/>
        <v>21.848711601293818</v>
      </c>
      <c r="S278" s="223">
        <f t="shared" si="18"/>
        <v>21.397363439028101</v>
      </c>
      <c r="T278" s="223">
        <f t="shared" si="19"/>
        <v>21.734799217658953</v>
      </c>
    </row>
    <row r="279" spans="1:20" x14ac:dyDescent="0.2">
      <c r="A279" s="71" t="s">
        <v>355</v>
      </c>
      <c r="B279" s="71" t="s">
        <v>647</v>
      </c>
      <c r="C279" s="78">
        <v>46.119494252974</v>
      </c>
      <c r="D279" s="78">
        <v>45.439881436692097</v>
      </c>
      <c r="E279" s="78">
        <v>41.614409312308901</v>
      </c>
      <c r="F279" s="78">
        <v>40.348453833240697</v>
      </c>
      <c r="H279" s="207" t="s">
        <v>355</v>
      </c>
      <c r="I279" s="208" t="s">
        <v>1036</v>
      </c>
      <c r="J279" s="204">
        <v>1605</v>
      </c>
      <c r="K279" s="204">
        <v>1657</v>
      </c>
      <c r="L279" s="204">
        <v>1583</v>
      </c>
      <c r="M279" s="204">
        <v>1622</v>
      </c>
      <c r="O279" s="71" t="s">
        <v>355</v>
      </c>
      <c r="P279" s="71" t="s">
        <v>647</v>
      </c>
      <c r="Q279" s="223">
        <f t="shared" si="16"/>
        <v>28.734887385030529</v>
      </c>
      <c r="R279" s="223">
        <f t="shared" si="17"/>
        <v>27.422982158534762</v>
      </c>
      <c r="S279" s="223">
        <f t="shared" si="18"/>
        <v>26.288319211818639</v>
      </c>
      <c r="T279" s="223">
        <f t="shared" si="19"/>
        <v>24.875742190653941</v>
      </c>
    </row>
    <row r="280" spans="1:20" x14ac:dyDescent="0.2">
      <c r="A280" s="71" t="s">
        <v>356</v>
      </c>
      <c r="B280" s="71" t="s">
        <v>648</v>
      </c>
      <c r="C280" s="78">
        <v>24.062736118846001</v>
      </c>
      <c r="D280" s="78">
        <v>22.899062135405799</v>
      </c>
      <c r="E280" s="78">
        <v>21.5407327466447</v>
      </c>
      <c r="F280" s="78">
        <v>20.618369144710002</v>
      </c>
      <c r="H280" s="207" t="s">
        <v>356</v>
      </c>
      <c r="I280" s="208" t="s">
        <v>1037</v>
      </c>
      <c r="J280" s="204">
        <v>835</v>
      </c>
      <c r="K280" s="208">
        <v>805</v>
      </c>
      <c r="L280" s="204">
        <v>726</v>
      </c>
      <c r="M280" s="204">
        <v>732</v>
      </c>
      <c r="O280" s="71" t="s">
        <v>356</v>
      </c>
      <c r="P280" s="71" t="s">
        <v>648</v>
      </c>
      <c r="Q280" s="223">
        <f t="shared" si="16"/>
        <v>28.817648046522159</v>
      </c>
      <c r="R280" s="223">
        <f t="shared" si="17"/>
        <v>28.446039919758757</v>
      </c>
      <c r="S280" s="223">
        <f t="shared" si="18"/>
        <v>29.67043078050234</v>
      </c>
      <c r="T280" s="223">
        <f t="shared" si="19"/>
        <v>28.167170962718583</v>
      </c>
    </row>
    <row r="281" spans="1:20" x14ac:dyDescent="0.2">
      <c r="A281" s="71" t="s">
        <v>357</v>
      </c>
      <c r="B281" s="71" t="s">
        <v>649</v>
      </c>
      <c r="C281" s="78">
        <v>419.68481876511697</v>
      </c>
      <c r="D281" s="78">
        <v>400.58386543311798</v>
      </c>
      <c r="E281" s="78">
        <v>396.19203830740503</v>
      </c>
      <c r="F281" s="78">
        <v>411.07765373136402</v>
      </c>
      <c r="H281" s="207" t="s">
        <v>357</v>
      </c>
      <c r="I281" s="208" t="s">
        <v>1038</v>
      </c>
      <c r="J281" s="204">
        <v>42771</v>
      </c>
      <c r="K281" s="204">
        <v>43219</v>
      </c>
      <c r="L281" s="204">
        <v>44701</v>
      </c>
      <c r="M281" s="204">
        <v>49967</v>
      </c>
      <c r="O281" s="71" t="s">
        <v>357</v>
      </c>
      <c r="P281" s="71" t="s">
        <v>649</v>
      </c>
      <c r="Q281" s="223">
        <f t="shared" si="16"/>
        <v>9.812368632136657</v>
      </c>
      <c r="R281" s="223">
        <f t="shared" si="17"/>
        <v>9.2686981520423419</v>
      </c>
      <c r="S281" s="223">
        <f t="shared" si="18"/>
        <v>8.8631582807410361</v>
      </c>
      <c r="T281" s="223">
        <f t="shared" si="19"/>
        <v>8.2269828833302778</v>
      </c>
    </row>
    <row r="282" spans="1:20" x14ac:dyDescent="0.2">
      <c r="A282" s="71" t="s">
        <v>358</v>
      </c>
      <c r="B282" s="71" t="s">
        <v>650</v>
      </c>
      <c r="C282" s="78">
        <v>65.040965366509496</v>
      </c>
      <c r="D282" s="78">
        <v>61.874268919443097</v>
      </c>
      <c r="E282" s="78">
        <v>62.396843608877703</v>
      </c>
      <c r="F282" s="78">
        <v>63.283706434371801</v>
      </c>
      <c r="H282" s="207" t="s">
        <v>358</v>
      </c>
      <c r="I282" s="208" t="s">
        <v>1039</v>
      </c>
      <c r="J282" s="204">
        <v>4482</v>
      </c>
      <c r="K282" s="204">
        <v>4190</v>
      </c>
      <c r="L282" s="204">
        <v>4107</v>
      </c>
      <c r="M282" s="204">
        <v>4281</v>
      </c>
      <c r="O282" s="71" t="s">
        <v>358</v>
      </c>
      <c r="P282" s="71" t="s">
        <v>650</v>
      </c>
      <c r="Q282" s="223">
        <f t="shared" si="16"/>
        <v>14.511594236169008</v>
      </c>
      <c r="R282" s="223">
        <f t="shared" si="17"/>
        <v>14.767128620392146</v>
      </c>
      <c r="S282" s="223">
        <f t="shared" si="18"/>
        <v>15.192803410975822</v>
      </c>
      <c r="T282" s="223">
        <f t="shared" si="19"/>
        <v>14.782458872780145</v>
      </c>
    </row>
    <row r="283" spans="1:20" x14ac:dyDescent="0.2">
      <c r="A283" s="71" t="s">
        <v>359</v>
      </c>
      <c r="B283" s="71" t="s">
        <v>651</v>
      </c>
      <c r="C283" s="78">
        <v>703.50036456590897</v>
      </c>
      <c r="D283" s="78">
        <v>723.15066955452301</v>
      </c>
      <c r="E283" s="78">
        <v>689.366482770365</v>
      </c>
      <c r="F283" s="78">
        <v>683.290100119709</v>
      </c>
      <c r="H283" s="207" t="s">
        <v>359</v>
      </c>
      <c r="I283" s="208" t="s">
        <v>1040</v>
      </c>
      <c r="J283" s="204">
        <v>24838</v>
      </c>
      <c r="K283" s="204">
        <v>23904</v>
      </c>
      <c r="L283" s="204">
        <v>24740</v>
      </c>
      <c r="M283" s="204">
        <v>25696</v>
      </c>
      <c r="O283" s="71" t="s">
        <v>359</v>
      </c>
      <c r="P283" s="71" t="s">
        <v>651</v>
      </c>
      <c r="Q283" s="223">
        <f t="shared" si="16"/>
        <v>28.323551194375913</v>
      </c>
      <c r="R283" s="223">
        <f t="shared" si="17"/>
        <v>30.252287046290284</v>
      </c>
      <c r="S283" s="223">
        <f t="shared" si="18"/>
        <v>27.864449586514347</v>
      </c>
      <c r="T283" s="223">
        <f t="shared" si="19"/>
        <v>26.591302152852936</v>
      </c>
    </row>
    <row r="284" spans="1:20" x14ac:dyDescent="0.2">
      <c r="A284" s="71" t="s">
        <v>360</v>
      </c>
      <c r="B284" s="71" t="s">
        <v>652</v>
      </c>
      <c r="C284" s="78">
        <v>31.412987378134702</v>
      </c>
      <c r="D284" s="78">
        <v>34.511628915556301</v>
      </c>
      <c r="E284" s="78">
        <v>35.425385603549501</v>
      </c>
      <c r="F284" s="78">
        <v>34.502157385587303</v>
      </c>
      <c r="H284" s="207" t="s">
        <v>360</v>
      </c>
      <c r="I284" s="208" t="s">
        <v>1041</v>
      </c>
      <c r="J284" s="204">
        <v>1631</v>
      </c>
      <c r="K284" s="204">
        <v>1668</v>
      </c>
      <c r="L284" s="204">
        <v>1644</v>
      </c>
      <c r="M284" s="204">
        <v>1710</v>
      </c>
      <c r="O284" s="71" t="s">
        <v>360</v>
      </c>
      <c r="P284" s="71" t="s">
        <v>652</v>
      </c>
      <c r="Q284" s="223">
        <f t="shared" si="16"/>
        <v>19.259955474024956</v>
      </c>
      <c r="R284" s="223">
        <f t="shared" si="17"/>
        <v>20.690425009326319</v>
      </c>
      <c r="S284" s="223">
        <f t="shared" si="18"/>
        <v>21.548288080017944</v>
      </c>
      <c r="T284" s="223">
        <f t="shared" si="19"/>
        <v>20.17670022548965</v>
      </c>
    </row>
    <row r="285" spans="1:20" x14ac:dyDescent="0.2">
      <c r="A285" s="71" t="s">
        <v>361</v>
      </c>
      <c r="B285" s="71" t="s">
        <v>653</v>
      </c>
      <c r="C285" s="78">
        <v>23.9421859435509</v>
      </c>
      <c r="D285" s="78">
        <v>24.794870982429199</v>
      </c>
      <c r="E285" s="78">
        <v>23.755785871762502</v>
      </c>
      <c r="F285" s="78">
        <v>22.629751648747899</v>
      </c>
      <c r="H285" s="207" t="s">
        <v>361</v>
      </c>
      <c r="I285" s="208" t="s">
        <v>1042</v>
      </c>
      <c r="J285" s="204">
        <v>1094</v>
      </c>
      <c r="K285" s="204">
        <v>1099</v>
      </c>
      <c r="L285" s="204">
        <v>1082</v>
      </c>
      <c r="M285" s="204">
        <v>1185</v>
      </c>
      <c r="O285" s="71" t="s">
        <v>361</v>
      </c>
      <c r="P285" s="71" t="s">
        <v>653</v>
      </c>
      <c r="Q285" s="223">
        <f t="shared" si="16"/>
        <v>21.884996292094058</v>
      </c>
      <c r="R285" s="223">
        <f t="shared" si="17"/>
        <v>22.561302076823655</v>
      </c>
      <c r="S285" s="223">
        <f t="shared" si="18"/>
        <v>21.955439807543904</v>
      </c>
      <c r="T285" s="223">
        <f t="shared" si="19"/>
        <v>19.096836834386412</v>
      </c>
    </row>
    <row r="286" spans="1:20" x14ac:dyDescent="0.2">
      <c r="A286" s="71" t="s">
        <v>362</v>
      </c>
      <c r="B286" s="71" t="s">
        <v>654</v>
      </c>
      <c r="C286" s="78">
        <v>40.199911583264601</v>
      </c>
      <c r="D286" s="78">
        <v>39.444847753201699</v>
      </c>
      <c r="E286" s="78">
        <v>37.695646804435697</v>
      </c>
      <c r="F286" s="78">
        <v>38.312127104384601</v>
      </c>
      <c r="H286" s="207" t="s">
        <v>362</v>
      </c>
      <c r="I286" s="208" t="s">
        <v>1043</v>
      </c>
      <c r="J286" s="204">
        <v>4545</v>
      </c>
      <c r="K286" s="204">
        <v>4815</v>
      </c>
      <c r="L286" s="204">
        <v>3669</v>
      </c>
      <c r="M286" s="204">
        <v>3297</v>
      </c>
      <c r="O286" s="71" t="s">
        <v>362</v>
      </c>
      <c r="P286" s="71" t="s">
        <v>654</v>
      </c>
      <c r="Q286" s="223">
        <f t="shared" si="16"/>
        <v>8.8448650348216944</v>
      </c>
      <c r="R286" s="223">
        <f t="shared" si="17"/>
        <v>8.1920763765735618</v>
      </c>
      <c r="S286" s="223">
        <f t="shared" si="18"/>
        <v>10.274092887554019</v>
      </c>
      <c r="T286" s="223">
        <f t="shared" si="19"/>
        <v>11.620299394717804</v>
      </c>
    </row>
    <row r="287" spans="1:20" x14ac:dyDescent="0.2">
      <c r="A287" s="71" t="s">
        <v>363</v>
      </c>
      <c r="B287" s="71" t="s">
        <v>655</v>
      </c>
      <c r="C287" s="78">
        <v>30.441696652409</v>
      </c>
      <c r="D287" s="78">
        <v>31.061942060099899</v>
      </c>
      <c r="E287" s="78">
        <v>28.7238190225235</v>
      </c>
      <c r="F287" s="78">
        <v>24.831138216021799</v>
      </c>
      <c r="H287" s="207" t="s">
        <v>363</v>
      </c>
      <c r="I287" s="208" t="s">
        <v>1044</v>
      </c>
      <c r="J287" s="204">
        <v>853</v>
      </c>
      <c r="K287" s="208">
        <v>911</v>
      </c>
      <c r="L287" s="204">
        <v>877</v>
      </c>
      <c r="M287" s="204">
        <v>926</v>
      </c>
      <c r="O287" s="71" t="s">
        <v>363</v>
      </c>
      <c r="P287" s="71" t="s">
        <v>655</v>
      </c>
      <c r="Q287" s="223">
        <f t="shared" si="16"/>
        <v>35.687803812906211</v>
      </c>
      <c r="R287" s="223">
        <f t="shared" si="17"/>
        <v>34.096533545663995</v>
      </c>
      <c r="S287" s="223">
        <f t="shared" si="18"/>
        <v>32.752359204701825</v>
      </c>
      <c r="T287" s="223">
        <f t="shared" si="19"/>
        <v>26.815484034580777</v>
      </c>
    </row>
    <row r="288" spans="1:20" x14ac:dyDescent="0.2">
      <c r="A288" s="71" t="s">
        <v>364</v>
      </c>
      <c r="B288" s="71" t="s">
        <v>656</v>
      </c>
      <c r="C288" s="78">
        <v>98.2844901808147</v>
      </c>
      <c r="D288" s="78">
        <v>91.677554528459893</v>
      </c>
      <c r="E288" s="78">
        <v>87.381161105353499</v>
      </c>
      <c r="F288" s="78">
        <v>84.409978480561705</v>
      </c>
      <c r="H288" s="207" t="s">
        <v>364</v>
      </c>
      <c r="I288" s="208" t="s">
        <v>1045</v>
      </c>
      <c r="J288" s="204">
        <v>4443</v>
      </c>
      <c r="K288" s="204">
        <v>4712</v>
      </c>
      <c r="L288" s="204">
        <v>4855</v>
      </c>
      <c r="M288" s="204">
        <v>5210</v>
      </c>
      <c r="O288" s="71" t="s">
        <v>364</v>
      </c>
      <c r="P288" s="71" t="s">
        <v>656</v>
      </c>
      <c r="Q288" s="223">
        <f t="shared" si="16"/>
        <v>22.121199680579494</v>
      </c>
      <c r="R288" s="223">
        <f t="shared" si="17"/>
        <v>19.456187293815766</v>
      </c>
      <c r="S288" s="223">
        <f t="shared" si="18"/>
        <v>17.998179424377653</v>
      </c>
      <c r="T288" s="223">
        <f t="shared" si="19"/>
        <v>16.201531378226814</v>
      </c>
    </row>
    <row r="289" spans="1:20" x14ac:dyDescent="0.2">
      <c r="A289" s="71" t="s">
        <v>365</v>
      </c>
      <c r="B289" s="71" t="s">
        <v>657</v>
      </c>
      <c r="C289" s="78">
        <v>39.138876517212204</v>
      </c>
      <c r="D289" s="78">
        <v>40.968526545663302</v>
      </c>
      <c r="E289" s="78">
        <v>38.507715724904898</v>
      </c>
      <c r="F289" s="78">
        <v>29.9392838974819</v>
      </c>
      <c r="H289" s="207" t="s">
        <v>365</v>
      </c>
      <c r="I289" s="208" t="s">
        <v>1046</v>
      </c>
      <c r="J289" s="204">
        <v>980</v>
      </c>
      <c r="K289" s="208">
        <v>998</v>
      </c>
      <c r="L289" s="204">
        <v>1002</v>
      </c>
      <c r="M289" s="204">
        <v>1069</v>
      </c>
      <c r="O289" s="71" t="s">
        <v>365</v>
      </c>
      <c r="P289" s="71" t="s">
        <v>657</v>
      </c>
      <c r="Q289" s="223">
        <f t="shared" si="16"/>
        <v>39.937629099196123</v>
      </c>
      <c r="R289" s="223">
        <f>(D289*1000)/K289</f>
        <v>41.050627801265833</v>
      </c>
      <c r="S289" s="223">
        <f t="shared" si="18"/>
        <v>38.430854016871159</v>
      </c>
      <c r="T289" s="223">
        <f t="shared" si="19"/>
        <v>28.006813748813752</v>
      </c>
    </row>
    <row r="290" spans="1:20" x14ac:dyDescent="0.2">
      <c r="A290" s="71" t="s">
        <v>366</v>
      </c>
      <c r="B290" s="71" t="s">
        <v>658</v>
      </c>
      <c r="C290" s="78">
        <v>38.869200765059198</v>
      </c>
      <c r="D290" s="78">
        <v>46.459875260189101</v>
      </c>
      <c r="E290" s="78">
        <v>43.130425307127901</v>
      </c>
      <c r="F290" s="78">
        <v>35.235373955003098</v>
      </c>
      <c r="H290" s="207" t="s">
        <v>366</v>
      </c>
      <c r="I290" s="208" t="s">
        <v>1047</v>
      </c>
      <c r="J290" s="204">
        <v>1785</v>
      </c>
      <c r="K290" s="204">
        <v>1019</v>
      </c>
      <c r="L290" s="204">
        <v>1194</v>
      </c>
      <c r="M290" s="204">
        <v>1711</v>
      </c>
      <c r="O290" s="71" t="s">
        <v>366</v>
      </c>
      <c r="P290" s="71" t="s">
        <v>658</v>
      </c>
      <c r="Q290" s="223">
        <f t="shared" si="16"/>
        <v>21.775462613478542</v>
      </c>
      <c r="R290" s="223">
        <f t="shared" si="17"/>
        <v>45.593596918733169</v>
      </c>
      <c r="S290" s="223">
        <f t="shared" si="18"/>
        <v>36.122634260576135</v>
      </c>
      <c r="T290" s="223">
        <f t="shared" si="19"/>
        <v>20.593438898306893</v>
      </c>
    </row>
    <row r="291" spans="1:20" x14ac:dyDescent="0.2">
      <c r="A291" s="71" t="s">
        <v>367</v>
      </c>
      <c r="B291" s="71" t="s">
        <v>659</v>
      </c>
      <c r="C291" s="78">
        <v>481.92398190670701</v>
      </c>
      <c r="D291" s="78">
        <v>455.71203569542803</v>
      </c>
      <c r="E291" s="78">
        <v>443.731865180623</v>
      </c>
      <c r="F291" s="78">
        <v>425.09347825320401</v>
      </c>
      <c r="H291" s="207" t="s">
        <v>367</v>
      </c>
      <c r="I291" s="208" t="s">
        <v>1048</v>
      </c>
      <c r="J291" s="204">
        <v>14240</v>
      </c>
      <c r="K291" s="204">
        <v>12766</v>
      </c>
      <c r="L291" s="204">
        <v>11817</v>
      </c>
      <c r="M291" s="204">
        <v>10926</v>
      </c>
      <c r="O291" s="71" t="s">
        <v>367</v>
      </c>
      <c r="P291" s="71" t="s">
        <v>659</v>
      </c>
      <c r="Q291" s="223">
        <f t="shared" si="16"/>
        <v>33.842976257493468</v>
      </c>
      <c r="R291" s="223">
        <f t="shared" si="17"/>
        <v>35.69732380506251</v>
      </c>
      <c r="S291" s="223">
        <f t="shared" si="18"/>
        <v>37.550297468107217</v>
      </c>
      <c r="T291" s="223">
        <f t="shared" si="19"/>
        <v>38.906596947941061</v>
      </c>
    </row>
    <row r="292" spans="1:20" x14ac:dyDescent="0.2">
      <c r="A292" s="71" t="s">
        <v>368</v>
      </c>
      <c r="B292" s="71" t="s">
        <v>660</v>
      </c>
      <c r="C292" s="78">
        <v>40.661108454217398</v>
      </c>
      <c r="D292" s="78">
        <v>41.509518883197202</v>
      </c>
      <c r="E292" s="78">
        <v>39.684604343612499</v>
      </c>
      <c r="F292" s="78">
        <v>39.0815705482933</v>
      </c>
      <c r="H292" s="207" t="s">
        <v>368</v>
      </c>
      <c r="I292" s="208" t="s">
        <v>1049</v>
      </c>
      <c r="J292" s="204">
        <v>2302</v>
      </c>
      <c r="K292" s="204">
        <v>2342</v>
      </c>
      <c r="L292" s="204">
        <v>2114</v>
      </c>
      <c r="M292" s="204">
        <v>2411</v>
      </c>
      <c r="O292" s="71" t="s">
        <v>368</v>
      </c>
      <c r="P292" s="71" t="s">
        <v>660</v>
      </c>
      <c r="Q292" s="223">
        <f t="shared" si="16"/>
        <v>17.663383342405474</v>
      </c>
      <c r="R292" s="223">
        <f t="shared" si="17"/>
        <v>17.72396194841896</v>
      </c>
      <c r="S292" s="223">
        <f t="shared" si="18"/>
        <v>18.772282092531928</v>
      </c>
      <c r="T292" s="223">
        <f t="shared" si="19"/>
        <v>16.20969330082675</v>
      </c>
    </row>
    <row r="293" spans="1:20" x14ac:dyDescent="0.2">
      <c r="A293" s="71" t="s">
        <v>369</v>
      </c>
      <c r="B293" s="71" t="s">
        <v>661</v>
      </c>
      <c r="C293" s="78">
        <v>3668.0945588088398</v>
      </c>
      <c r="D293" s="78">
        <v>3556.43312047566</v>
      </c>
      <c r="E293" s="78">
        <v>3648.4750059325002</v>
      </c>
      <c r="F293" s="78">
        <v>2991.2603735294101</v>
      </c>
      <c r="H293" s="207" t="s">
        <v>369</v>
      </c>
      <c r="I293" s="208" t="s">
        <v>1050</v>
      </c>
      <c r="J293" s="204">
        <v>29673</v>
      </c>
      <c r="K293" s="204">
        <v>31264</v>
      </c>
      <c r="L293" s="204">
        <v>32687</v>
      </c>
      <c r="M293" s="204">
        <v>32929</v>
      </c>
      <c r="O293" s="71" t="s">
        <v>369</v>
      </c>
      <c r="P293" s="71" t="s">
        <v>661</v>
      </c>
      <c r="Q293" s="223">
        <f t="shared" si="16"/>
        <v>123.61724661506554</v>
      </c>
      <c r="R293" s="223">
        <f t="shared" si="17"/>
        <v>113.75489766106897</v>
      </c>
      <c r="S293" s="223">
        <f t="shared" si="18"/>
        <v>111.61853354338116</v>
      </c>
      <c r="T293" s="223">
        <f t="shared" si="19"/>
        <v>90.839696727183025</v>
      </c>
    </row>
    <row r="294" spans="1:20" x14ac:dyDescent="0.2">
      <c r="A294" s="71" t="s">
        <v>370</v>
      </c>
      <c r="B294" s="71" t="s">
        <v>662</v>
      </c>
      <c r="C294" s="78">
        <v>254.95878800990101</v>
      </c>
      <c r="D294" s="78">
        <v>239.47308005433001</v>
      </c>
      <c r="E294" s="78">
        <v>246.244243842776</v>
      </c>
      <c r="F294" s="78">
        <v>238.602092129385</v>
      </c>
      <c r="H294" s="207" t="s">
        <v>370</v>
      </c>
      <c r="I294" s="208" t="s">
        <v>1051</v>
      </c>
      <c r="J294" s="204">
        <v>12135</v>
      </c>
      <c r="K294" s="204">
        <v>13093</v>
      </c>
      <c r="L294" s="204">
        <v>13869</v>
      </c>
      <c r="M294" s="204">
        <v>15162</v>
      </c>
      <c r="O294" s="71" t="s">
        <v>370</v>
      </c>
      <c r="P294" s="71" t="s">
        <v>662</v>
      </c>
      <c r="Q294" s="223">
        <f t="shared" si="16"/>
        <v>21.010200907284798</v>
      </c>
      <c r="R294" s="223">
        <f t="shared" si="17"/>
        <v>18.290161158965095</v>
      </c>
      <c r="S294" s="223">
        <f t="shared" si="18"/>
        <v>17.755010732048163</v>
      </c>
      <c r="T294" s="223">
        <f t="shared" si="19"/>
        <v>15.736848181597745</v>
      </c>
    </row>
    <row r="295" spans="1:20" x14ac:dyDescent="0.2">
      <c r="A295" s="71" t="s">
        <v>371</v>
      </c>
      <c r="B295" s="71" t="s">
        <v>663</v>
      </c>
      <c r="C295" s="78">
        <v>147.850775602901</v>
      </c>
      <c r="D295" s="78">
        <v>141.07264741386101</v>
      </c>
      <c r="E295" s="78">
        <v>145.084155395512</v>
      </c>
      <c r="F295" s="78">
        <v>138.56691259941499</v>
      </c>
      <c r="H295" s="207" t="s">
        <v>371</v>
      </c>
      <c r="I295" s="208" t="s">
        <v>1052</v>
      </c>
      <c r="J295" s="204">
        <v>7002</v>
      </c>
      <c r="K295" s="204">
        <v>7172</v>
      </c>
      <c r="L295" s="204">
        <v>7355</v>
      </c>
      <c r="M295" s="204">
        <v>7514</v>
      </c>
      <c r="O295" s="71" t="s">
        <v>371</v>
      </c>
      <c r="P295" s="71" t="s">
        <v>663</v>
      </c>
      <c r="Q295" s="223">
        <f t="shared" si="16"/>
        <v>21.115506370022995</v>
      </c>
      <c r="R295" s="223">
        <f t="shared" si="17"/>
        <v>19.669917375050336</v>
      </c>
      <c r="S295" s="223">
        <f t="shared" si="18"/>
        <v>19.725921875664447</v>
      </c>
      <c r="T295" s="223">
        <f t="shared" si="19"/>
        <v>18.441164838889406</v>
      </c>
    </row>
    <row r="296" spans="1:20" x14ac:dyDescent="0.2">
      <c r="A296" s="71" t="s">
        <v>372</v>
      </c>
      <c r="B296" s="71" t="s">
        <v>664</v>
      </c>
      <c r="C296" s="78">
        <v>45.576682985478897</v>
      </c>
      <c r="D296" s="78">
        <v>42.740795993779003</v>
      </c>
      <c r="E296" s="78">
        <v>41.725717375568003</v>
      </c>
      <c r="F296" s="78">
        <v>43.204151239321703</v>
      </c>
      <c r="H296" s="207" t="s">
        <v>372</v>
      </c>
      <c r="I296" s="208" t="s">
        <v>1053</v>
      </c>
      <c r="J296" s="204">
        <v>2239</v>
      </c>
      <c r="K296" s="204">
        <v>2154</v>
      </c>
      <c r="L296" s="204">
        <v>2190</v>
      </c>
      <c r="M296" s="204">
        <v>2241</v>
      </c>
      <c r="O296" s="71" t="s">
        <v>372</v>
      </c>
      <c r="P296" s="71" t="s">
        <v>664</v>
      </c>
      <c r="Q296" s="223">
        <f t="shared" si="16"/>
        <v>20.355820895702944</v>
      </c>
      <c r="R296" s="223">
        <f t="shared" si="17"/>
        <v>19.842523673992108</v>
      </c>
      <c r="S296" s="223">
        <f t="shared" si="18"/>
        <v>19.052838984277628</v>
      </c>
      <c r="T296" s="223">
        <f t="shared" si="19"/>
        <v>19.278960838608526</v>
      </c>
    </row>
    <row r="297" spans="1:20" x14ac:dyDescent="0.2">
      <c r="A297" s="71" t="s">
        <v>373</v>
      </c>
      <c r="B297" s="71" t="s">
        <v>665</v>
      </c>
      <c r="C297" s="78">
        <v>794.07495127299796</v>
      </c>
      <c r="D297" s="78">
        <v>765.37692288741403</v>
      </c>
      <c r="E297" s="78">
        <v>767.03007068208797</v>
      </c>
      <c r="F297" s="78">
        <v>746.82501036087899</v>
      </c>
      <c r="H297" s="207" t="s">
        <v>373</v>
      </c>
      <c r="I297" s="208" t="s">
        <v>1054</v>
      </c>
      <c r="J297" s="204">
        <v>19144</v>
      </c>
      <c r="K297" s="204">
        <v>17315</v>
      </c>
      <c r="L297" s="204">
        <v>16555</v>
      </c>
      <c r="M297" s="204">
        <v>14710</v>
      </c>
      <c r="O297" s="71" t="s">
        <v>373</v>
      </c>
      <c r="P297" s="71" t="s">
        <v>665</v>
      </c>
      <c r="Q297" s="223">
        <f t="shared" si="16"/>
        <v>41.479050944055473</v>
      </c>
      <c r="R297" s="223">
        <f t="shared" si="17"/>
        <v>44.203114229709151</v>
      </c>
      <c r="S297" s="223">
        <f t="shared" si="18"/>
        <v>46.332230183152397</v>
      </c>
      <c r="T297" s="223">
        <f t="shared" si="19"/>
        <v>50.769885136701497</v>
      </c>
    </row>
    <row r="298" spans="1:20" x14ac:dyDescent="0.2">
      <c r="A298" s="71" t="s">
        <v>677</v>
      </c>
      <c r="B298" s="71" t="s">
        <v>676</v>
      </c>
      <c r="C298" s="79"/>
      <c r="D298" s="79"/>
      <c r="E298" s="79"/>
      <c r="F298" s="79"/>
      <c r="H298" s="207" t="s">
        <v>677</v>
      </c>
      <c r="I298" s="208" t="s">
        <v>78</v>
      </c>
      <c r="J298" s="204">
        <v>838</v>
      </c>
      <c r="K298" s="208">
        <v>861</v>
      </c>
      <c r="L298" s="204">
        <v>856</v>
      </c>
      <c r="M298" s="204">
        <v>846</v>
      </c>
      <c r="O298" s="71" t="s">
        <v>677</v>
      </c>
      <c r="P298" s="71" t="s">
        <v>676</v>
      </c>
      <c r="Q298" s="223">
        <f t="shared" si="16"/>
        <v>0</v>
      </c>
      <c r="R298" s="223">
        <f t="shared" si="17"/>
        <v>0</v>
      </c>
      <c r="S298" s="223">
        <f t="shared" si="18"/>
        <v>0</v>
      </c>
      <c r="T298" s="223">
        <f t="shared" si="19"/>
        <v>0</v>
      </c>
    </row>
    <row r="299" spans="1:20" x14ac:dyDescent="0.2">
      <c r="A299" s="71"/>
      <c r="B299" s="70" t="s">
        <v>678</v>
      </c>
      <c r="C299" s="79">
        <v>64998.748080093406</v>
      </c>
      <c r="D299" s="79">
        <v>62948.58736032014</v>
      </c>
      <c r="E299" s="79">
        <v>61957.636040314443</v>
      </c>
      <c r="F299" s="79">
        <v>61967.706851716081</v>
      </c>
      <c r="H299" s="212" t="s">
        <v>1055</v>
      </c>
      <c r="I299" s="213" t="s">
        <v>678</v>
      </c>
      <c r="J299" s="214">
        <v>3684800</v>
      </c>
      <c r="K299" s="214">
        <v>3769909</v>
      </c>
      <c r="L299" s="214">
        <v>3936840</v>
      </c>
      <c r="M299" s="214">
        <v>4199860</v>
      </c>
      <c r="P299" s="70" t="s">
        <v>678</v>
      </c>
      <c r="Q299" s="225">
        <f t="shared" si="16"/>
        <v>17.639694984827781</v>
      </c>
      <c r="R299" s="225">
        <f>(D299*1000)/K299</f>
        <v>16.697641073118778</v>
      </c>
      <c r="S299" s="225">
        <f t="shared" si="18"/>
        <v>15.737910618748652</v>
      </c>
      <c r="T299" s="225">
        <f t="shared" si="18"/>
        <v>14.754707740666612</v>
      </c>
    </row>
    <row r="301" spans="1:20" x14ac:dyDescent="0.2">
      <c r="I301" s="93"/>
      <c r="J301" s="93"/>
      <c r="K301" s="93"/>
      <c r="L301" s="93"/>
      <c r="M301" s="93"/>
    </row>
    <row r="302" spans="1:20" x14ac:dyDescent="0.2">
      <c r="I302" s="93"/>
      <c r="J302" s="93"/>
      <c r="K302" s="93"/>
      <c r="L302" s="93"/>
      <c r="M302" s="93"/>
    </row>
    <row r="303" spans="1:20" x14ac:dyDescent="0.2">
      <c r="I303" s="93"/>
      <c r="J303" s="93"/>
      <c r="K303" s="93"/>
      <c r="L303" s="93"/>
      <c r="M303" s="93"/>
    </row>
    <row r="304" spans="1:20" x14ac:dyDescent="0.2">
      <c r="I304" s="93"/>
      <c r="J304" s="93"/>
      <c r="K304" s="93"/>
      <c r="L304" s="93"/>
      <c r="M304" s="93"/>
    </row>
    <row r="305" spans="9:13" x14ac:dyDescent="0.2">
      <c r="I305" s="93"/>
      <c r="J305" s="93"/>
      <c r="K305" s="93"/>
      <c r="L305" s="93"/>
      <c r="M305" s="93"/>
    </row>
    <row r="306" spans="9:13" x14ac:dyDescent="0.2">
      <c r="I306" s="93"/>
      <c r="J306" s="93"/>
      <c r="K306" s="93"/>
      <c r="L306" s="93"/>
      <c r="M306" s="93"/>
    </row>
    <row r="307" spans="9:13" x14ac:dyDescent="0.2">
      <c r="I307" s="93"/>
      <c r="J307" s="93"/>
      <c r="K307" s="93"/>
      <c r="L307" s="93"/>
      <c r="M307" s="93"/>
    </row>
    <row r="308" spans="9:13" x14ac:dyDescent="0.2">
      <c r="I308" s="93"/>
      <c r="J308" s="93"/>
      <c r="K308" s="93"/>
      <c r="L308" s="93"/>
      <c r="M308" s="93"/>
    </row>
    <row r="309" spans="9:13" x14ac:dyDescent="0.2">
      <c r="I309" s="93"/>
      <c r="J309" s="93"/>
      <c r="K309" s="93"/>
      <c r="L309" s="93"/>
      <c r="M309" s="93"/>
    </row>
    <row r="310" spans="9:13" x14ac:dyDescent="0.2">
      <c r="I310" s="93"/>
      <c r="J310" s="93"/>
      <c r="K310" s="93"/>
      <c r="L310" s="93"/>
      <c r="M310" s="93"/>
    </row>
    <row r="311" spans="9:13" x14ac:dyDescent="0.2">
      <c r="I311" s="93"/>
      <c r="J311" s="93"/>
      <c r="K311" s="93"/>
      <c r="L311" s="93"/>
      <c r="M311" s="93"/>
    </row>
    <row r="312" spans="9:13" x14ac:dyDescent="0.2">
      <c r="I312" s="93"/>
      <c r="J312" s="93"/>
      <c r="K312" s="93"/>
      <c r="L312" s="93"/>
      <c r="M312" s="93"/>
    </row>
    <row r="313" spans="9:13" x14ac:dyDescent="0.2">
      <c r="I313" s="93"/>
      <c r="J313" s="93"/>
      <c r="K313" s="93"/>
      <c r="L313" s="93"/>
      <c r="M313" s="93"/>
    </row>
    <row r="314" spans="9:13" x14ac:dyDescent="0.2">
      <c r="I314" s="93"/>
      <c r="J314" s="93"/>
      <c r="K314" s="93"/>
      <c r="L314" s="93"/>
      <c r="M314" s="93"/>
    </row>
    <row r="315" spans="9:13" x14ac:dyDescent="0.2">
      <c r="I315" s="93"/>
      <c r="J315" s="93"/>
      <c r="K315" s="93"/>
      <c r="L315" s="93"/>
      <c r="M315" s="93"/>
    </row>
    <row r="316" spans="9:13" x14ac:dyDescent="0.2">
      <c r="I316" s="93"/>
      <c r="J316" s="93"/>
      <c r="K316" s="93"/>
      <c r="L316" s="93"/>
      <c r="M316" s="93"/>
    </row>
    <row r="317" spans="9:13" x14ac:dyDescent="0.2">
      <c r="I317" s="93"/>
      <c r="J317" s="93"/>
      <c r="K317" s="93"/>
      <c r="L317" s="93"/>
      <c r="M317" s="93"/>
    </row>
    <row r="318" spans="9:13" x14ac:dyDescent="0.2">
      <c r="I318" s="93"/>
      <c r="J318" s="93"/>
      <c r="K318" s="93"/>
      <c r="L318" s="93"/>
      <c r="M318" s="93"/>
    </row>
    <row r="319" spans="9:13" x14ac:dyDescent="0.2">
      <c r="I319" s="93"/>
      <c r="J319" s="93"/>
      <c r="K319" s="93"/>
      <c r="L319" s="93"/>
      <c r="M319" s="93"/>
    </row>
    <row r="320" spans="9:13" x14ac:dyDescent="0.2">
      <c r="I320" s="93"/>
      <c r="J320" s="93"/>
      <c r="K320" s="93"/>
      <c r="L320" s="93"/>
      <c r="M320" s="93"/>
    </row>
    <row r="321" spans="9:13" x14ac:dyDescent="0.2">
      <c r="I321" s="93"/>
      <c r="J321" s="93"/>
      <c r="K321" s="93"/>
      <c r="L321" s="93"/>
      <c r="M321" s="93"/>
    </row>
    <row r="322" spans="9:13" x14ac:dyDescent="0.2">
      <c r="I322" s="93"/>
      <c r="J322" s="93"/>
      <c r="K322" s="93"/>
      <c r="L322" s="93"/>
      <c r="M322" s="93"/>
    </row>
    <row r="323" spans="9:13" x14ac:dyDescent="0.2">
      <c r="I323" s="93"/>
      <c r="J323" s="93"/>
      <c r="K323" s="93"/>
      <c r="L323" s="93"/>
      <c r="M323" s="93"/>
    </row>
    <row r="324" spans="9:13" x14ac:dyDescent="0.2">
      <c r="I324" s="93"/>
      <c r="J324" s="93"/>
      <c r="K324" s="93"/>
      <c r="L324" s="93"/>
      <c r="M324" s="93"/>
    </row>
    <row r="325" spans="9:13" x14ac:dyDescent="0.2">
      <c r="I325" s="93"/>
      <c r="J325" s="93"/>
      <c r="K325" s="93"/>
      <c r="L325" s="93"/>
      <c r="M325" s="93"/>
    </row>
    <row r="326" spans="9:13" x14ac:dyDescent="0.2">
      <c r="I326" s="93"/>
      <c r="J326" s="93"/>
      <c r="K326" s="93"/>
      <c r="L326" s="93"/>
      <c r="M326" s="93"/>
    </row>
    <row r="327" spans="9:13" x14ac:dyDescent="0.2">
      <c r="I327" s="93"/>
      <c r="J327" s="93"/>
      <c r="K327" s="93"/>
      <c r="L327" s="93"/>
      <c r="M327" s="93"/>
    </row>
    <row r="328" spans="9:13" x14ac:dyDescent="0.2">
      <c r="I328" s="93"/>
      <c r="J328" s="93"/>
      <c r="K328" s="93"/>
      <c r="L328" s="93"/>
      <c r="M328" s="93"/>
    </row>
    <row r="329" spans="9:13" x14ac:dyDescent="0.2">
      <c r="I329" s="93"/>
      <c r="J329" s="93"/>
      <c r="K329" s="93"/>
      <c r="L329" s="93"/>
      <c r="M329" s="93"/>
    </row>
    <row r="330" spans="9:13" x14ac:dyDescent="0.2">
      <c r="I330" s="93"/>
      <c r="J330" s="93"/>
      <c r="K330" s="93"/>
      <c r="L330" s="93"/>
      <c r="M330" s="93"/>
    </row>
    <row r="331" spans="9:13" x14ac:dyDescent="0.2">
      <c r="I331" s="93"/>
      <c r="J331" s="93"/>
      <c r="K331" s="93"/>
      <c r="L331" s="93"/>
      <c r="M331" s="93"/>
    </row>
    <row r="332" spans="9:13" x14ac:dyDescent="0.2">
      <c r="I332" s="93"/>
      <c r="J332" s="93"/>
      <c r="K332" s="93"/>
      <c r="L332" s="93"/>
      <c r="M332" s="93"/>
    </row>
    <row r="333" spans="9:13" x14ac:dyDescent="0.2">
      <c r="I333" s="93"/>
      <c r="J333" s="93"/>
      <c r="K333" s="93"/>
      <c r="L333" s="93"/>
      <c r="M333" s="93"/>
    </row>
    <row r="334" spans="9:13" x14ac:dyDescent="0.2">
      <c r="I334" s="93"/>
      <c r="J334" s="93"/>
      <c r="K334" s="93"/>
      <c r="L334" s="93"/>
      <c r="M334" s="93"/>
    </row>
    <row r="335" spans="9:13" x14ac:dyDescent="0.2">
      <c r="I335" s="93"/>
      <c r="J335" s="93"/>
      <c r="K335" s="93"/>
      <c r="L335" s="93"/>
      <c r="M335" s="93"/>
    </row>
    <row r="336" spans="9:13" x14ac:dyDescent="0.2">
      <c r="I336" s="93"/>
      <c r="J336" s="93"/>
      <c r="K336" s="93"/>
      <c r="L336" s="93"/>
      <c r="M336" s="93"/>
    </row>
    <row r="337" spans="9:13" x14ac:dyDescent="0.2">
      <c r="I337" s="93"/>
      <c r="J337" s="93"/>
      <c r="K337" s="93"/>
      <c r="L337" s="93"/>
      <c r="M337" s="93"/>
    </row>
    <row r="338" spans="9:13" x14ac:dyDescent="0.2">
      <c r="I338" s="93"/>
      <c r="J338" s="93"/>
      <c r="K338" s="93"/>
      <c r="L338" s="93"/>
      <c r="M338" s="93"/>
    </row>
    <row r="339" spans="9:13" x14ac:dyDescent="0.2">
      <c r="I339" s="93"/>
      <c r="J339" s="93"/>
      <c r="K339" s="93"/>
      <c r="L339" s="93"/>
      <c r="M339" s="93"/>
    </row>
    <row r="340" spans="9:13" x14ac:dyDescent="0.2">
      <c r="I340" s="93"/>
      <c r="J340" s="93"/>
      <c r="K340" s="93"/>
      <c r="L340" s="93"/>
      <c r="M340" s="93"/>
    </row>
    <row r="341" spans="9:13" x14ac:dyDescent="0.2">
      <c r="I341" s="93"/>
      <c r="J341" s="93"/>
      <c r="K341" s="93"/>
      <c r="L341" s="93"/>
      <c r="M341" s="93"/>
    </row>
    <row r="342" spans="9:13" x14ac:dyDescent="0.2">
      <c r="I342" s="93"/>
      <c r="J342" s="93"/>
      <c r="K342" s="93"/>
      <c r="L342" s="93"/>
      <c r="M342" s="93"/>
    </row>
    <row r="343" spans="9:13" x14ac:dyDescent="0.2">
      <c r="I343" s="93"/>
      <c r="J343" s="93"/>
      <c r="K343" s="93"/>
      <c r="L343" s="93"/>
      <c r="M343" s="93"/>
    </row>
    <row r="344" spans="9:13" x14ac:dyDescent="0.2">
      <c r="I344" s="93"/>
      <c r="J344" s="93"/>
      <c r="K344" s="93"/>
      <c r="L344" s="93"/>
      <c r="M344" s="93"/>
    </row>
    <row r="345" spans="9:13" x14ac:dyDescent="0.2">
      <c r="I345" s="93"/>
      <c r="J345" s="93"/>
      <c r="K345" s="93"/>
      <c r="L345" s="93"/>
      <c r="M345" s="93"/>
    </row>
    <row r="346" spans="9:13" x14ac:dyDescent="0.2">
      <c r="I346" s="93"/>
      <c r="J346" s="93"/>
      <c r="K346" s="93"/>
      <c r="L346" s="93"/>
      <c r="M346" s="93"/>
    </row>
    <row r="347" spans="9:13" x14ac:dyDescent="0.2">
      <c r="I347" s="93"/>
      <c r="J347" s="93"/>
      <c r="K347" s="93"/>
      <c r="L347" s="93"/>
      <c r="M347" s="93"/>
    </row>
    <row r="348" spans="9:13" x14ac:dyDescent="0.2">
      <c r="I348" s="93"/>
      <c r="J348" s="93"/>
      <c r="K348" s="93"/>
      <c r="L348" s="93"/>
      <c r="M348" s="93"/>
    </row>
    <row r="349" spans="9:13" x14ac:dyDescent="0.2">
      <c r="I349" s="93"/>
      <c r="J349" s="93"/>
      <c r="K349" s="93"/>
      <c r="L349" s="93"/>
      <c r="M349" s="93"/>
    </row>
    <row r="350" spans="9:13" x14ac:dyDescent="0.2">
      <c r="I350" s="93"/>
      <c r="J350" s="93"/>
      <c r="K350" s="93"/>
      <c r="L350" s="93"/>
      <c r="M350" s="93"/>
    </row>
  </sheetData>
  <sortState ref="O8:R298">
    <sortCondition ref="O8:O298"/>
  </sortState>
  <mergeCells count="6">
    <mergeCell ref="O3:R3"/>
    <mergeCell ref="O4:R4"/>
    <mergeCell ref="A3:D3"/>
    <mergeCell ref="A4:D4"/>
    <mergeCell ref="H3:K3"/>
    <mergeCell ref="H4:K4"/>
  </mergeCells>
  <hyperlinks>
    <hyperlink ref="A1" location="'Innehåll-Content'!A1" display="Tillbaka till innehåll - Back to content"/>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75"/>
  <sheetViews>
    <sheetView topLeftCell="W1" zoomScaleNormal="100" workbookViewId="0">
      <pane ySplit="7" topLeftCell="A8" activePane="bottomLeft" state="frozen"/>
      <selection pane="bottomLeft" activeCell="AR15" sqref="AR15"/>
    </sheetView>
  </sheetViews>
  <sheetFormatPr defaultColWidth="9.140625" defaultRowHeight="12.75" x14ac:dyDescent="0.2"/>
  <cols>
    <col min="1" max="1" width="14" style="113" customWidth="1"/>
    <col min="2" max="25" width="9.140625" style="113"/>
    <col min="26" max="26" width="11" style="113" customWidth="1"/>
    <col min="27" max="27" width="13.5703125" style="113" bestFit="1" customWidth="1"/>
    <col min="28" max="29" width="34.140625" style="113" customWidth="1"/>
    <col min="30" max="30" width="24.85546875" style="113" bestFit="1" customWidth="1"/>
    <col min="31" max="37" width="8" style="113" customWidth="1"/>
    <col min="38" max="38" width="9.7109375" style="113" bestFit="1" customWidth="1"/>
    <col min="39" max="16384" width="9.140625" style="113"/>
  </cols>
  <sheetData>
    <row r="1" spans="1:39" s="162" customFormat="1" x14ac:dyDescent="0.2">
      <c r="A1" s="161" t="s">
        <v>700</v>
      </c>
    </row>
    <row r="2" spans="1:39" s="162" customFormat="1" x14ac:dyDescent="0.2"/>
    <row r="3" spans="1:39" ht="15" x14ac:dyDescent="0.25">
      <c r="A3" s="114" t="s">
        <v>705</v>
      </c>
      <c r="Z3" s="114" t="s">
        <v>705</v>
      </c>
      <c r="AE3" s="114"/>
    </row>
    <row r="4" spans="1:39" ht="14.25" x14ac:dyDescent="0.2">
      <c r="A4" s="115" t="s">
        <v>704</v>
      </c>
      <c r="Z4" s="115" t="s">
        <v>704</v>
      </c>
      <c r="AE4" s="115"/>
    </row>
    <row r="5" spans="1:39" ht="14.25" x14ac:dyDescent="0.2">
      <c r="AA5" s="116"/>
      <c r="AE5" s="115"/>
    </row>
    <row r="6" spans="1:39" x14ac:dyDescent="0.2">
      <c r="Z6" s="117" t="s">
        <v>36</v>
      </c>
      <c r="AA6" s="117" t="s">
        <v>37</v>
      </c>
      <c r="AB6" s="117" t="s">
        <v>38</v>
      </c>
      <c r="AC6" s="117"/>
      <c r="AD6" s="117" t="s">
        <v>81</v>
      </c>
    </row>
    <row r="7" spans="1:39" x14ac:dyDescent="0.2">
      <c r="Z7" s="118" t="s">
        <v>39</v>
      </c>
      <c r="AA7" s="118" t="s">
        <v>40</v>
      </c>
      <c r="AB7" s="118"/>
      <c r="AC7" s="118" t="s">
        <v>41</v>
      </c>
      <c r="AD7" s="118" t="s">
        <v>80</v>
      </c>
      <c r="AE7" s="117">
        <v>2008</v>
      </c>
      <c r="AF7" s="117">
        <v>2009</v>
      </c>
      <c r="AG7" s="117">
        <v>2010</v>
      </c>
      <c r="AH7" s="117">
        <v>2011</v>
      </c>
      <c r="AI7" s="117">
        <v>2012</v>
      </c>
      <c r="AJ7" s="117">
        <v>2013</v>
      </c>
      <c r="AK7" s="117">
        <v>2014</v>
      </c>
      <c r="AL7" s="117">
        <v>2015</v>
      </c>
      <c r="AM7" s="117" t="s">
        <v>1067</v>
      </c>
    </row>
    <row r="8" spans="1:39" x14ac:dyDescent="0.2">
      <c r="Z8" s="119" t="s">
        <v>10</v>
      </c>
      <c r="AA8" s="120" t="s">
        <v>35</v>
      </c>
      <c r="AB8" s="121" t="s">
        <v>680</v>
      </c>
      <c r="AC8" s="120"/>
      <c r="AD8" s="121" t="s">
        <v>680</v>
      </c>
      <c r="AE8" s="119">
        <f>('1'!F6*1000)/'1'!P6</f>
        <v>10.933656920550213</v>
      </c>
      <c r="AF8" s="119">
        <f>('1'!G6*1000)/'1'!Q6</f>
        <v>9.9982030632665975</v>
      </c>
      <c r="AG8" s="119">
        <f>('1'!H6*1000)/'1'!R6</f>
        <v>9.7096811942413339</v>
      </c>
      <c r="AH8" s="119">
        <f>('1'!I6*1000)/'1'!S6</f>
        <v>8.76442470593134</v>
      </c>
      <c r="AI8" s="119">
        <f>('1'!J6*1000)/'1'!T6</f>
        <v>8.3219768051296601</v>
      </c>
      <c r="AJ8" s="119">
        <f>('1'!K6*1000)/'1'!U6</f>
        <v>8.0120707275290819</v>
      </c>
      <c r="AK8" s="119">
        <f>('1'!L6*1000)/'1'!V6</f>
        <v>7.6577194753157034</v>
      </c>
      <c r="AL8" s="119">
        <f>('1'!M6*1000)/'1'!W6</f>
        <v>7.0610667353823304</v>
      </c>
      <c r="AM8" s="119">
        <f>('1'!N6*1000)/'1'!X6</f>
        <v>7.0725045654203385</v>
      </c>
    </row>
    <row r="9" spans="1:39" x14ac:dyDescent="0.2">
      <c r="AB9" s="123" t="s">
        <v>45</v>
      </c>
      <c r="AC9" s="124" t="s">
        <v>46</v>
      </c>
      <c r="AD9" s="123" t="s">
        <v>11</v>
      </c>
      <c r="AE9" s="119">
        <f>('1'!F7*1000)/'1'!P7</f>
        <v>18.018662203669628</v>
      </c>
      <c r="AF9" s="119">
        <f>('1'!G7*1000)/'1'!Q7</f>
        <v>16.651194198296942</v>
      </c>
      <c r="AG9" s="119">
        <f>('1'!H7*1000)/'1'!R7</f>
        <v>16.803459291757804</v>
      </c>
      <c r="AH9" s="119">
        <f>('1'!I7*1000)/'1'!S7</f>
        <v>13.586256654580916</v>
      </c>
      <c r="AI9" s="119">
        <f>('1'!J7*1000)/'1'!T7</f>
        <v>12.145573497415208</v>
      </c>
      <c r="AJ9" s="119">
        <f>('1'!K7*1000)/'1'!U7</f>
        <v>13.236459443770508</v>
      </c>
      <c r="AK9" s="119">
        <f>('1'!L7*1000)/'1'!V7</f>
        <v>12.296826397797727</v>
      </c>
      <c r="AL9" s="119">
        <f>('1'!M7*1000)/'1'!W7</f>
        <v>13.966997924578227</v>
      </c>
      <c r="AM9" s="119">
        <f>('1'!N7*1000)/'1'!X7</f>
        <v>11.66276558046188</v>
      </c>
    </row>
    <row r="10" spans="1:39" x14ac:dyDescent="0.2">
      <c r="AB10" s="123" t="s">
        <v>47</v>
      </c>
      <c r="AC10" s="124" t="s">
        <v>48</v>
      </c>
      <c r="AD10" s="123" t="s">
        <v>12</v>
      </c>
      <c r="AE10" s="119">
        <f>('1'!F8*1000)/'1'!P8</f>
        <v>10.675328031082351</v>
      </c>
      <c r="AF10" s="119">
        <f>('1'!G8*1000)/'1'!Q8</f>
        <v>9.4648285542269104</v>
      </c>
      <c r="AG10" s="119">
        <f>('1'!H8*1000)/'1'!R8</f>
        <v>9.0281655090163646</v>
      </c>
      <c r="AH10" s="119">
        <f>('1'!I8*1000)/'1'!S8</f>
        <v>8.6497877440848576</v>
      </c>
      <c r="AI10" s="119">
        <f>('1'!J8*1000)/'1'!T8</f>
        <v>8.4126780380234454</v>
      </c>
      <c r="AJ10" s="119">
        <f>('1'!K8*1000)/'1'!U8</f>
        <v>7.8236084975160374</v>
      </c>
      <c r="AK10" s="119">
        <f>('1'!L8*1000)/'1'!V8</f>
        <v>7.5627737392422958</v>
      </c>
      <c r="AL10" s="119">
        <f>('1'!M8*1000)/'1'!W8</f>
        <v>6.4935039019409277</v>
      </c>
      <c r="AM10" s="119">
        <f>('1'!N8*1000)/'1'!X8</f>
        <v>7.1706056056002359</v>
      </c>
    </row>
    <row r="11" spans="1:39" x14ac:dyDescent="0.2">
      <c r="AB11" s="123" t="s">
        <v>49</v>
      </c>
      <c r="AC11" s="124" t="s">
        <v>50</v>
      </c>
      <c r="AD11" s="123" t="s">
        <v>13</v>
      </c>
      <c r="AE11" s="119">
        <f>('1'!F9*1000)/'1'!P9</f>
        <v>0.89843995678931243</v>
      </c>
      <c r="AF11" s="119">
        <f>('1'!G9*1000)/'1'!Q9</f>
        <v>0.95770240760273506</v>
      </c>
      <c r="AG11" s="119">
        <f>('1'!H9*1000)/'1'!R9</f>
        <v>0.87828830304425776</v>
      </c>
      <c r="AH11" s="119">
        <f>('1'!I9*1000)/'1'!S9</f>
        <v>0.80512571354963147</v>
      </c>
      <c r="AI11" s="119">
        <f>('1'!J9*1000)/'1'!T9</f>
        <v>0.81667348543200957</v>
      </c>
      <c r="AJ11" s="119">
        <f>('1'!K9*1000)/'1'!U9</f>
        <v>0.69641715376671987</v>
      </c>
      <c r="AK11" s="119">
        <f>('1'!L9*1000)/'1'!V9</f>
        <v>0.66246736182826738</v>
      </c>
      <c r="AL11" s="119">
        <f>('1'!M9*1000)/'1'!W9</f>
        <v>0.64148351573027496</v>
      </c>
      <c r="AM11" s="119">
        <f>('1'!N9*1000)/'1'!X9</f>
        <v>0.58683963183671273</v>
      </c>
    </row>
    <row r="12" spans="1:39" x14ac:dyDescent="0.2">
      <c r="AB12" s="123" t="s">
        <v>51</v>
      </c>
      <c r="AC12" s="124" t="s">
        <v>52</v>
      </c>
      <c r="AD12" s="123" t="s">
        <v>14</v>
      </c>
      <c r="AE12" s="119"/>
      <c r="AF12" s="119"/>
      <c r="AG12" s="119"/>
      <c r="AH12" s="119"/>
      <c r="AI12" s="119"/>
      <c r="AJ12" s="119"/>
      <c r="AK12" s="119"/>
      <c r="AL12" s="119"/>
    </row>
    <row r="13" spans="1:39" x14ac:dyDescent="0.2">
      <c r="AB13" s="125" t="s">
        <v>57</v>
      </c>
      <c r="AC13" s="126" t="s">
        <v>58</v>
      </c>
      <c r="AD13" s="123" t="s">
        <v>59</v>
      </c>
      <c r="AE13" s="119"/>
      <c r="AF13" s="119"/>
      <c r="AG13" s="119"/>
      <c r="AH13" s="119"/>
      <c r="AI13" s="119"/>
      <c r="AJ13" s="119"/>
      <c r="AK13" s="119"/>
      <c r="AL13" s="119"/>
    </row>
    <row r="14" spans="1:39" x14ac:dyDescent="0.2">
      <c r="Z14" s="125"/>
      <c r="AA14" s="126"/>
      <c r="AB14" s="126"/>
      <c r="AC14" s="126"/>
      <c r="AD14" s="123"/>
      <c r="AE14" s="119"/>
      <c r="AF14" s="119"/>
      <c r="AG14" s="119"/>
      <c r="AH14" s="119"/>
      <c r="AI14" s="119"/>
      <c r="AJ14" s="119"/>
      <c r="AK14" s="119"/>
      <c r="AL14" s="119"/>
    </row>
    <row r="15" spans="1:39" x14ac:dyDescent="0.2">
      <c r="Z15" s="127" t="s">
        <v>15</v>
      </c>
      <c r="AA15" s="119" t="s">
        <v>42</v>
      </c>
      <c r="AB15" s="121" t="s">
        <v>680</v>
      </c>
      <c r="AC15" s="119"/>
      <c r="AD15" s="121" t="s">
        <v>680</v>
      </c>
      <c r="AE15" s="119">
        <f>('1'!F13*1000)/'1'!P13</f>
        <v>13.562102811811885</v>
      </c>
      <c r="AF15" s="119">
        <f>('1'!G13*1000)/'1'!Q13</f>
        <v>13.599283996661665</v>
      </c>
      <c r="AG15" s="119">
        <f>('1'!H13*1000)/'1'!R13</f>
        <v>16.86498269177191</v>
      </c>
      <c r="AH15" s="119">
        <f>('1'!I13*1000)/'1'!S13</f>
        <v>14.467287081768626</v>
      </c>
      <c r="AI15" s="119">
        <f>('1'!J13*1000)/'1'!T13</f>
        <v>13.103801516585037</v>
      </c>
      <c r="AJ15" s="119">
        <f>('1'!K13*1000)/'1'!U13</f>
        <v>12.513308650667595</v>
      </c>
      <c r="AK15" s="119">
        <f>('1'!L13*1000)/'1'!V13</f>
        <v>11.272757344038432</v>
      </c>
      <c r="AL15" s="119">
        <f>('1'!M13*1000)/'1'!W13</f>
        <v>10.607658513643953</v>
      </c>
      <c r="AM15" s="119">
        <f>('1'!N13*1000)/'1'!X13</f>
        <v>9.9395866728009867</v>
      </c>
    </row>
    <row r="16" spans="1:39" x14ac:dyDescent="0.2">
      <c r="AB16" s="123" t="s">
        <v>45</v>
      </c>
      <c r="AC16" s="124" t="s">
        <v>46</v>
      </c>
      <c r="AD16" s="123" t="s">
        <v>11</v>
      </c>
      <c r="AE16" s="119">
        <f>('1'!F14*1000)/'1'!P14</f>
        <v>27.538404491063265</v>
      </c>
      <c r="AF16" s="119">
        <f>('1'!G14*1000)/'1'!Q14</f>
        <v>29.709244138515544</v>
      </c>
      <c r="AG16" s="119">
        <f>('1'!H14*1000)/'1'!R14</f>
        <v>39.151826869622589</v>
      </c>
      <c r="AH16" s="119">
        <f>('1'!I14*1000)/'1'!S14</f>
        <v>33.442320842956413</v>
      </c>
      <c r="AI16" s="119">
        <f>('1'!J14*1000)/'1'!T14</f>
        <v>31.75083872645871</v>
      </c>
      <c r="AJ16" s="119">
        <f>('1'!K14*1000)/'1'!U14</f>
        <v>31.049002506429094</v>
      </c>
      <c r="AK16" s="119">
        <f>('1'!L14*1000)/'1'!V14</f>
        <v>27.724325156158535</v>
      </c>
      <c r="AL16" s="119">
        <f>('1'!M14*1000)/'1'!W14</f>
        <v>27.070416247403259</v>
      </c>
      <c r="AM16" s="119">
        <f>('1'!N14*1000)/'1'!X14</f>
        <v>28.2224886511904</v>
      </c>
    </row>
    <row r="17" spans="26:39" x14ac:dyDescent="0.2">
      <c r="AB17" s="123" t="s">
        <v>47</v>
      </c>
      <c r="AC17" s="124" t="s">
        <v>48</v>
      </c>
      <c r="AD17" s="123" t="s">
        <v>12</v>
      </c>
      <c r="AE17" s="119">
        <f>('1'!F15*1000)/'1'!P15</f>
        <v>6.9752848560175487</v>
      </c>
      <c r="AF17" s="119">
        <f>('1'!G15*1000)/'1'!Q15</f>
        <v>6.4324530690443451</v>
      </c>
      <c r="AG17" s="119">
        <f>('1'!H15*1000)/'1'!R15</f>
        <v>6.7590867179581151</v>
      </c>
      <c r="AH17" s="119">
        <f>('1'!I15*1000)/'1'!S15</f>
        <v>6.1541281849604612</v>
      </c>
      <c r="AI17" s="119">
        <f>('1'!J15*1000)/'1'!T15</f>
        <v>5.5862977281775423</v>
      </c>
      <c r="AJ17" s="119">
        <f>('1'!K15*1000)/'1'!U15</f>
        <v>5.1590952027008132</v>
      </c>
      <c r="AK17" s="119">
        <f>('1'!L15*1000)/'1'!V15</f>
        <v>4.7981239411038228</v>
      </c>
      <c r="AL17" s="119">
        <f>('1'!M15*1000)/'1'!W15</f>
        <v>4.2481902872397663</v>
      </c>
      <c r="AM17" s="119">
        <f>('1'!N15*1000)/'1'!X15</f>
        <v>3.6154633842137596</v>
      </c>
    </row>
    <row r="18" spans="26:39" x14ac:dyDescent="0.2">
      <c r="AB18" s="123" t="s">
        <v>49</v>
      </c>
      <c r="AC18" s="124" t="s">
        <v>50</v>
      </c>
      <c r="AD18" s="123" t="s">
        <v>13</v>
      </c>
      <c r="AE18" s="119">
        <f>('1'!F16*1000)/'1'!P16</f>
        <v>0.5986050227800368</v>
      </c>
      <c r="AF18" s="119">
        <f>('1'!G16*1000)/'1'!Q16</f>
        <v>0.55986302756637008</v>
      </c>
      <c r="AG18" s="119">
        <f>('1'!H16*1000)/'1'!R16</f>
        <v>0.55066337219504613</v>
      </c>
      <c r="AH18" s="119">
        <f>('1'!I16*1000)/'1'!S16</f>
        <v>0.49844996741473885</v>
      </c>
      <c r="AI18" s="119">
        <f>('1'!J16*1000)/'1'!T16</f>
        <v>0.47779017139824465</v>
      </c>
      <c r="AJ18" s="119">
        <f>('1'!K16*1000)/'1'!U16</f>
        <v>0.40133646908479337</v>
      </c>
      <c r="AK18" s="119">
        <f>('1'!L16*1000)/'1'!V16</f>
        <v>0.36540444315093706</v>
      </c>
      <c r="AL18" s="119">
        <f>('1'!M16*1000)/'1'!W16</f>
        <v>0.4014980498722025</v>
      </c>
      <c r="AM18" s="119">
        <f>('1'!N16*1000)/'1'!X16</f>
        <v>0.34387110920589131</v>
      </c>
    </row>
    <row r="19" spans="26:39" x14ac:dyDescent="0.2">
      <c r="AB19" s="123" t="s">
        <v>51</v>
      </c>
      <c r="AC19" s="124" t="s">
        <v>52</v>
      </c>
      <c r="AD19" s="123" t="s">
        <v>14</v>
      </c>
      <c r="AE19" s="119"/>
      <c r="AF19" s="119"/>
      <c r="AG19" s="119"/>
      <c r="AH19" s="119"/>
      <c r="AI19" s="119"/>
      <c r="AJ19" s="119"/>
      <c r="AK19" s="119"/>
      <c r="AL19" s="119"/>
    </row>
    <row r="20" spans="26:39" x14ac:dyDescent="0.2">
      <c r="AB20" s="125" t="s">
        <v>57</v>
      </c>
      <c r="AC20" s="126" t="s">
        <v>58</v>
      </c>
      <c r="AD20" s="123" t="s">
        <v>59</v>
      </c>
      <c r="AE20" s="119"/>
      <c r="AF20" s="119"/>
      <c r="AG20" s="119"/>
      <c r="AH20" s="119"/>
      <c r="AI20" s="119"/>
      <c r="AJ20" s="119"/>
      <c r="AK20" s="119"/>
      <c r="AL20" s="119"/>
    </row>
    <row r="21" spans="26:39" x14ac:dyDescent="0.2">
      <c r="Z21" s="125"/>
      <c r="AA21" s="126"/>
      <c r="AB21" s="126"/>
      <c r="AC21" s="126"/>
      <c r="AD21" s="123"/>
      <c r="AE21" s="119"/>
      <c r="AF21" s="119"/>
      <c r="AG21" s="119"/>
      <c r="AH21" s="119"/>
      <c r="AI21" s="119"/>
      <c r="AJ21" s="119"/>
      <c r="AK21" s="119"/>
      <c r="AL21" s="119"/>
    </row>
    <row r="22" spans="26:39" x14ac:dyDescent="0.2">
      <c r="Z22" s="127" t="s">
        <v>16</v>
      </c>
      <c r="AA22" s="119" t="s">
        <v>43</v>
      </c>
      <c r="AB22" s="121" t="s">
        <v>680</v>
      </c>
      <c r="AC22" s="119"/>
      <c r="AD22" s="121" t="s">
        <v>680</v>
      </c>
      <c r="AE22" s="119">
        <f>('1'!F20*1000)/'1'!P20</f>
        <v>43.901367535470413</v>
      </c>
      <c r="AF22" s="119">
        <f>('1'!G20*1000)/'1'!Q20</f>
        <v>30.291195490993697</v>
      </c>
      <c r="AG22" s="119">
        <f>('1'!H20*1000)/'1'!R20</f>
        <v>38.804634996363845</v>
      </c>
      <c r="AH22" s="119">
        <f>('1'!I20*1000)/'1'!S20</f>
        <v>35.064602289985679</v>
      </c>
      <c r="AI22" s="119">
        <f>('1'!J20*1000)/'1'!T20</f>
        <v>28.171421182927574</v>
      </c>
      <c r="AJ22" s="119">
        <f>('1'!K20*1000)/'1'!U20</f>
        <v>29.945281914815627</v>
      </c>
      <c r="AK22" s="119">
        <f>('1'!L20*1000)/'1'!V20</f>
        <v>30.912687179534689</v>
      </c>
      <c r="AL22" s="119">
        <f>('1'!M20*1000)/'1'!W20</f>
        <v>37.797989356409325</v>
      </c>
      <c r="AM22" s="119">
        <f>('1'!N20*1000)/'1'!X20</f>
        <v>27.300812188715394</v>
      </c>
    </row>
    <row r="23" spans="26:39" x14ac:dyDescent="0.2">
      <c r="AB23" s="123" t="s">
        <v>45</v>
      </c>
      <c r="AC23" s="124" t="s">
        <v>46</v>
      </c>
      <c r="AD23" s="123" t="s">
        <v>11</v>
      </c>
      <c r="AE23" s="119">
        <f>('1'!F21*1000)/'1'!P21</f>
        <v>107.48858616718734</v>
      </c>
      <c r="AF23" s="119">
        <f>('1'!G21*1000)/'1'!Q21</f>
        <v>76.386175730874157</v>
      </c>
      <c r="AG23" s="119">
        <f>('1'!H21*1000)/'1'!R21</f>
        <v>94.210415293105228</v>
      </c>
      <c r="AH23" s="119">
        <f>('1'!I21*1000)/'1'!S21</f>
        <v>86.900991321573755</v>
      </c>
      <c r="AI23" s="119">
        <f>('1'!J21*1000)/'1'!T21</f>
        <v>69.138109273004332</v>
      </c>
      <c r="AJ23" s="119">
        <f>('1'!K21*1000)/'1'!U21</f>
        <v>80.852300582002869</v>
      </c>
      <c r="AK23" s="119">
        <f>('1'!L21*1000)/'1'!V21</f>
        <v>86.988622043593537</v>
      </c>
      <c r="AL23" s="119">
        <f>('1'!M21*1000)/'1'!W21</f>
        <v>116.30179209798355</v>
      </c>
      <c r="AM23" s="119">
        <f>('1'!N21*1000)/'1'!X21</f>
        <v>78.343201941534531</v>
      </c>
    </row>
    <row r="24" spans="26:39" x14ac:dyDescent="0.2">
      <c r="AB24" s="123" t="s">
        <v>47</v>
      </c>
      <c r="AC24" s="124" t="s">
        <v>48</v>
      </c>
      <c r="AD24" s="123" t="s">
        <v>12</v>
      </c>
      <c r="AE24" s="119">
        <f>('1'!F22*1000)/'1'!P22</f>
        <v>7.3606123715583038</v>
      </c>
      <c r="AF24" s="119">
        <f>('1'!G22*1000)/'1'!Q22</f>
        <v>6.9401759763842588</v>
      </c>
      <c r="AG24" s="119">
        <f>('1'!H22*1000)/'1'!R22</f>
        <v>6.4830408167428715</v>
      </c>
      <c r="AH24" s="119">
        <f>('1'!I22*1000)/'1'!S22</f>
        <v>6.0842679673663387</v>
      </c>
      <c r="AI24" s="119">
        <f>('1'!J22*1000)/'1'!T22</f>
        <v>5.4128167787905817</v>
      </c>
      <c r="AJ24" s="119">
        <f>('1'!K22*1000)/'1'!U22</f>
        <v>5.1612596514997842</v>
      </c>
      <c r="AK24" s="119">
        <f>('1'!L22*1000)/'1'!V22</f>
        <v>4.9725685800565831</v>
      </c>
      <c r="AL24" s="119">
        <f>('1'!M22*1000)/'1'!W22</f>
        <v>4.6356208376040406</v>
      </c>
      <c r="AM24" s="119">
        <f>('1'!N22*1000)/'1'!X22</f>
        <v>4.2113310241894393</v>
      </c>
    </row>
    <row r="25" spans="26:39" x14ac:dyDescent="0.2">
      <c r="AB25" s="123" t="s">
        <v>49</v>
      </c>
      <c r="AC25" s="124" t="s">
        <v>50</v>
      </c>
      <c r="AD25" s="123" t="s">
        <v>13</v>
      </c>
      <c r="AE25" s="119">
        <f>('1'!F23*1000)/'1'!P23</f>
        <v>1.1722742670226289</v>
      </c>
      <c r="AF25" s="119">
        <f>('1'!G23*1000)/'1'!Q23</f>
        <v>1.1409727355963821</v>
      </c>
      <c r="AG25" s="119">
        <f>('1'!H23*1000)/'1'!R23</f>
        <v>1.1412651290502729</v>
      </c>
      <c r="AH25" s="119">
        <f>('1'!I23*1000)/'1'!S23</f>
        <v>1.0739347885953145</v>
      </c>
      <c r="AI25" s="119">
        <f>('1'!J23*1000)/'1'!T23</f>
        <v>1.0654810301304767</v>
      </c>
      <c r="AJ25" s="119">
        <f>('1'!K23*1000)/'1'!U23</f>
        <v>0.91245880141504654</v>
      </c>
      <c r="AK25" s="119">
        <f>('1'!L23*1000)/'1'!V23</f>
        <v>0.84396492886930108</v>
      </c>
      <c r="AL25" s="119">
        <f>('1'!M23*1000)/'1'!W23</f>
        <v>0.80937779910588181</v>
      </c>
      <c r="AM25" s="119">
        <f>('1'!N23*1000)/'1'!X23</f>
        <v>0.74445281816351883</v>
      </c>
    </row>
    <row r="26" spans="26:39" x14ac:dyDescent="0.2">
      <c r="AB26" s="123" t="s">
        <v>51</v>
      </c>
      <c r="AC26" s="124" t="s">
        <v>52</v>
      </c>
      <c r="AD26" s="123" t="s">
        <v>14</v>
      </c>
      <c r="AE26" s="119"/>
      <c r="AF26" s="119"/>
      <c r="AG26" s="119"/>
      <c r="AH26" s="119"/>
      <c r="AI26" s="119"/>
      <c r="AJ26" s="119"/>
      <c r="AK26" s="119"/>
      <c r="AL26" s="119"/>
    </row>
    <row r="27" spans="26:39" x14ac:dyDescent="0.2">
      <c r="AB27" s="125" t="s">
        <v>57</v>
      </c>
      <c r="AC27" s="126" t="s">
        <v>58</v>
      </c>
      <c r="AD27" s="123" t="s">
        <v>59</v>
      </c>
      <c r="AE27" s="119"/>
      <c r="AF27" s="119"/>
      <c r="AG27" s="119"/>
      <c r="AH27" s="119"/>
      <c r="AI27" s="119"/>
      <c r="AJ27" s="119"/>
      <c r="AK27" s="119"/>
      <c r="AL27" s="119"/>
    </row>
    <row r="28" spans="26:39" x14ac:dyDescent="0.2">
      <c r="Z28" s="123"/>
      <c r="AA28" s="124"/>
      <c r="AB28" s="124"/>
      <c r="AC28" s="124"/>
      <c r="AD28" s="123"/>
      <c r="AE28" s="119"/>
      <c r="AF28" s="119"/>
      <c r="AG28" s="119"/>
      <c r="AH28" s="119"/>
      <c r="AI28" s="119"/>
      <c r="AJ28" s="119"/>
      <c r="AK28" s="119"/>
      <c r="AL28" s="119"/>
    </row>
    <row r="29" spans="26:39" x14ac:dyDescent="0.2">
      <c r="Z29" s="127" t="s">
        <v>17</v>
      </c>
      <c r="AA29" s="119" t="s">
        <v>44</v>
      </c>
      <c r="AB29" s="121" t="s">
        <v>680</v>
      </c>
      <c r="AC29" s="119"/>
      <c r="AD29" s="121" t="s">
        <v>680</v>
      </c>
      <c r="AE29" s="119">
        <f>('1'!F27*1000)/'1'!P27</f>
        <v>18.591528043516742</v>
      </c>
      <c r="AF29" s="119">
        <f>('1'!G27*1000)/'1'!Q27</f>
        <v>18.259605331342243</v>
      </c>
      <c r="AG29" s="119">
        <f>('1'!H27*1000)/'1'!R27</f>
        <v>17.696525471606734</v>
      </c>
      <c r="AH29" s="119">
        <f>('1'!I27*1000)/'1'!S27</f>
        <v>15.223281374701783</v>
      </c>
      <c r="AI29" s="119">
        <f>('1'!J27*1000)/'1'!T27</f>
        <v>15.123280182727454</v>
      </c>
      <c r="AJ29" s="119">
        <f>('1'!K27*1000)/'1'!U27</f>
        <v>13.918804168199516</v>
      </c>
      <c r="AK29" s="119">
        <f>('1'!L27*1000)/'1'!V27</f>
        <v>12.569723488708025</v>
      </c>
      <c r="AL29" s="119">
        <f>('1'!M27*1000)/'1'!W27</f>
        <v>12.031770902247397</v>
      </c>
      <c r="AM29" s="119">
        <f>('1'!N27*1000)/'1'!X27</f>
        <v>11.615314282908511</v>
      </c>
    </row>
    <row r="30" spans="26:39" x14ac:dyDescent="0.2">
      <c r="Z30" s="123"/>
      <c r="AA30" s="124"/>
      <c r="AB30" s="123" t="s">
        <v>45</v>
      </c>
      <c r="AC30" s="124" t="s">
        <v>46</v>
      </c>
      <c r="AD30" s="123" t="s">
        <v>11</v>
      </c>
      <c r="AE30" s="119">
        <f>('1'!F28*1000)/'1'!P28</f>
        <v>34.666984575933377</v>
      </c>
      <c r="AF30" s="119">
        <f>('1'!G28*1000)/'1'!Q28</f>
        <v>32.192939317836661</v>
      </c>
      <c r="AG30" s="119">
        <f>('1'!H28*1000)/'1'!R28</f>
        <v>33.067302197411202</v>
      </c>
      <c r="AH30" s="119">
        <f>('1'!I28*1000)/'1'!S28</f>
        <v>30.530211245278593</v>
      </c>
      <c r="AI30" s="119">
        <f>('1'!J28*1000)/'1'!T28</f>
        <v>32.417284690218146</v>
      </c>
      <c r="AJ30" s="119">
        <f>('1'!K28*1000)/'1'!U28</f>
        <v>30.3351543770398</v>
      </c>
      <c r="AK30" s="119">
        <f>('1'!L28*1000)/'1'!V28</f>
        <v>26.927208408976163</v>
      </c>
      <c r="AL30" s="119">
        <f>('1'!M28*1000)/'1'!W28</f>
        <v>27.330721706123267</v>
      </c>
      <c r="AM30" s="119">
        <f>('1'!N28*1000)/'1'!X28</f>
        <v>28.556818532576411</v>
      </c>
    </row>
    <row r="31" spans="26:39" x14ac:dyDescent="0.2">
      <c r="Z31" s="123"/>
      <c r="AA31" s="124"/>
      <c r="AB31" s="123" t="s">
        <v>47</v>
      </c>
      <c r="AC31" s="124" t="s">
        <v>48</v>
      </c>
      <c r="AD31" s="123" t="s">
        <v>12</v>
      </c>
      <c r="AE31" s="119">
        <f>('1'!F29*1000)/'1'!P29</f>
        <v>10.558026164105314</v>
      </c>
      <c r="AF31" s="119">
        <f>('1'!G29*1000)/'1'!Q29</f>
        <v>11.024686199878083</v>
      </c>
      <c r="AG31" s="119">
        <f>('1'!H29*1000)/'1'!R29</f>
        <v>9.7479287220651543</v>
      </c>
      <c r="AH31" s="119">
        <f>('1'!I29*1000)/'1'!S29</f>
        <v>6.1404033239441915</v>
      </c>
      <c r="AI31" s="119">
        <f>('1'!J29*1000)/'1'!T29</f>
        <v>6.3447639916395797</v>
      </c>
      <c r="AJ31" s="119">
        <f>('1'!K29*1000)/'1'!U29</f>
        <v>4.9332608270945375</v>
      </c>
      <c r="AK31" s="119">
        <f>('1'!L29*1000)/'1'!V29</f>
        <v>4.500833694024549</v>
      </c>
      <c r="AL31" s="119">
        <f>('1'!M29*1000)/'1'!W29</f>
        <v>4.0140918605573841</v>
      </c>
      <c r="AM31" s="119">
        <f>('1'!N29*1000)/'1'!X29</f>
        <v>3.3939766337339927</v>
      </c>
    </row>
    <row r="32" spans="26:39" x14ac:dyDescent="0.2">
      <c r="Z32" s="123"/>
      <c r="AA32" s="124"/>
      <c r="AB32" s="123" t="s">
        <v>49</v>
      </c>
      <c r="AC32" s="124" t="s">
        <v>50</v>
      </c>
      <c r="AD32" s="123" t="s">
        <v>13</v>
      </c>
      <c r="AE32" s="119">
        <f>('1'!F30*1000)/'1'!P30</f>
        <v>2.7108486038636048</v>
      </c>
      <c r="AF32" s="119">
        <f>('1'!G30*1000)/'1'!Q30</f>
        <v>2.5733293304676583</v>
      </c>
      <c r="AG32" s="119">
        <f>('1'!H30*1000)/'1'!R30</f>
        <v>1.9859219702053093</v>
      </c>
      <c r="AH32" s="119">
        <f>('1'!I30*1000)/'1'!S30</f>
        <v>1.9418616917580178</v>
      </c>
      <c r="AI32" s="119">
        <f>('1'!J30*1000)/'1'!T30</f>
        <v>1.774898453829248</v>
      </c>
      <c r="AJ32" s="119">
        <f>('1'!K30*1000)/'1'!U30</f>
        <v>1.5409179358642251</v>
      </c>
      <c r="AK32" s="119">
        <f>('1'!L30*1000)/'1'!V30</f>
        <v>1.4910321404989935</v>
      </c>
      <c r="AL32" s="119">
        <f>('1'!M30*1000)/'1'!W30</f>
        <v>1.6165612629944939</v>
      </c>
      <c r="AM32" s="119">
        <f>('1'!N30*1000)/'1'!X30</f>
        <v>1.3654212647278368</v>
      </c>
    </row>
    <row r="33" spans="26:39" x14ac:dyDescent="0.2">
      <c r="Z33" s="123"/>
      <c r="AA33" s="124"/>
      <c r="AB33" s="123" t="s">
        <v>51</v>
      </c>
      <c r="AC33" s="124" t="s">
        <v>52</v>
      </c>
      <c r="AD33" s="123" t="s">
        <v>14</v>
      </c>
      <c r="AE33" s="119"/>
      <c r="AF33" s="119"/>
      <c r="AG33" s="119"/>
      <c r="AH33" s="119"/>
      <c r="AI33" s="119"/>
      <c r="AJ33" s="119"/>
      <c r="AK33" s="119"/>
      <c r="AL33" s="119"/>
    </row>
    <row r="34" spans="26:39" x14ac:dyDescent="0.2">
      <c r="Z34" s="125"/>
      <c r="AA34" s="126"/>
      <c r="AB34" s="125" t="s">
        <v>57</v>
      </c>
      <c r="AC34" s="126" t="s">
        <v>58</v>
      </c>
      <c r="AD34" s="123" t="s">
        <v>59</v>
      </c>
      <c r="AE34" s="119"/>
      <c r="AF34" s="119"/>
      <c r="AG34" s="119"/>
      <c r="AH34" s="119"/>
      <c r="AI34" s="119"/>
      <c r="AJ34" s="119"/>
      <c r="AK34" s="119"/>
      <c r="AL34" s="119"/>
    </row>
    <row r="35" spans="26:39" x14ac:dyDescent="0.2">
      <c r="Z35" s="123"/>
      <c r="AA35" s="124"/>
      <c r="AB35" s="124"/>
      <c r="AC35" s="124"/>
      <c r="AD35" s="123"/>
      <c r="AE35" s="119"/>
      <c r="AF35" s="119"/>
      <c r="AG35" s="119"/>
      <c r="AH35" s="119"/>
      <c r="AI35" s="119"/>
      <c r="AJ35" s="119"/>
      <c r="AK35" s="119"/>
      <c r="AL35" s="119"/>
    </row>
    <row r="36" spans="26:39" x14ac:dyDescent="0.2">
      <c r="Z36" s="128" t="s">
        <v>18</v>
      </c>
      <c r="AA36" s="129" t="s">
        <v>60</v>
      </c>
      <c r="AB36" s="121" t="s">
        <v>680</v>
      </c>
      <c r="AC36" s="129"/>
      <c r="AD36" s="121" t="s">
        <v>680</v>
      </c>
      <c r="AE36" s="119">
        <f>('1'!F34*1000)/'1'!P34</f>
        <v>16.440171204759835</v>
      </c>
      <c r="AF36" s="119">
        <f>('1'!G34*1000)/'1'!Q34</f>
        <v>18.022079779959544</v>
      </c>
      <c r="AG36" s="119">
        <f>('1'!H34*1000)/'1'!R34</f>
        <v>17.651793150439502</v>
      </c>
      <c r="AH36" s="119">
        <f>('1'!I34*1000)/'1'!S34</f>
        <v>15.540343626942239</v>
      </c>
      <c r="AI36" s="119">
        <f>('1'!J34*1000)/'1'!T34</f>
        <v>14.910327907631475</v>
      </c>
      <c r="AJ36" s="119">
        <f>('1'!K34*1000)/'1'!U34</f>
        <v>14.62240720477433</v>
      </c>
      <c r="AK36" s="119">
        <f>('1'!L34*1000)/'1'!V34</f>
        <v>13.770059848706833</v>
      </c>
      <c r="AL36" s="119">
        <f>('1'!M34*1000)/'1'!W34</f>
        <v>12.787683306467155</v>
      </c>
      <c r="AM36" s="119">
        <f>('1'!N34*1000)/'1'!X34</f>
        <v>11.348586094503439</v>
      </c>
    </row>
    <row r="37" spans="26:39" x14ac:dyDescent="0.2">
      <c r="Z37" s="123"/>
      <c r="AA37" s="124"/>
      <c r="AB37" s="123" t="s">
        <v>45</v>
      </c>
      <c r="AC37" s="124" t="s">
        <v>46</v>
      </c>
      <c r="AD37" s="123" t="s">
        <v>11</v>
      </c>
      <c r="AE37" s="119">
        <f>('1'!F35*1000)/'1'!P35</f>
        <v>27.061698490923504</v>
      </c>
      <c r="AF37" s="119">
        <f>('1'!G35*1000)/'1'!Q35</f>
        <v>33.57537508738762</v>
      </c>
      <c r="AG37" s="119">
        <f>('1'!H35*1000)/'1'!R35</f>
        <v>31.079486708615192</v>
      </c>
      <c r="AH37" s="119">
        <f>('1'!I35*1000)/'1'!S35</f>
        <v>26.626676021527306</v>
      </c>
      <c r="AI37" s="119">
        <f>('1'!J35*1000)/'1'!T35</f>
        <v>26.816682767284824</v>
      </c>
      <c r="AJ37" s="119">
        <f>('1'!K35*1000)/'1'!U35</f>
        <v>26.079937823708367</v>
      </c>
      <c r="AK37" s="119">
        <f>('1'!L35*1000)/'1'!V35</f>
        <v>24.326329662664858</v>
      </c>
      <c r="AL37" s="119">
        <f>('1'!M35*1000)/'1'!W35</f>
        <v>21.648915220618072</v>
      </c>
      <c r="AM37" s="119">
        <f>('1'!N35*1000)/'1'!X35</f>
        <v>19.504724750040534</v>
      </c>
    </row>
    <row r="38" spans="26:39" x14ac:dyDescent="0.2">
      <c r="Z38" s="123"/>
      <c r="AA38" s="124"/>
      <c r="AB38" s="123" t="s">
        <v>47</v>
      </c>
      <c r="AC38" s="124" t="s">
        <v>48</v>
      </c>
      <c r="AD38" s="123" t="s">
        <v>12</v>
      </c>
      <c r="AE38" s="119">
        <f>('1'!F36*1000)/'1'!P36</f>
        <v>9.0152698643858233</v>
      </c>
      <c r="AF38" s="119">
        <f>('1'!G36*1000)/'1'!Q36</f>
        <v>8.6522870953481625</v>
      </c>
      <c r="AG38" s="119">
        <f>('1'!H36*1000)/'1'!R36</f>
        <v>8.9867460114225004</v>
      </c>
      <c r="AH38" s="119">
        <f>('1'!I36*1000)/'1'!S36</f>
        <v>8.1780313626632815</v>
      </c>
      <c r="AI38" s="119">
        <f>('1'!J36*1000)/'1'!T36</f>
        <v>7.5124534352357912</v>
      </c>
      <c r="AJ38" s="119">
        <f>('1'!K36*1000)/'1'!U36</f>
        <v>7.2930474363785036</v>
      </c>
      <c r="AK38" s="119">
        <f>('1'!L36*1000)/'1'!V36</f>
        <v>6.7920874195996079</v>
      </c>
      <c r="AL38" s="119">
        <f>('1'!M36*1000)/'1'!W36</f>
        <v>6.5396371215807179</v>
      </c>
      <c r="AM38" s="119">
        <f>('1'!N36*1000)/'1'!X36</f>
        <v>5.2887356452849739</v>
      </c>
    </row>
    <row r="39" spans="26:39" x14ac:dyDescent="0.2">
      <c r="Z39" s="123"/>
      <c r="AA39" s="124"/>
      <c r="AB39" s="123" t="s">
        <v>49</v>
      </c>
      <c r="AC39" s="124" t="s">
        <v>50</v>
      </c>
      <c r="AD39" s="123" t="s">
        <v>13</v>
      </c>
      <c r="AE39" s="119">
        <f>('1'!F37*1000)/'1'!P37</f>
        <v>1.2499230286923935</v>
      </c>
      <c r="AF39" s="119">
        <f>('1'!G37*1000)/'1'!Q37</f>
        <v>1.230244045683714</v>
      </c>
      <c r="AG39" s="119">
        <f>('1'!H37*1000)/'1'!R37</f>
        <v>1.2520907100108463</v>
      </c>
      <c r="AH39" s="119">
        <f>('1'!I37*1000)/'1'!S37</f>
        <v>1.1355380700619992</v>
      </c>
      <c r="AI39" s="119">
        <f>('1'!J37*1000)/'1'!T37</f>
        <v>1.1095385038367886</v>
      </c>
      <c r="AJ39" s="119">
        <f>('1'!K37*1000)/'1'!U37</f>
        <v>1.000143918584145</v>
      </c>
      <c r="AK39" s="119">
        <f>('1'!L37*1000)/'1'!V37</f>
        <v>0.89572386618282174</v>
      </c>
      <c r="AL39" s="119">
        <f>('1'!M37*1000)/'1'!W37</f>
        <v>0.81241125815863546</v>
      </c>
      <c r="AM39" s="119">
        <f>('1'!N37*1000)/'1'!X37</f>
        <v>0.74989699898438933</v>
      </c>
    </row>
    <row r="40" spans="26:39" x14ac:dyDescent="0.2">
      <c r="Z40" s="123"/>
      <c r="AA40" s="124"/>
      <c r="AB40" s="123" t="s">
        <v>51</v>
      </c>
      <c r="AC40" s="124" t="s">
        <v>52</v>
      </c>
      <c r="AD40" s="123" t="s">
        <v>14</v>
      </c>
      <c r="AE40" s="119"/>
      <c r="AF40" s="119"/>
      <c r="AG40" s="119"/>
      <c r="AH40" s="119"/>
      <c r="AI40" s="119"/>
      <c r="AJ40" s="119"/>
      <c r="AK40" s="119"/>
      <c r="AL40" s="119"/>
    </row>
    <row r="41" spans="26:39" x14ac:dyDescent="0.2">
      <c r="Z41" s="125"/>
      <c r="AA41" s="126"/>
      <c r="AB41" s="125" t="s">
        <v>57</v>
      </c>
      <c r="AC41" s="126" t="s">
        <v>58</v>
      </c>
      <c r="AD41" s="123" t="s">
        <v>59</v>
      </c>
      <c r="AE41" s="119"/>
      <c r="AF41" s="119"/>
      <c r="AG41" s="119"/>
      <c r="AH41" s="119"/>
      <c r="AI41" s="119"/>
      <c r="AJ41" s="119"/>
      <c r="AK41" s="119"/>
      <c r="AL41" s="119"/>
    </row>
    <row r="42" spans="26:39" x14ac:dyDescent="0.2">
      <c r="Z42" s="123"/>
      <c r="AA42" s="124"/>
      <c r="AB42" s="124"/>
      <c r="AC42" s="124"/>
      <c r="AD42" s="123"/>
      <c r="AE42" s="119"/>
      <c r="AF42" s="119"/>
      <c r="AG42" s="119"/>
      <c r="AH42" s="119"/>
      <c r="AI42" s="119"/>
      <c r="AJ42" s="119"/>
      <c r="AK42" s="119"/>
      <c r="AL42" s="119"/>
    </row>
    <row r="43" spans="26:39" x14ac:dyDescent="0.2">
      <c r="Z43" s="128" t="s">
        <v>19</v>
      </c>
      <c r="AA43" s="129" t="s">
        <v>61</v>
      </c>
      <c r="AB43" s="121" t="s">
        <v>680</v>
      </c>
      <c r="AC43" s="129"/>
      <c r="AD43" s="121" t="s">
        <v>680</v>
      </c>
      <c r="AE43" s="119">
        <f>('1'!F41*1000)/'1'!P41</f>
        <v>16.73178700253052</v>
      </c>
      <c r="AF43" s="119">
        <f>('1'!G41*1000)/'1'!Q41</f>
        <v>18.040988515765154</v>
      </c>
      <c r="AG43" s="119">
        <f>('1'!H41*1000)/'1'!R41</f>
        <v>16.97931707697072</v>
      </c>
      <c r="AH43" s="119">
        <f>('1'!I41*1000)/'1'!S41</f>
        <v>15.292810971671869</v>
      </c>
      <c r="AI43" s="119">
        <f>('1'!J41*1000)/'1'!T41</f>
        <v>14.429661566693415</v>
      </c>
      <c r="AJ43" s="119">
        <f>('1'!K41*1000)/'1'!U41</f>
        <v>13.293741677421892</v>
      </c>
      <c r="AK43" s="119">
        <f>('1'!L41*1000)/'1'!V41</f>
        <v>12.775169786603923</v>
      </c>
      <c r="AL43" s="119">
        <f>('1'!M41*1000)/'1'!W41</f>
        <v>11.473823551776837</v>
      </c>
      <c r="AM43" s="119">
        <f>('1'!N41*1000)/'1'!X41</f>
        <v>10.71978280838618</v>
      </c>
    </row>
    <row r="44" spans="26:39" x14ac:dyDescent="0.2">
      <c r="Z44" s="123"/>
      <c r="AA44" s="124"/>
      <c r="AB44" s="123" t="s">
        <v>45</v>
      </c>
      <c r="AC44" s="124" t="s">
        <v>46</v>
      </c>
      <c r="AD44" s="123" t="s">
        <v>11</v>
      </c>
      <c r="AE44" s="119">
        <f>('1'!F42*1000)/'1'!P42</f>
        <v>28.244252193633741</v>
      </c>
      <c r="AF44" s="119">
        <f>('1'!G42*1000)/'1'!Q42</f>
        <v>34.813970177090098</v>
      </c>
      <c r="AG44" s="119">
        <f>('1'!H42*1000)/'1'!R42</f>
        <v>29.443295777200166</v>
      </c>
      <c r="AH44" s="119">
        <f>('1'!I42*1000)/'1'!S42</f>
        <v>26.196048735202769</v>
      </c>
      <c r="AI44" s="119">
        <f>('1'!J42*1000)/'1'!T42</f>
        <v>26.690889394476276</v>
      </c>
      <c r="AJ44" s="119">
        <f>('1'!K42*1000)/'1'!U42</f>
        <v>26.339031003857308</v>
      </c>
      <c r="AK44" s="119">
        <f>('1'!L42*1000)/'1'!V42</f>
        <v>25.818091974765377</v>
      </c>
      <c r="AL44" s="119">
        <f>('1'!M42*1000)/'1'!W42</f>
        <v>22.765978269009434</v>
      </c>
      <c r="AM44" s="119">
        <f>('1'!N42*1000)/'1'!X42</f>
        <v>22.760452413713178</v>
      </c>
    </row>
    <row r="45" spans="26:39" x14ac:dyDescent="0.2">
      <c r="Z45" s="123"/>
      <c r="AA45" s="124"/>
      <c r="AB45" s="123" t="s">
        <v>47</v>
      </c>
      <c r="AC45" s="124" t="s">
        <v>48</v>
      </c>
      <c r="AD45" s="123" t="s">
        <v>12</v>
      </c>
      <c r="AE45" s="119">
        <f>('1'!F43*1000)/'1'!P43</f>
        <v>9.2582057072921415</v>
      </c>
      <c r="AF45" s="119">
        <f>('1'!G43*1000)/'1'!Q43</f>
        <v>8.7577777947507354</v>
      </c>
      <c r="AG45" s="119">
        <f>('1'!H43*1000)/'1'!R43</f>
        <v>8.9694936960305753</v>
      </c>
      <c r="AH45" s="119">
        <f>('1'!I43*1000)/'1'!S43</f>
        <v>8.1124778439908489</v>
      </c>
      <c r="AI45" s="119">
        <f>('1'!J43*1000)/'1'!T43</f>
        <v>7.0713304654434825</v>
      </c>
      <c r="AJ45" s="119">
        <f>('1'!K43*1000)/'1'!U43</f>
        <v>5.9669819489446239</v>
      </c>
      <c r="AK45" s="119">
        <f>('1'!L43*1000)/'1'!V43</f>
        <v>5.6738479560486539</v>
      </c>
      <c r="AL45" s="119">
        <f>('1'!M43*1000)/'1'!W43</f>
        <v>4.8632228824827797</v>
      </c>
      <c r="AM45" s="119">
        <f>('1'!N43*1000)/'1'!X43</f>
        <v>4.2392617907985946</v>
      </c>
    </row>
    <row r="46" spans="26:39" x14ac:dyDescent="0.2">
      <c r="Z46" s="123"/>
      <c r="AA46" s="124"/>
      <c r="AB46" s="123" t="s">
        <v>49</v>
      </c>
      <c r="AC46" s="124" t="s">
        <v>50</v>
      </c>
      <c r="AD46" s="123" t="s">
        <v>13</v>
      </c>
      <c r="AE46" s="119">
        <f>('1'!F44*1000)/'1'!P44</f>
        <v>1.1875396619547911</v>
      </c>
      <c r="AF46" s="119">
        <f>('1'!G44*1000)/'1'!Q44</f>
        <v>1.0925398066534533</v>
      </c>
      <c r="AG46" s="119">
        <f>('1'!H44*1000)/'1'!R44</f>
        <v>1.1322640147712735</v>
      </c>
      <c r="AH46" s="119">
        <f>('1'!I44*1000)/'1'!S44</f>
        <v>1.0900589931925317</v>
      </c>
      <c r="AI46" s="119">
        <f>('1'!J44*1000)/'1'!T44</f>
        <v>1.0391610621328227</v>
      </c>
      <c r="AJ46" s="119">
        <f>('1'!K44*1000)/'1'!U44</f>
        <v>0.92774795266730747</v>
      </c>
      <c r="AK46" s="119">
        <f>('1'!L44*1000)/'1'!V44</f>
        <v>0.86194064706882101</v>
      </c>
      <c r="AL46" s="119">
        <f>('1'!M44*1000)/'1'!W44</f>
        <v>0.79847753052529991</v>
      </c>
      <c r="AM46" s="119">
        <f>('1'!N44*1000)/'1'!X44</f>
        <v>0.7573188208473467</v>
      </c>
    </row>
    <row r="47" spans="26:39" x14ac:dyDescent="0.2">
      <c r="Z47" s="123"/>
      <c r="AA47" s="124"/>
      <c r="AB47" s="123" t="s">
        <v>51</v>
      </c>
      <c r="AC47" s="124" t="s">
        <v>52</v>
      </c>
      <c r="AD47" s="123" t="s">
        <v>14</v>
      </c>
      <c r="AE47" s="119"/>
      <c r="AF47" s="119"/>
      <c r="AG47" s="119"/>
      <c r="AH47" s="119"/>
      <c r="AI47" s="119"/>
      <c r="AJ47" s="119"/>
      <c r="AK47" s="119"/>
      <c r="AL47" s="119"/>
    </row>
    <row r="48" spans="26:39" x14ac:dyDescent="0.2">
      <c r="Z48" s="125"/>
      <c r="AA48" s="126"/>
      <c r="AB48" s="125" t="s">
        <v>57</v>
      </c>
      <c r="AC48" s="126" t="s">
        <v>58</v>
      </c>
      <c r="AD48" s="123" t="s">
        <v>59</v>
      </c>
      <c r="AE48" s="119"/>
      <c r="AF48" s="119"/>
      <c r="AG48" s="119"/>
      <c r="AH48" s="119"/>
      <c r="AI48" s="119"/>
      <c r="AJ48" s="119"/>
      <c r="AK48" s="119"/>
      <c r="AL48" s="119"/>
    </row>
    <row r="49" spans="26:40" x14ac:dyDescent="0.2">
      <c r="Z49" s="123"/>
      <c r="AA49" s="124"/>
      <c r="AB49" s="124"/>
      <c r="AC49" s="124"/>
      <c r="AD49" s="123"/>
      <c r="AE49" s="119"/>
      <c r="AF49" s="119"/>
      <c r="AG49" s="119"/>
      <c r="AH49" s="119"/>
      <c r="AI49" s="119"/>
      <c r="AJ49" s="119"/>
      <c r="AK49" s="119"/>
      <c r="AL49" s="119"/>
    </row>
    <row r="50" spans="26:40" x14ac:dyDescent="0.2">
      <c r="Z50" s="128" t="s">
        <v>20</v>
      </c>
      <c r="AA50" s="129" t="s">
        <v>62</v>
      </c>
      <c r="AB50" s="121" t="s">
        <v>680</v>
      </c>
      <c r="AC50" s="129"/>
      <c r="AD50" s="121" t="s">
        <v>680</v>
      </c>
      <c r="AE50" s="119">
        <f>('1'!F48*1000)/'1'!P48</f>
        <v>27.967933441361485</v>
      </c>
      <c r="AF50" s="119">
        <f>('1'!G48*1000)/'1'!Q48</f>
        <v>29.165298293727101</v>
      </c>
      <c r="AG50" s="119">
        <f>('1'!H48*1000)/'1'!R48</f>
        <v>28.045066036132738</v>
      </c>
      <c r="AH50" s="119">
        <f>('1'!I48*1000)/'1'!S48</f>
        <v>27.262946834288879</v>
      </c>
      <c r="AI50" s="119">
        <f>('1'!J48*1000)/'1'!T48</f>
        <v>26.614212280076206</v>
      </c>
      <c r="AJ50" s="119">
        <f>('1'!K48*1000)/'1'!U48</f>
        <v>24.538309207502145</v>
      </c>
      <c r="AK50" s="119">
        <f>('1'!L48*1000)/'1'!V48</f>
        <v>24.583680440269333</v>
      </c>
      <c r="AL50" s="119">
        <f>('1'!M48*1000)/'1'!W48</f>
        <v>22.441284565661004</v>
      </c>
      <c r="AM50" s="119">
        <f>('1'!N48*1000)/'1'!X48</f>
        <v>21.201604393621952</v>
      </c>
    </row>
    <row r="51" spans="26:40" x14ac:dyDescent="0.2">
      <c r="Z51" s="123"/>
      <c r="AA51" s="124"/>
      <c r="AB51" s="123" t="s">
        <v>45</v>
      </c>
      <c r="AC51" s="124" t="s">
        <v>46</v>
      </c>
      <c r="AD51" s="123" t="s">
        <v>11</v>
      </c>
      <c r="AE51" s="119">
        <f>('1'!F49*1000)/'1'!P49</f>
        <v>52.320636833290543</v>
      </c>
      <c r="AF51" s="119">
        <f>('1'!G49*1000)/'1'!Q49</f>
        <v>62.506724216388513</v>
      </c>
      <c r="AG51" s="119">
        <f>('1'!H49*1000)/'1'!R49</f>
        <v>54.324832733122442</v>
      </c>
      <c r="AH51" s="119">
        <f>('1'!I49*1000)/'1'!S49</f>
        <v>54.374771482037936</v>
      </c>
      <c r="AI51" s="119">
        <f>('1'!J49*1000)/'1'!T49</f>
        <v>56.843705542716528</v>
      </c>
      <c r="AJ51" s="119">
        <f>('1'!K49*1000)/'1'!U49</f>
        <v>51.767691986567868</v>
      </c>
      <c r="AK51" s="119">
        <f>('1'!L49*1000)/'1'!V49</f>
        <v>53.382340003426897</v>
      </c>
      <c r="AL51" s="119">
        <f>('1'!M49*1000)/'1'!W49</f>
        <v>47.571634004736175</v>
      </c>
      <c r="AM51" s="119">
        <f>('1'!N49*1000)/'1'!X49</f>
        <v>46.332333392256622</v>
      </c>
    </row>
    <row r="52" spans="26:40" x14ac:dyDescent="0.2">
      <c r="Z52" s="123"/>
      <c r="AA52" s="124"/>
      <c r="AB52" s="123" t="s">
        <v>47</v>
      </c>
      <c r="AC52" s="124" t="s">
        <v>48</v>
      </c>
      <c r="AD52" s="123" t="s">
        <v>12</v>
      </c>
      <c r="AE52" s="119">
        <f>('1'!F50*1000)/'1'!P50</f>
        <v>11.513990753094298</v>
      </c>
      <c r="AF52" s="119">
        <f>('1'!G50*1000)/'1'!Q50</f>
        <v>10.65999544585711</v>
      </c>
      <c r="AG52" s="119">
        <f>('1'!H50*1000)/'1'!R50</f>
        <v>11.032034214196281</v>
      </c>
      <c r="AH52" s="119">
        <f>('1'!I50*1000)/'1'!S50</f>
        <v>10.522316036574777</v>
      </c>
      <c r="AI52" s="119">
        <f>('1'!J50*1000)/'1'!T50</f>
        <v>9.4966272152302889</v>
      </c>
      <c r="AJ52" s="119">
        <f>('1'!K50*1000)/'1'!U50</f>
        <v>8.8989069714311437</v>
      </c>
      <c r="AK52" s="119">
        <f>('1'!L50*1000)/'1'!V50</f>
        <v>8.7799812827154167</v>
      </c>
      <c r="AL52" s="119">
        <f>('1'!M50*1000)/'1'!W50</f>
        <v>8.0299374200292224</v>
      </c>
      <c r="AM52" s="119">
        <f>('1'!N50*1000)/'1'!X50</f>
        <v>7.2459862897230503</v>
      </c>
    </row>
    <row r="53" spans="26:40" x14ac:dyDescent="0.2">
      <c r="Z53" s="123"/>
      <c r="AA53" s="124"/>
      <c r="AB53" s="123" t="s">
        <v>49</v>
      </c>
      <c r="AC53" s="124" t="s">
        <v>50</v>
      </c>
      <c r="AD53" s="123" t="s">
        <v>13</v>
      </c>
      <c r="AE53" s="119">
        <f>('1'!F51*1000)/'1'!P51</f>
        <v>1.5307368639629322</v>
      </c>
      <c r="AF53" s="119">
        <f>('1'!G51*1000)/'1'!Q51</f>
        <v>1.5809251501349995</v>
      </c>
      <c r="AG53" s="119">
        <f>('1'!H51*1000)/'1'!R51</f>
        <v>1.5530222833474687</v>
      </c>
      <c r="AH53" s="119">
        <f>('1'!I51*1000)/'1'!S51</f>
        <v>1.4693899903119203</v>
      </c>
      <c r="AI53" s="119">
        <f>('1'!J51*1000)/'1'!T51</f>
        <v>1.4572996037032364</v>
      </c>
      <c r="AJ53" s="119">
        <f>('1'!K51*1000)/'1'!U51</f>
        <v>1.2898505134062128</v>
      </c>
      <c r="AK53" s="119">
        <f>('1'!L51*1000)/'1'!V51</f>
        <v>1.2163233619930918</v>
      </c>
      <c r="AL53" s="119">
        <f>('1'!M51*1000)/'1'!W51</f>
        <v>1.1919537919235847</v>
      </c>
      <c r="AM53" s="119">
        <f>('1'!N51*1000)/'1'!X51</f>
        <v>1.0985368572168546</v>
      </c>
    </row>
    <row r="54" spans="26:40" x14ac:dyDescent="0.2">
      <c r="Z54" s="123"/>
      <c r="AA54" s="124"/>
      <c r="AB54" s="123" t="s">
        <v>51</v>
      </c>
      <c r="AC54" s="124" t="s">
        <v>52</v>
      </c>
      <c r="AD54" s="123" t="s">
        <v>14</v>
      </c>
      <c r="AE54" s="119"/>
      <c r="AF54" s="119"/>
      <c r="AG54" s="119"/>
      <c r="AH54" s="119"/>
      <c r="AI54" s="119"/>
      <c r="AJ54" s="119"/>
      <c r="AK54" s="119"/>
      <c r="AL54" s="119"/>
    </row>
    <row r="55" spans="26:40" x14ac:dyDescent="0.2">
      <c r="Z55" s="125"/>
      <c r="AA55" s="126"/>
      <c r="AB55" s="125" t="s">
        <v>57</v>
      </c>
      <c r="AC55" s="126" t="s">
        <v>58</v>
      </c>
      <c r="AD55" s="123" t="s">
        <v>59</v>
      </c>
      <c r="AE55" s="119"/>
      <c r="AF55" s="119"/>
      <c r="AG55" s="119"/>
      <c r="AH55" s="119"/>
      <c r="AI55" s="119"/>
      <c r="AJ55" s="119"/>
      <c r="AK55" s="119"/>
      <c r="AL55" s="119"/>
    </row>
    <row r="56" spans="26:40" x14ac:dyDescent="0.2">
      <c r="Z56" s="123"/>
      <c r="AA56" s="124"/>
      <c r="AB56" s="124"/>
      <c r="AC56" s="124"/>
      <c r="AD56" s="123"/>
      <c r="AE56" s="119"/>
      <c r="AF56" s="119"/>
      <c r="AG56" s="119"/>
      <c r="AH56" s="119"/>
      <c r="AI56" s="119"/>
      <c r="AJ56" s="119"/>
      <c r="AK56" s="119"/>
      <c r="AL56" s="119"/>
    </row>
    <row r="57" spans="26:40" x14ac:dyDescent="0.2">
      <c r="Z57" s="128" t="s">
        <v>21</v>
      </c>
      <c r="AA57" s="129" t="s">
        <v>63</v>
      </c>
      <c r="AB57" s="121" t="s">
        <v>680</v>
      </c>
      <c r="AC57" s="129"/>
      <c r="AD57" s="121" t="s">
        <v>680</v>
      </c>
      <c r="AE57" s="119">
        <f>('1'!F55*1000)/'1'!P55</f>
        <v>189.06760411434729</v>
      </c>
      <c r="AF57" s="119">
        <f>('1'!G55*1000)/'1'!Q55</f>
        <v>172.16255610936514</v>
      </c>
      <c r="AG57" s="119">
        <f>('1'!H55*1000)/'1'!R55</f>
        <v>172.53533106695824</v>
      </c>
      <c r="AH57" s="119">
        <f>('1'!I55*1000)/'1'!S55</f>
        <v>168.97102875908311</v>
      </c>
      <c r="AI57" s="119">
        <f>('1'!J55*1000)/'1'!T55</f>
        <v>175.9551593662039</v>
      </c>
      <c r="AJ57" s="119">
        <f>('1'!K55*1000)/'1'!U55</f>
        <v>158.82677216324205</v>
      </c>
      <c r="AK57" s="119">
        <f>('1'!L55*1000)/'1'!V55</f>
        <v>155.08569968882765</v>
      </c>
      <c r="AL57" s="119">
        <f>('1'!M55*1000)/'1'!W55</f>
        <v>158.77790432602976</v>
      </c>
      <c r="AM57" s="119">
        <f>('1'!N55*1000)/'1'!X55</f>
        <v>147.85491486514886</v>
      </c>
      <c r="AN57" s="116"/>
    </row>
    <row r="58" spans="26:40" x14ac:dyDescent="0.2">
      <c r="Z58" s="123"/>
      <c r="AA58" s="124"/>
      <c r="AB58" s="123" t="s">
        <v>45</v>
      </c>
      <c r="AC58" s="124" t="s">
        <v>46</v>
      </c>
      <c r="AD58" s="123" t="s">
        <v>11</v>
      </c>
      <c r="AE58" s="119">
        <f>('1'!F56*1000)/'1'!P56</f>
        <v>733.32995336632621</v>
      </c>
      <c r="AF58" s="119">
        <f>('1'!G56*1000)/'1'!Q56</f>
        <v>721.99154195363417</v>
      </c>
      <c r="AG58" s="119">
        <f>('1'!H56*1000)/'1'!R56</f>
        <v>746.91588282912539</v>
      </c>
      <c r="AH58" s="119">
        <f>('1'!I56*1000)/'1'!S56</f>
        <v>714.32299580479059</v>
      </c>
      <c r="AI58" s="119">
        <f>('1'!J56*1000)/'1'!T56</f>
        <v>755.43488978192852</v>
      </c>
      <c r="AJ58" s="119">
        <f>('1'!K56*1000)/'1'!U56</f>
        <v>706.56645764060397</v>
      </c>
      <c r="AK58" s="119">
        <f>('1'!L56*1000)/'1'!V56</f>
        <v>716.72163976422121</v>
      </c>
      <c r="AL58" s="119">
        <f>('1'!M56*1000)/'1'!W56</f>
        <v>692.88381694587633</v>
      </c>
      <c r="AM58" s="119">
        <f>('1'!N56*1000)/'1'!X56</f>
        <v>664.85269863169344</v>
      </c>
    </row>
    <row r="59" spans="26:40" x14ac:dyDescent="0.2">
      <c r="Z59" s="123"/>
      <c r="AA59" s="124"/>
      <c r="AB59" s="123" t="s">
        <v>47</v>
      </c>
      <c r="AC59" s="124" t="s">
        <v>48</v>
      </c>
      <c r="AD59" s="123" t="s">
        <v>12</v>
      </c>
      <c r="AE59" s="119">
        <f>('1'!F57*1000)/'1'!P57</f>
        <v>61.065615745532789</v>
      </c>
      <c r="AF59" s="119">
        <f>('1'!G57*1000)/'1'!Q57</f>
        <v>67.094972258571815</v>
      </c>
      <c r="AG59" s="119">
        <f>('1'!H57*1000)/'1'!R57</f>
        <v>48.180588899552227</v>
      </c>
      <c r="AH59" s="119">
        <f>('1'!I57*1000)/'1'!S57</f>
        <v>44.090525281881114</v>
      </c>
      <c r="AI59" s="119">
        <f>('1'!J57*1000)/'1'!T57</f>
        <v>44.694266042039779</v>
      </c>
      <c r="AJ59" s="119">
        <f>('1'!K57*1000)/'1'!U57</f>
        <v>42.442250964748823</v>
      </c>
      <c r="AK59" s="119">
        <f>('1'!L57*1000)/'1'!V57</f>
        <v>42.422651837599311</v>
      </c>
      <c r="AL59" s="119">
        <f>('1'!M57*1000)/'1'!W57</f>
        <v>37.874055258089093</v>
      </c>
      <c r="AM59" s="119">
        <f>('1'!N57*1000)/'1'!X57</f>
        <v>37.175463785747802</v>
      </c>
    </row>
    <row r="60" spans="26:40" x14ac:dyDescent="0.2">
      <c r="Z60" s="123"/>
      <c r="AA60" s="124"/>
      <c r="AB60" s="123" t="s">
        <v>49</v>
      </c>
      <c r="AC60" s="124" t="s">
        <v>50</v>
      </c>
      <c r="AD60" s="123" t="s">
        <v>13</v>
      </c>
      <c r="AE60" s="119">
        <f>('1'!F58*1000)/'1'!P58</f>
        <v>3.2558864025060958</v>
      </c>
      <c r="AF60" s="119">
        <f>('1'!G58*1000)/'1'!Q58</f>
        <v>3.7892235531639415</v>
      </c>
      <c r="AG60" s="119">
        <f>('1'!H58*1000)/'1'!R58</f>
        <v>3.524230577141136</v>
      </c>
      <c r="AH60" s="119">
        <f>('1'!I58*1000)/'1'!S58</f>
        <v>3.2658462605244845</v>
      </c>
      <c r="AI60" s="119">
        <f>('1'!J58*1000)/'1'!T58</f>
        <v>3.0887287145359177</v>
      </c>
      <c r="AJ60" s="119">
        <f>('1'!K58*1000)/'1'!U58</f>
        <v>2.8132823660463302</v>
      </c>
      <c r="AK60" s="119">
        <f>('1'!L58*1000)/'1'!V58</f>
        <v>2.7490685474472087</v>
      </c>
      <c r="AL60" s="119">
        <f>('1'!M58*1000)/'1'!W58</f>
        <v>2.868556886099658</v>
      </c>
      <c r="AM60" s="119">
        <f>('1'!N58*1000)/'1'!X58</f>
        <v>2.8951201287695589</v>
      </c>
    </row>
    <row r="61" spans="26:40" x14ac:dyDescent="0.2">
      <c r="Z61" s="123"/>
      <c r="AA61" s="124"/>
      <c r="AB61" s="123" t="s">
        <v>51</v>
      </c>
      <c r="AC61" s="124" t="s">
        <v>52</v>
      </c>
      <c r="AD61" s="123" t="s">
        <v>14</v>
      </c>
      <c r="AE61" s="119"/>
      <c r="AF61" s="119"/>
      <c r="AG61" s="119"/>
      <c r="AH61" s="119"/>
      <c r="AI61" s="119"/>
      <c r="AJ61" s="119"/>
      <c r="AK61" s="119"/>
      <c r="AL61" s="119"/>
    </row>
    <row r="62" spans="26:40" x14ac:dyDescent="0.2">
      <c r="Z62" s="125"/>
      <c r="AA62" s="126"/>
      <c r="AB62" s="125" t="s">
        <v>57</v>
      </c>
      <c r="AC62" s="126" t="s">
        <v>58</v>
      </c>
      <c r="AD62" s="123" t="s">
        <v>59</v>
      </c>
      <c r="AE62" s="119"/>
      <c r="AF62" s="119"/>
      <c r="AG62" s="119"/>
      <c r="AH62" s="119"/>
      <c r="AI62" s="119"/>
      <c r="AJ62" s="119"/>
      <c r="AK62" s="119"/>
      <c r="AL62" s="119"/>
    </row>
    <row r="63" spans="26:40" x14ac:dyDescent="0.2">
      <c r="AD63" s="123"/>
      <c r="AE63" s="119"/>
      <c r="AF63" s="119"/>
      <c r="AG63" s="119"/>
      <c r="AH63" s="119"/>
      <c r="AI63" s="119"/>
      <c r="AJ63" s="119"/>
      <c r="AK63" s="119"/>
      <c r="AL63" s="119"/>
    </row>
    <row r="64" spans="26:40" x14ac:dyDescent="0.2">
      <c r="Z64" s="128" t="s">
        <v>22</v>
      </c>
      <c r="AA64" s="129" t="s">
        <v>64</v>
      </c>
      <c r="AB64" s="121" t="s">
        <v>680</v>
      </c>
      <c r="AC64" s="130"/>
      <c r="AD64" s="121" t="s">
        <v>680</v>
      </c>
      <c r="AE64" s="119">
        <f>('1'!F62*1000)/'1'!P62</f>
        <v>18.115939375691177</v>
      </c>
      <c r="AF64" s="119">
        <f>('1'!G62*1000)/'1'!Q62</f>
        <v>19.766611725240857</v>
      </c>
      <c r="AG64" s="119">
        <f>('1'!H62*1000)/'1'!R62</f>
        <v>19.625710394398684</v>
      </c>
      <c r="AH64" s="119">
        <f>('1'!I62*1000)/'1'!S62</f>
        <v>16.261368723345846</v>
      </c>
      <c r="AI64" s="119">
        <f>('1'!J62*1000)/'1'!T62</f>
        <v>16.352472901814295</v>
      </c>
      <c r="AJ64" s="119">
        <f>('1'!K62*1000)/'1'!U62</f>
        <v>14.499067730941753</v>
      </c>
      <c r="AK64" s="119">
        <f>('1'!L62*1000)/'1'!V62</f>
        <v>13.254784792281788</v>
      </c>
      <c r="AL64" s="119">
        <f>('1'!M62*1000)/'1'!W62</f>
        <v>12.437221086639378</v>
      </c>
      <c r="AM64" s="119">
        <f>('1'!N62*1000)/'1'!X62</f>
        <v>11.769987619320432</v>
      </c>
    </row>
    <row r="65" spans="26:42" x14ac:dyDescent="0.2">
      <c r="Z65" s="123"/>
      <c r="AA65" s="124"/>
      <c r="AB65" s="123" t="s">
        <v>45</v>
      </c>
      <c r="AC65" s="124" t="s">
        <v>46</v>
      </c>
      <c r="AD65" s="123" t="s">
        <v>11</v>
      </c>
      <c r="AE65" s="119">
        <f>('1'!F63*1000)/'1'!P63</f>
        <v>27.664355235580821</v>
      </c>
      <c r="AF65" s="119">
        <f>('1'!G63*1000)/'1'!Q63</f>
        <v>33.652445068436421</v>
      </c>
      <c r="AG65" s="119">
        <f>('1'!H63*1000)/'1'!R63</f>
        <v>34.214317357789852</v>
      </c>
      <c r="AH65" s="119">
        <f>('1'!I63*1000)/'1'!S63</f>
        <v>25.871879078759051</v>
      </c>
      <c r="AI65" s="119">
        <f>('1'!J63*1000)/'1'!T63</f>
        <v>29.554887587873054</v>
      </c>
      <c r="AJ65" s="119">
        <f>('1'!K63*1000)/'1'!U63</f>
        <v>24.083000320782631</v>
      </c>
      <c r="AK65" s="119">
        <f>('1'!L63*1000)/'1'!V63</f>
        <v>20.111800413758637</v>
      </c>
      <c r="AL65" s="119">
        <f>('1'!M63*1000)/'1'!W63</f>
        <v>21.146467053086411</v>
      </c>
      <c r="AM65" s="119">
        <f>('1'!N63*1000)/'1'!X63</f>
        <v>21.587762838432226</v>
      </c>
    </row>
    <row r="66" spans="26:42" x14ac:dyDescent="0.2">
      <c r="Z66" s="123"/>
      <c r="AA66" s="124"/>
      <c r="AB66" s="123" t="s">
        <v>47</v>
      </c>
      <c r="AC66" s="124" t="s">
        <v>48</v>
      </c>
      <c r="AD66" s="123" t="s">
        <v>12</v>
      </c>
      <c r="AE66" s="119">
        <f>('1'!F64*1000)/'1'!P64</f>
        <v>9.6617523777420722</v>
      </c>
      <c r="AF66" s="119">
        <f>('1'!G64*1000)/'1'!Q64</f>
        <v>8.801915234425417</v>
      </c>
      <c r="AG66" s="119">
        <f>('1'!H64*1000)/'1'!R64</f>
        <v>8.7427354383877223</v>
      </c>
      <c r="AH66" s="119">
        <f>('1'!I64*1000)/'1'!S64</f>
        <v>8.2378650016834403</v>
      </c>
      <c r="AI66" s="119">
        <f>('1'!J64*1000)/'1'!T64</f>
        <v>7.4943910265421234</v>
      </c>
      <c r="AJ66" s="119">
        <f>('1'!K64*1000)/'1'!U64</f>
        <v>7.1417974051137199</v>
      </c>
      <c r="AK66" s="119">
        <f>('1'!L64*1000)/'1'!V64</f>
        <v>7.3114316075494532</v>
      </c>
      <c r="AL66" s="119">
        <f>('1'!M64*1000)/'1'!W64</f>
        <v>5.6562970293057075</v>
      </c>
      <c r="AM66" s="119">
        <f>('1'!N64*1000)/'1'!X64</f>
        <v>5.1454418913362181</v>
      </c>
    </row>
    <row r="67" spans="26:42" x14ac:dyDescent="0.2">
      <c r="Z67" s="123"/>
      <c r="AA67" s="124"/>
      <c r="AB67" s="123" t="s">
        <v>49</v>
      </c>
      <c r="AC67" s="124" t="s">
        <v>50</v>
      </c>
      <c r="AD67" s="123" t="s">
        <v>13</v>
      </c>
      <c r="AE67" s="119">
        <f>('1'!F65*1000)/'1'!P65</f>
        <v>4.1512157620101071</v>
      </c>
      <c r="AF67" s="119">
        <f>('1'!G65*1000)/'1'!Q65</f>
        <v>5.5888975175361386</v>
      </c>
      <c r="AG67" s="119">
        <f>('1'!H65*1000)/'1'!R65</f>
        <v>4.4712428239952011</v>
      </c>
      <c r="AH67" s="119">
        <f>('1'!I65*1000)/'1'!S65</f>
        <v>4.5647244443677693</v>
      </c>
      <c r="AI67" s="119">
        <f>('1'!J65*1000)/'1'!T65</f>
        <v>4.0213177825778006</v>
      </c>
      <c r="AJ67" s="119">
        <f>('1'!K65*1000)/'1'!U65</f>
        <v>3.419318814834325</v>
      </c>
      <c r="AK67" s="119">
        <f>('1'!L65*1000)/'1'!V65</f>
        <v>3.5245690323259145</v>
      </c>
      <c r="AL67" s="119">
        <f>('1'!M65*1000)/'1'!W65</f>
        <v>3.828573912111684</v>
      </c>
      <c r="AM67" s="119">
        <f>('1'!N65*1000)/'1'!X65</f>
        <v>3.300726537035104</v>
      </c>
    </row>
    <row r="68" spans="26:42" x14ac:dyDescent="0.2">
      <c r="Z68" s="123"/>
      <c r="AA68" s="124"/>
      <c r="AB68" s="123" t="s">
        <v>51</v>
      </c>
      <c r="AC68" s="124" t="s">
        <v>52</v>
      </c>
      <c r="AD68" s="123" t="s">
        <v>14</v>
      </c>
      <c r="AE68" s="119"/>
      <c r="AF68" s="119"/>
      <c r="AG68" s="119"/>
      <c r="AH68" s="119"/>
      <c r="AI68" s="119"/>
      <c r="AJ68" s="119"/>
      <c r="AK68" s="119"/>
      <c r="AL68" s="119"/>
    </row>
    <row r="69" spans="26:42" x14ac:dyDescent="0.2">
      <c r="Z69" s="125"/>
      <c r="AA69" s="126"/>
      <c r="AB69" s="125" t="s">
        <v>57</v>
      </c>
      <c r="AC69" s="126" t="s">
        <v>58</v>
      </c>
      <c r="AD69" s="123" t="s">
        <v>59</v>
      </c>
      <c r="AE69" s="119"/>
      <c r="AF69" s="119"/>
      <c r="AG69" s="119"/>
      <c r="AH69" s="119"/>
      <c r="AI69" s="119"/>
      <c r="AJ69" s="119"/>
      <c r="AK69" s="119"/>
      <c r="AL69" s="119"/>
    </row>
    <row r="70" spans="26:42" x14ac:dyDescent="0.2">
      <c r="AD70" s="123"/>
      <c r="AE70" s="119"/>
      <c r="AF70" s="119"/>
      <c r="AG70" s="119"/>
      <c r="AH70" s="119"/>
      <c r="AI70" s="119"/>
      <c r="AJ70" s="119"/>
      <c r="AK70" s="119"/>
      <c r="AL70" s="119"/>
    </row>
    <row r="71" spans="26:42" x14ac:dyDescent="0.2">
      <c r="Z71" s="128" t="s">
        <v>23</v>
      </c>
      <c r="AA71" s="129" t="s">
        <v>65</v>
      </c>
      <c r="AB71" s="121" t="s">
        <v>680</v>
      </c>
      <c r="AC71" s="129"/>
      <c r="AD71" s="121" t="s">
        <v>680</v>
      </c>
      <c r="AE71" s="119">
        <f>('1'!F69*1000)/'1'!P69</f>
        <v>19.479745299525291</v>
      </c>
      <c r="AF71" s="119">
        <f>('1'!G69*1000)/'1'!Q69</f>
        <v>20.759994698298716</v>
      </c>
      <c r="AG71" s="119">
        <f>('1'!H69*1000)/'1'!R69</f>
        <v>21.711855953843802</v>
      </c>
      <c r="AH71" s="119">
        <f>('1'!I69*1000)/'1'!S69</f>
        <v>19.657083809849066</v>
      </c>
      <c r="AI71" s="119">
        <f>('1'!J69*1000)/'1'!T69</f>
        <v>17.804050306562864</v>
      </c>
      <c r="AJ71" s="119">
        <f>('1'!K69*1000)/'1'!U69</f>
        <v>16.982552532966221</v>
      </c>
      <c r="AK71" s="119">
        <f>('1'!L69*1000)/'1'!V69</f>
        <v>15.024967330307151</v>
      </c>
      <c r="AL71" s="119">
        <f>('1'!M69*1000)/'1'!W69</f>
        <v>14.268686438958722</v>
      </c>
      <c r="AM71" s="119">
        <f>('1'!N69*1000)/'1'!X69</f>
        <v>13.092730759279659</v>
      </c>
      <c r="AN71" s="116"/>
      <c r="AO71" s="116"/>
      <c r="AP71" s="116"/>
    </row>
    <row r="72" spans="26:42" x14ac:dyDescent="0.2">
      <c r="Z72" s="123"/>
      <c r="AA72" s="124"/>
      <c r="AB72" s="123" t="s">
        <v>45</v>
      </c>
      <c r="AC72" s="124" t="s">
        <v>46</v>
      </c>
      <c r="AD72" s="123" t="s">
        <v>11</v>
      </c>
      <c r="AE72" s="119">
        <f>('1'!F70*1000)/'1'!P70</f>
        <v>34.936350977721517</v>
      </c>
      <c r="AF72" s="119">
        <f>('1'!G70*1000)/'1'!Q70</f>
        <v>42.071065824096735</v>
      </c>
      <c r="AG72" s="119">
        <f>('1'!H70*1000)/'1'!R70</f>
        <v>50.1314706195733</v>
      </c>
      <c r="AH72" s="119">
        <f>('1'!I70*1000)/'1'!S70</f>
        <v>45.464041169406528</v>
      </c>
      <c r="AI72" s="119">
        <f>('1'!J70*1000)/'1'!T70</f>
        <v>42.938393006536316</v>
      </c>
      <c r="AJ72" s="119">
        <f>('1'!K70*1000)/'1'!U70</f>
        <v>43.831153480747474</v>
      </c>
      <c r="AK72" s="119">
        <f>('1'!L70*1000)/'1'!V70</f>
        <v>36.166741290839539</v>
      </c>
      <c r="AL72" s="119">
        <f>('1'!M70*1000)/'1'!W70</f>
        <v>36.67947235534777</v>
      </c>
      <c r="AM72" s="119">
        <f>('1'!N70*1000)/'1'!X70</f>
        <v>34.246355236820158</v>
      </c>
    </row>
    <row r="73" spans="26:42" x14ac:dyDescent="0.2">
      <c r="Z73" s="123"/>
      <c r="AA73" s="124"/>
      <c r="AB73" s="123" t="s">
        <v>47</v>
      </c>
      <c r="AC73" s="124" t="s">
        <v>48</v>
      </c>
      <c r="AD73" s="123" t="s">
        <v>12</v>
      </c>
      <c r="AE73" s="119">
        <f>('1'!F71*1000)/'1'!P71</f>
        <v>14.666919564557947</v>
      </c>
      <c r="AF73" s="119">
        <f>('1'!G71*1000)/'1'!Q71</f>
        <v>14.317009814733199</v>
      </c>
      <c r="AG73" s="119">
        <f>('1'!H71*1000)/'1'!R71</f>
        <v>13.485155385142432</v>
      </c>
      <c r="AH73" s="119">
        <f>('1'!I71*1000)/'1'!S71</f>
        <v>12.926001234820456</v>
      </c>
      <c r="AI73" s="119">
        <f>('1'!J71*1000)/'1'!T71</f>
        <v>11.366154295116345</v>
      </c>
      <c r="AJ73" s="119">
        <f>('1'!K71*1000)/'1'!U71</f>
        <v>10.076275578734073</v>
      </c>
      <c r="AK73" s="119">
        <f>('1'!L71*1000)/'1'!V71</f>
        <v>9.1127701583154792</v>
      </c>
      <c r="AL73" s="119">
        <f>('1'!M71*1000)/'1'!W71</f>
        <v>8.276721655858454</v>
      </c>
      <c r="AM73" s="119">
        <f>('1'!N71*1000)/'1'!X71</f>
        <v>6.9680521274304104</v>
      </c>
    </row>
    <row r="74" spans="26:42" x14ac:dyDescent="0.2">
      <c r="Z74" s="123"/>
      <c r="AA74" s="124"/>
      <c r="AB74" s="123" t="s">
        <v>49</v>
      </c>
      <c r="AC74" s="124" t="s">
        <v>50</v>
      </c>
      <c r="AD74" s="123" t="s">
        <v>13</v>
      </c>
      <c r="AE74" s="119">
        <f>('1'!F72*1000)/'1'!P72</f>
        <v>1.7173244227365774</v>
      </c>
      <c r="AF74" s="119">
        <f>('1'!G72*1000)/'1'!Q72</f>
        <v>1.6650734335755357</v>
      </c>
      <c r="AG74" s="119">
        <f>('1'!H72*1000)/'1'!R72</f>
        <v>1.5860728245563038</v>
      </c>
      <c r="AH74" s="119">
        <f>('1'!I72*1000)/'1'!S72</f>
        <v>1.3151653703554336</v>
      </c>
      <c r="AI74" s="119">
        <f>('1'!J72*1000)/'1'!T72</f>
        <v>1.2504276418460787</v>
      </c>
      <c r="AJ74" s="119">
        <f>('1'!K72*1000)/'1'!U72</f>
        <v>1.055467711644366</v>
      </c>
      <c r="AK74" s="119">
        <f>('1'!L72*1000)/'1'!V72</f>
        <v>0.9643208556246633</v>
      </c>
      <c r="AL74" s="119">
        <f>('1'!M72*1000)/'1'!W72</f>
        <v>0.87544948540649348</v>
      </c>
      <c r="AM74" s="119">
        <f>('1'!N72*1000)/'1'!X72</f>
        <v>0.88348123882979945</v>
      </c>
    </row>
    <row r="75" spans="26:42" x14ac:dyDescent="0.2">
      <c r="Z75" s="123"/>
      <c r="AA75" s="124"/>
      <c r="AB75" s="123" t="s">
        <v>51</v>
      </c>
      <c r="AC75" s="124" t="s">
        <v>52</v>
      </c>
      <c r="AD75" s="123" t="s">
        <v>14</v>
      </c>
      <c r="AE75" s="119"/>
      <c r="AF75" s="119"/>
      <c r="AG75" s="119"/>
      <c r="AH75" s="119"/>
      <c r="AI75" s="119"/>
      <c r="AJ75" s="119"/>
      <c r="AK75" s="119"/>
      <c r="AL75" s="119"/>
    </row>
    <row r="76" spans="26:42" x14ac:dyDescent="0.2">
      <c r="Z76" s="125"/>
      <c r="AA76" s="126"/>
      <c r="AB76" s="125" t="s">
        <v>57</v>
      </c>
      <c r="AC76" s="126" t="s">
        <v>58</v>
      </c>
      <c r="AD76" s="123" t="s">
        <v>59</v>
      </c>
      <c r="AE76" s="119"/>
      <c r="AF76" s="119"/>
      <c r="AG76" s="119"/>
      <c r="AH76" s="119"/>
      <c r="AI76" s="119"/>
      <c r="AJ76" s="119"/>
      <c r="AK76" s="119"/>
      <c r="AL76" s="119"/>
    </row>
    <row r="77" spans="26:42" x14ac:dyDescent="0.2">
      <c r="AD77" s="123"/>
      <c r="AE77" s="119"/>
      <c r="AF77" s="119"/>
      <c r="AG77" s="119"/>
      <c r="AH77" s="119"/>
      <c r="AI77" s="119"/>
      <c r="AJ77" s="119"/>
      <c r="AK77" s="119"/>
      <c r="AL77" s="119"/>
    </row>
    <row r="78" spans="26:42" x14ac:dyDescent="0.2">
      <c r="Z78" s="128" t="s">
        <v>24</v>
      </c>
      <c r="AA78" s="129" t="s">
        <v>66</v>
      </c>
      <c r="AB78" s="121" t="s">
        <v>680</v>
      </c>
      <c r="AC78" s="129"/>
      <c r="AD78" s="121" t="s">
        <v>680</v>
      </c>
      <c r="AE78" s="119">
        <f>('1'!F76*1000)/'1'!P76</f>
        <v>20.376198503406513</v>
      </c>
      <c r="AF78" s="119">
        <f>('1'!G76*1000)/'1'!Q76</f>
        <v>20.739279849793789</v>
      </c>
      <c r="AG78" s="119">
        <f>('1'!H76*1000)/'1'!R76</f>
        <v>19.057747172269398</v>
      </c>
      <c r="AH78" s="119">
        <f>('1'!I76*1000)/'1'!S76</f>
        <v>17.967840169086472</v>
      </c>
      <c r="AI78" s="119">
        <f>('1'!J76*1000)/'1'!T76</f>
        <v>17.088498641727064</v>
      </c>
      <c r="AJ78" s="119">
        <f>('1'!K76*1000)/'1'!U76</f>
        <v>14.676756052328482</v>
      </c>
      <c r="AK78" s="119">
        <f>('1'!L76*1000)/'1'!V76</f>
        <v>14.680321449388536</v>
      </c>
      <c r="AL78" s="119">
        <f>('1'!M76*1000)/'1'!W76</f>
        <v>13.868000782545787</v>
      </c>
      <c r="AM78" s="119">
        <f>('1'!N76*1000)/'1'!X76</f>
        <v>12.555145386213196</v>
      </c>
    </row>
    <row r="79" spans="26:42" x14ac:dyDescent="0.2">
      <c r="Z79" s="123"/>
      <c r="AA79" s="124"/>
      <c r="AB79" s="123" t="s">
        <v>45</v>
      </c>
      <c r="AC79" s="124" t="s">
        <v>46</v>
      </c>
      <c r="AD79" s="123" t="s">
        <v>11</v>
      </c>
      <c r="AE79" s="119">
        <f>('1'!F77*1000)/'1'!P77</f>
        <v>36.402708689995372</v>
      </c>
      <c r="AF79" s="119">
        <f>('1'!G77*1000)/'1'!Q77</f>
        <v>41.463008754949634</v>
      </c>
      <c r="AG79" s="119">
        <f>('1'!H77*1000)/'1'!R77</f>
        <v>34.303523274348144</v>
      </c>
      <c r="AH79" s="119">
        <f>('1'!I77*1000)/'1'!S77</f>
        <v>35.813971843061964</v>
      </c>
      <c r="AI79" s="119">
        <f>('1'!J77*1000)/'1'!T77</f>
        <v>36.500724914671622</v>
      </c>
      <c r="AJ79" s="119">
        <f>('1'!K77*1000)/'1'!U77</f>
        <v>29.643585553640456</v>
      </c>
      <c r="AK79" s="119">
        <f>('1'!L77*1000)/'1'!V77</f>
        <v>31.572972261694893</v>
      </c>
      <c r="AL79" s="119">
        <f>('1'!M77*1000)/'1'!W77</f>
        <v>31.032916737842026</v>
      </c>
      <c r="AM79" s="119">
        <f>('1'!N77*1000)/'1'!X77</f>
        <v>28.98945270611576</v>
      </c>
    </row>
    <row r="80" spans="26:42" x14ac:dyDescent="0.2">
      <c r="Z80" s="123"/>
      <c r="AA80" s="124"/>
      <c r="AB80" s="123" t="s">
        <v>47</v>
      </c>
      <c r="AC80" s="124" t="s">
        <v>48</v>
      </c>
      <c r="AD80" s="123" t="s">
        <v>12</v>
      </c>
      <c r="AE80" s="119">
        <f>('1'!F78*1000)/'1'!P78</f>
        <v>9.6339587379511009</v>
      </c>
      <c r="AF80" s="119">
        <f>('1'!G78*1000)/'1'!Q78</f>
        <v>8.7706600179420935</v>
      </c>
      <c r="AG80" s="119">
        <f>('1'!H78*1000)/'1'!R78</f>
        <v>9.0787941275941382</v>
      </c>
      <c r="AH80" s="119">
        <f>('1'!I78*1000)/'1'!S78</f>
        <v>8.1018827597755649</v>
      </c>
      <c r="AI80" s="119">
        <f>('1'!J78*1000)/'1'!T78</f>
        <v>7.0928031579999224</v>
      </c>
      <c r="AJ80" s="119">
        <f>('1'!K78*1000)/'1'!U78</f>
        <v>6.4212825679668128</v>
      </c>
      <c r="AK80" s="119">
        <f>('1'!L78*1000)/'1'!V78</f>
        <v>6.1301177970930745</v>
      </c>
      <c r="AL80" s="119">
        <f>('1'!M78*1000)/'1'!W78</f>
        <v>5.6112990899522224</v>
      </c>
      <c r="AM80" s="119">
        <f>('1'!N78*1000)/'1'!X78</f>
        <v>4.7737135015355054</v>
      </c>
    </row>
    <row r="81" spans="26:39" x14ac:dyDescent="0.2">
      <c r="Z81" s="123"/>
      <c r="AA81" s="124"/>
      <c r="AB81" s="123" t="s">
        <v>49</v>
      </c>
      <c r="AC81" s="124" t="s">
        <v>50</v>
      </c>
      <c r="AD81" s="123" t="s">
        <v>13</v>
      </c>
      <c r="AE81" s="119">
        <f>('1'!F79*1000)/'1'!P79</f>
        <v>2.0140696600776193</v>
      </c>
      <c r="AF81" s="119">
        <f>('1'!G79*1000)/'1'!Q79</f>
        <v>2.0224254991466419</v>
      </c>
      <c r="AG81" s="119">
        <f>('1'!H79*1000)/'1'!R79</f>
        <v>1.9850356220177388</v>
      </c>
      <c r="AH81" s="119">
        <f>('1'!I79*1000)/'1'!S79</f>
        <v>1.6492835795525296</v>
      </c>
      <c r="AI81" s="119">
        <f>('1'!J79*1000)/'1'!T79</f>
        <v>1.6049453633231534</v>
      </c>
      <c r="AJ81" s="119">
        <f>('1'!K79*1000)/'1'!U79</f>
        <v>1.3591565274938264</v>
      </c>
      <c r="AK81" s="119">
        <f>('1'!L79*1000)/'1'!V79</f>
        <v>1.2429892372125269</v>
      </c>
      <c r="AL81" s="119">
        <f>('1'!M79*1000)/'1'!W79</f>
        <v>1.1647961075796747</v>
      </c>
      <c r="AM81" s="119">
        <f>('1'!N79*1000)/'1'!X79</f>
        <v>1.0828095360685783</v>
      </c>
    </row>
    <row r="82" spans="26:39" x14ac:dyDescent="0.2">
      <c r="Z82" s="123"/>
      <c r="AA82" s="124"/>
      <c r="AB82" s="123" t="s">
        <v>51</v>
      </c>
      <c r="AC82" s="124" t="s">
        <v>52</v>
      </c>
      <c r="AD82" s="123" t="s">
        <v>14</v>
      </c>
      <c r="AE82" s="119"/>
      <c r="AF82" s="119"/>
      <c r="AG82" s="119"/>
      <c r="AH82" s="119"/>
      <c r="AI82" s="119"/>
      <c r="AJ82" s="119"/>
      <c r="AK82" s="119"/>
      <c r="AL82" s="119"/>
    </row>
    <row r="83" spans="26:39" x14ac:dyDescent="0.2">
      <c r="Z83" s="125"/>
      <c r="AA83" s="126"/>
      <c r="AB83" s="125" t="s">
        <v>57</v>
      </c>
      <c r="AC83" s="126" t="s">
        <v>58</v>
      </c>
      <c r="AD83" s="123" t="s">
        <v>59</v>
      </c>
      <c r="AE83" s="119"/>
      <c r="AF83" s="119"/>
      <c r="AG83" s="119"/>
      <c r="AH83" s="119"/>
      <c r="AI83" s="119"/>
      <c r="AJ83" s="119"/>
      <c r="AK83" s="119"/>
      <c r="AL83" s="119"/>
    </row>
    <row r="84" spans="26:39" x14ac:dyDescent="0.2">
      <c r="AD84" s="123"/>
      <c r="AE84" s="119"/>
      <c r="AF84" s="119"/>
      <c r="AG84" s="119"/>
      <c r="AH84" s="119"/>
      <c r="AI84" s="119"/>
      <c r="AJ84" s="119"/>
      <c r="AK84" s="119"/>
      <c r="AL84" s="119"/>
    </row>
    <row r="85" spans="26:39" x14ac:dyDescent="0.2">
      <c r="Z85" s="128" t="s">
        <v>25</v>
      </c>
      <c r="AA85" s="129" t="s">
        <v>67</v>
      </c>
      <c r="AB85" s="121" t="s">
        <v>680</v>
      </c>
      <c r="AC85" s="129"/>
      <c r="AD85" s="121" t="s">
        <v>680</v>
      </c>
      <c r="AE85" s="119">
        <f>('1'!F83*1000)/'1'!P83</f>
        <v>27.386873555758068</v>
      </c>
      <c r="AF85" s="119">
        <f>('1'!G83*1000)/'1'!Q83</f>
        <v>28.487966883245644</v>
      </c>
      <c r="AG85" s="119">
        <f>('1'!H83*1000)/'1'!R83</f>
        <v>27.502073367682733</v>
      </c>
      <c r="AH85" s="119">
        <f>('1'!I83*1000)/'1'!S83</f>
        <v>24.106036652095931</v>
      </c>
      <c r="AI85" s="119">
        <f>('1'!J83*1000)/'1'!T83</f>
        <v>22.862988888277361</v>
      </c>
      <c r="AJ85" s="119">
        <f>('1'!K83*1000)/'1'!U83</f>
        <v>21.486095951099777</v>
      </c>
      <c r="AK85" s="119">
        <f>('1'!L83*1000)/'1'!V83</f>
        <v>20.534729332596097</v>
      </c>
      <c r="AL85" s="119">
        <f>('1'!M83*1000)/'1'!W83</f>
        <v>19.231613050229683</v>
      </c>
      <c r="AM85" s="119">
        <f>('1'!N83*1000)/'1'!X83</f>
        <v>18.570690174518006</v>
      </c>
    </row>
    <row r="86" spans="26:39" x14ac:dyDescent="0.2">
      <c r="Z86" s="123"/>
      <c r="AA86" s="124"/>
      <c r="AB86" s="123" t="s">
        <v>45</v>
      </c>
      <c r="AC86" s="124" t="s">
        <v>46</v>
      </c>
      <c r="AD86" s="123" t="s">
        <v>11</v>
      </c>
      <c r="AE86" s="119">
        <f>('1'!F84*1000)/'1'!P84</f>
        <v>46.376644009223305</v>
      </c>
      <c r="AF86" s="119">
        <f>('1'!G84*1000)/'1'!Q84</f>
        <v>50.891481175441584</v>
      </c>
      <c r="AG86" s="119">
        <f>('1'!H84*1000)/'1'!R84</f>
        <v>47.501183126668899</v>
      </c>
      <c r="AH86" s="119">
        <f>('1'!I84*1000)/'1'!S84</f>
        <v>42.964106772210741</v>
      </c>
      <c r="AI86" s="119">
        <f>('1'!J84*1000)/'1'!T84</f>
        <v>46.007997178554675</v>
      </c>
      <c r="AJ86" s="119">
        <f>('1'!K84*1000)/'1'!U84</f>
        <v>41.183235826036828</v>
      </c>
      <c r="AK86" s="119">
        <f>('1'!L84*1000)/'1'!V84</f>
        <v>37.705498283083188</v>
      </c>
      <c r="AL86" s="119">
        <f>('1'!M84*1000)/'1'!W84</f>
        <v>34.674562370979359</v>
      </c>
      <c r="AM86" s="119">
        <f>('1'!N84*1000)/'1'!X84</f>
        <v>33.468575728121792</v>
      </c>
    </row>
    <row r="87" spans="26:39" x14ac:dyDescent="0.2">
      <c r="Z87" s="123"/>
      <c r="AA87" s="124"/>
      <c r="AB87" s="123" t="s">
        <v>47</v>
      </c>
      <c r="AC87" s="124" t="s">
        <v>48</v>
      </c>
      <c r="AD87" s="123" t="s">
        <v>12</v>
      </c>
      <c r="AE87" s="119">
        <f>('1'!F85*1000)/'1'!P85</f>
        <v>25.813074331945931</v>
      </c>
      <c r="AF87" s="119">
        <f>('1'!G85*1000)/'1'!Q85</f>
        <v>27.069051269058111</v>
      </c>
      <c r="AG87" s="119">
        <f>('1'!H85*1000)/'1'!R85</f>
        <v>25.047599038387567</v>
      </c>
      <c r="AH87" s="119">
        <f>('1'!I85*1000)/'1'!S85</f>
        <v>20.892213216379758</v>
      </c>
      <c r="AI87" s="119">
        <f>('1'!J85*1000)/'1'!T85</f>
        <v>18.119867263237008</v>
      </c>
      <c r="AJ87" s="119">
        <f>('1'!K85*1000)/'1'!U85</f>
        <v>17.778502327726343</v>
      </c>
      <c r="AK87" s="119">
        <f>('1'!L85*1000)/'1'!V85</f>
        <v>17.707425474553233</v>
      </c>
      <c r="AL87" s="119">
        <f>('1'!M85*1000)/'1'!W85</f>
        <v>16.774065154105021</v>
      </c>
      <c r="AM87" s="119">
        <f>('1'!N85*1000)/'1'!X85</f>
        <v>16.720109443504867</v>
      </c>
    </row>
    <row r="88" spans="26:39" x14ac:dyDescent="0.2">
      <c r="Z88" s="123"/>
      <c r="AA88" s="124"/>
      <c r="AB88" s="123" t="s">
        <v>49</v>
      </c>
      <c r="AC88" s="124" t="s">
        <v>50</v>
      </c>
      <c r="AD88" s="123" t="s">
        <v>13</v>
      </c>
      <c r="AE88" s="119">
        <f>('1'!F86*1000)/'1'!P86</f>
        <v>1.4337462660956934</v>
      </c>
      <c r="AF88" s="119">
        <f>('1'!G86*1000)/'1'!Q86</f>
        <v>1.5525378567424328</v>
      </c>
      <c r="AG88" s="119">
        <f>('1'!H86*1000)/'1'!R86</f>
        <v>1.4952634599778385</v>
      </c>
      <c r="AH88" s="119">
        <f>('1'!I86*1000)/'1'!S86</f>
        <v>1.3697126003300082</v>
      </c>
      <c r="AI88" s="119">
        <f>('1'!J86*1000)/'1'!T86</f>
        <v>1.2679514338323112</v>
      </c>
      <c r="AJ88" s="119">
        <f>('1'!K86*1000)/'1'!U86</f>
        <v>1.1046936793765871</v>
      </c>
      <c r="AK88" s="119">
        <f>('1'!L86*1000)/'1'!V86</f>
        <v>1.0577124663906741</v>
      </c>
      <c r="AL88" s="119">
        <f>('1'!M86*1000)/'1'!W86</f>
        <v>1.0356331940038024</v>
      </c>
      <c r="AM88" s="119">
        <f>('1'!N86*1000)/'1'!X86</f>
        <v>0.93675858053413696</v>
      </c>
    </row>
    <row r="89" spans="26:39" x14ac:dyDescent="0.2">
      <c r="Z89" s="123"/>
      <c r="AA89" s="124"/>
      <c r="AB89" s="123" t="s">
        <v>51</v>
      </c>
      <c r="AC89" s="124" t="s">
        <v>52</v>
      </c>
      <c r="AD89" s="123" t="s">
        <v>14</v>
      </c>
      <c r="AE89" s="119"/>
      <c r="AF89" s="119"/>
      <c r="AG89" s="119"/>
      <c r="AH89" s="119"/>
      <c r="AI89" s="119"/>
      <c r="AJ89" s="119"/>
      <c r="AK89" s="119"/>
      <c r="AL89" s="119"/>
    </row>
    <row r="90" spans="26:39" x14ac:dyDescent="0.2">
      <c r="Z90" s="125"/>
      <c r="AA90" s="126"/>
      <c r="AB90" s="125" t="s">
        <v>57</v>
      </c>
      <c r="AC90" s="126" t="s">
        <v>58</v>
      </c>
      <c r="AD90" s="123" t="s">
        <v>59</v>
      </c>
      <c r="AE90" s="119"/>
      <c r="AF90" s="119"/>
      <c r="AG90" s="119"/>
      <c r="AH90" s="119"/>
      <c r="AI90" s="119"/>
      <c r="AJ90" s="119"/>
      <c r="AK90" s="119"/>
      <c r="AL90" s="119"/>
    </row>
    <row r="91" spans="26:39" x14ac:dyDescent="0.2">
      <c r="AD91" s="123"/>
      <c r="AE91" s="119"/>
      <c r="AF91" s="119"/>
      <c r="AG91" s="119"/>
      <c r="AH91" s="119"/>
      <c r="AI91" s="119"/>
      <c r="AJ91" s="119"/>
      <c r="AK91" s="119"/>
      <c r="AL91" s="119"/>
    </row>
    <row r="92" spans="26:39" x14ac:dyDescent="0.2">
      <c r="Z92" s="128" t="s">
        <v>26</v>
      </c>
      <c r="AA92" s="129" t="s">
        <v>68</v>
      </c>
      <c r="AB92" s="121" t="s">
        <v>680</v>
      </c>
      <c r="AC92" s="129"/>
      <c r="AD92" s="121" t="s">
        <v>680</v>
      </c>
      <c r="AE92" s="119">
        <f>('1'!F90*1000)/'1'!P90</f>
        <v>20.530577082627833</v>
      </c>
      <c r="AF92" s="119">
        <f>('1'!G90*1000)/'1'!Q90</f>
        <v>22.079142036082537</v>
      </c>
      <c r="AG92" s="119">
        <f>('1'!H90*1000)/'1'!R90</f>
        <v>20.689669890235439</v>
      </c>
      <c r="AH92" s="119">
        <f>('1'!I90*1000)/'1'!S90</f>
        <v>18.836549542099906</v>
      </c>
      <c r="AI92" s="119">
        <f>('1'!J90*1000)/'1'!T90</f>
        <v>17.236817198846772</v>
      </c>
      <c r="AJ92" s="119">
        <f>('1'!K90*1000)/'1'!U90</f>
        <v>15.841324755181361</v>
      </c>
      <c r="AK92" s="119">
        <f>('1'!L90*1000)/'1'!V90</f>
        <v>15.469697558947507</v>
      </c>
      <c r="AL92" s="119">
        <f>('1'!M90*1000)/'1'!W90</f>
        <v>14.525775309528075</v>
      </c>
      <c r="AM92" s="119">
        <f>('1'!N90*1000)/'1'!X90</f>
        <v>13.550218287936747</v>
      </c>
    </row>
    <row r="93" spans="26:39" x14ac:dyDescent="0.2">
      <c r="Z93" s="123"/>
      <c r="AA93" s="124"/>
      <c r="AB93" s="123" t="s">
        <v>45</v>
      </c>
      <c r="AC93" s="124" t="s">
        <v>46</v>
      </c>
      <c r="AD93" s="123" t="s">
        <v>11</v>
      </c>
      <c r="AE93" s="119">
        <f>('1'!F91*1000)/'1'!P91</f>
        <v>33.576487352217192</v>
      </c>
      <c r="AF93" s="119">
        <f>('1'!G91*1000)/'1'!Q91</f>
        <v>42.309172575401519</v>
      </c>
      <c r="AG93" s="119">
        <f>('1'!H91*1000)/'1'!R91</f>
        <v>34.520662305013445</v>
      </c>
      <c r="AH93" s="119">
        <f>('1'!I91*1000)/'1'!S91</f>
        <v>32.0945861652921</v>
      </c>
      <c r="AI93" s="119">
        <f>('1'!J91*1000)/'1'!T91</f>
        <v>29.020617192401904</v>
      </c>
      <c r="AJ93" s="119">
        <f>('1'!K91*1000)/'1'!U91</f>
        <v>27.01567228552231</v>
      </c>
      <c r="AK93" s="119">
        <f>('1'!L91*1000)/'1'!V91</f>
        <v>27.041833707784466</v>
      </c>
      <c r="AL93" s="119">
        <f>('1'!M91*1000)/'1'!W91</f>
        <v>25.072635704760653</v>
      </c>
      <c r="AM93" s="119">
        <f>('1'!N91*1000)/'1'!X91</f>
        <v>23.921228128333265</v>
      </c>
    </row>
    <row r="94" spans="26:39" x14ac:dyDescent="0.2">
      <c r="Z94" s="123"/>
      <c r="AA94" s="124"/>
      <c r="AB94" s="123" t="s">
        <v>47</v>
      </c>
      <c r="AC94" s="124" t="s">
        <v>48</v>
      </c>
      <c r="AD94" s="123" t="s">
        <v>12</v>
      </c>
      <c r="AE94" s="119">
        <f>('1'!F92*1000)/'1'!P92</f>
        <v>11.991789453428963</v>
      </c>
      <c r="AF94" s="119">
        <f>('1'!G92*1000)/'1'!Q92</f>
        <v>11.388761874609163</v>
      </c>
      <c r="AG94" s="119">
        <f>('1'!H92*1000)/'1'!R92</f>
        <v>11.252423184592571</v>
      </c>
      <c r="AH94" s="119">
        <f>('1'!I92*1000)/'1'!S92</f>
        <v>10.275392054602122</v>
      </c>
      <c r="AI94" s="119">
        <f>('1'!J92*1000)/'1'!T92</f>
        <v>9.1980042542709342</v>
      </c>
      <c r="AJ94" s="119">
        <f>('1'!K92*1000)/'1'!U92</f>
        <v>8.2352551895406325</v>
      </c>
      <c r="AK94" s="119">
        <f>('1'!L92*1000)/'1'!V92</f>
        <v>8.063564495044643</v>
      </c>
      <c r="AL94" s="119">
        <f>('1'!M92*1000)/'1'!W92</f>
        <v>7.3542945297841245</v>
      </c>
      <c r="AM94" s="119">
        <f>('1'!N92*1000)/'1'!X92</f>
        <v>6.7270490369150835</v>
      </c>
    </row>
    <row r="95" spans="26:39" x14ac:dyDescent="0.2">
      <c r="Z95" s="123"/>
      <c r="AA95" s="124"/>
      <c r="AB95" s="123" t="s">
        <v>49</v>
      </c>
      <c r="AC95" s="124" t="s">
        <v>50</v>
      </c>
      <c r="AD95" s="123" t="s">
        <v>13</v>
      </c>
      <c r="AE95" s="119">
        <f>('1'!F93*1000)/'1'!P93</f>
        <v>1.1823364246322599</v>
      </c>
      <c r="AF95" s="119">
        <f>('1'!G93*1000)/'1'!Q93</f>
        <v>1.1528357636377971</v>
      </c>
      <c r="AG95" s="119">
        <f>('1'!H93*1000)/'1'!R93</f>
        <v>1.1933350831927461</v>
      </c>
      <c r="AH95" s="119">
        <f>('1'!I93*1000)/'1'!S93</f>
        <v>1.0889530595538899</v>
      </c>
      <c r="AI95" s="119">
        <f>('1'!J93*1000)/'1'!T93</f>
        <v>1.0751482517366304</v>
      </c>
      <c r="AJ95" s="119">
        <f>('1'!K93*1000)/'1'!U93</f>
        <v>0.95603526689619012</v>
      </c>
      <c r="AK95" s="119">
        <f>('1'!L93*1000)/'1'!V93</f>
        <v>0.89206179655800055</v>
      </c>
      <c r="AL95" s="119">
        <f>('1'!M93*1000)/'1'!W93</f>
        <v>0.84198777645108058</v>
      </c>
      <c r="AM95" s="119">
        <f>('1'!N93*1000)/'1'!X93</f>
        <v>0.76376857042131563</v>
      </c>
    </row>
    <row r="96" spans="26:39" x14ac:dyDescent="0.2">
      <c r="Z96" s="123"/>
      <c r="AA96" s="124"/>
      <c r="AB96" s="123" t="s">
        <v>51</v>
      </c>
      <c r="AC96" s="124" t="s">
        <v>52</v>
      </c>
      <c r="AD96" s="123" t="s">
        <v>14</v>
      </c>
      <c r="AE96" s="119"/>
      <c r="AF96" s="119"/>
      <c r="AG96" s="119"/>
      <c r="AH96" s="119"/>
      <c r="AI96" s="119"/>
      <c r="AJ96" s="119"/>
      <c r="AK96" s="119"/>
      <c r="AL96" s="119"/>
    </row>
    <row r="97" spans="26:40" x14ac:dyDescent="0.2">
      <c r="Z97" s="125"/>
      <c r="AA97" s="126"/>
      <c r="AB97" s="125" t="s">
        <v>57</v>
      </c>
      <c r="AC97" s="126" t="s">
        <v>58</v>
      </c>
      <c r="AD97" s="123" t="s">
        <v>59</v>
      </c>
      <c r="AE97" s="119"/>
      <c r="AF97" s="119"/>
      <c r="AG97" s="119"/>
      <c r="AH97" s="119"/>
      <c r="AI97" s="119"/>
      <c r="AJ97" s="119"/>
      <c r="AK97" s="119"/>
      <c r="AL97" s="119"/>
    </row>
    <row r="98" spans="26:40" x14ac:dyDescent="0.2">
      <c r="AD98" s="123"/>
      <c r="AE98" s="119"/>
      <c r="AF98" s="119"/>
      <c r="AG98" s="119"/>
      <c r="AH98" s="119"/>
      <c r="AI98" s="119"/>
      <c r="AJ98" s="119"/>
      <c r="AK98" s="119"/>
      <c r="AL98" s="119"/>
    </row>
    <row r="99" spans="26:40" x14ac:dyDescent="0.2">
      <c r="AD99" s="123"/>
      <c r="AE99" s="119"/>
      <c r="AF99" s="119"/>
      <c r="AG99" s="119"/>
      <c r="AH99" s="119"/>
      <c r="AI99" s="119"/>
      <c r="AJ99" s="119"/>
      <c r="AK99" s="119"/>
      <c r="AL99" s="119"/>
    </row>
    <row r="100" spans="26:40" x14ac:dyDescent="0.2">
      <c r="Z100" s="128" t="s">
        <v>27</v>
      </c>
      <c r="AA100" s="129" t="s">
        <v>69</v>
      </c>
      <c r="AB100" s="121" t="s">
        <v>680</v>
      </c>
      <c r="AC100" s="129"/>
      <c r="AD100" s="121" t="s">
        <v>680</v>
      </c>
      <c r="AE100" s="119">
        <f>('1'!F98*1000)/'1'!P98</f>
        <v>21.195475773870456</v>
      </c>
      <c r="AF100" s="119">
        <f>('1'!G98*1000)/'1'!Q98</f>
        <v>22.34520913159335</v>
      </c>
      <c r="AG100" s="119">
        <f>('1'!H98*1000)/'1'!R98</f>
        <v>21.320357337318381</v>
      </c>
      <c r="AH100" s="119">
        <f>('1'!I98*1000)/'1'!S98</f>
        <v>18.982017145645802</v>
      </c>
      <c r="AI100" s="119">
        <f>('1'!J98*1000)/'1'!T98</f>
        <v>18.328276728536462</v>
      </c>
      <c r="AJ100" s="119">
        <f>('1'!K98*1000)/'1'!U98</f>
        <v>17.888910442721595</v>
      </c>
      <c r="AK100" s="119">
        <f>('1'!L98*1000)/'1'!V98</f>
        <v>16.042916236601855</v>
      </c>
      <c r="AL100" s="119">
        <f>('1'!M98*1000)/'1'!W98</f>
        <v>14.88662902581294</v>
      </c>
      <c r="AM100" s="119">
        <f>('1'!N98*1000)/'1'!X98</f>
        <v>15.053951336979317</v>
      </c>
      <c r="AN100" s="116"/>
    </row>
    <row r="101" spans="26:40" x14ac:dyDescent="0.2">
      <c r="Z101" s="123"/>
      <c r="AA101" s="124"/>
      <c r="AB101" s="123" t="s">
        <v>45</v>
      </c>
      <c r="AC101" s="124" t="s">
        <v>46</v>
      </c>
      <c r="AD101" s="123" t="s">
        <v>11</v>
      </c>
      <c r="AE101" s="119">
        <f>('1'!F99*1000)/'1'!P99</f>
        <v>43.835417805109586</v>
      </c>
      <c r="AF101" s="119">
        <f>('1'!G99*1000)/'1'!Q99</f>
        <v>51.228018063161436</v>
      </c>
      <c r="AG101" s="119">
        <f>('1'!H99*1000)/'1'!R99</f>
        <v>44.859424668102889</v>
      </c>
      <c r="AH101" s="119">
        <f>('1'!I99*1000)/'1'!S99</f>
        <v>38.634619212832874</v>
      </c>
      <c r="AI101" s="119">
        <f>('1'!J99*1000)/'1'!T99</f>
        <v>38.40269012534548</v>
      </c>
      <c r="AJ101" s="119">
        <f>('1'!K99*1000)/'1'!U99</f>
        <v>39.140707920940919</v>
      </c>
      <c r="AK101" s="119">
        <f>('1'!L99*1000)/'1'!V99</f>
        <v>36.339220671918739</v>
      </c>
      <c r="AL101" s="119">
        <f>('1'!M99*1000)/'1'!W99</f>
        <v>34.689292871855962</v>
      </c>
      <c r="AM101" s="119">
        <f>('1'!N99*1000)/'1'!X99</f>
        <v>37.823921906034059</v>
      </c>
    </row>
    <row r="102" spans="26:40" x14ac:dyDescent="0.2">
      <c r="Z102" s="123"/>
      <c r="AA102" s="124"/>
      <c r="AB102" s="123" t="s">
        <v>47</v>
      </c>
      <c r="AC102" s="124" t="s">
        <v>48</v>
      </c>
      <c r="AD102" s="123" t="s">
        <v>12</v>
      </c>
      <c r="AE102" s="119">
        <f>('1'!F100*1000)/'1'!P100</f>
        <v>8.1603188034989547</v>
      </c>
      <c r="AF102" s="119">
        <f>('1'!G100*1000)/'1'!Q100</f>
        <v>7.1988232155671588</v>
      </c>
      <c r="AG102" s="119">
        <f>('1'!H100*1000)/'1'!R100</f>
        <v>7.6646138744498735</v>
      </c>
      <c r="AH102" s="119">
        <f>('1'!I100*1000)/'1'!S100</f>
        <v>7.0996189861015564</v>
      </c>
      <c r="AI102" s="119">
        <f>('1'!J100*1000)/'1'!T100</f>
        <v>6.5248261720981109</v>
      </c>
      <c r="AJ102" s="119">
        <f>('1'!K100*1000)/'1'!U100</f>
        <v>6.1309850905114889</v>
      </c>
      <c r="AK102" s="119">
        <f>('1'!L100*1000)/'1'!V100</f>
        <v>5.3703158887234288</v>
      </c>
      <c r="AL102" s="119">
        <f>('1'!M100*1000)/'1'!W100</f>
        <v>5.04059091393282</v>
      </c>
      <c r="AM102" s="119">
        <f>('1'!N100*1000)/'1'!X100</f>
        <v>4.045798023304938</v>
      </c>
    </row>
    <row r="103" spans="26:40" x14ac:dyDescent="0.2">
      <c r="Z103" s="123"/>
      <c r="AA103" s="124"/>
      <c r="AB103" s="123" t="s">
        <v>49</v>
      </c>
      <c r="AC103" s="124" t="s">
        <v>50</v>
      </c>
      <c r="AD103" s="123" t="s">
        <v>13</v>
      </c>
      <c r="AE103" s="119">
        <f>('1'!F101*1000)/'1'!P101</f>
        <v>0.98522004610105807</v>
      </c>
      <c r="AF103" s="119">
        <f>('1'!G101*1000)/'1'!Q101</f>
        <v>0.97719208263995672</v>
      </c>
      <c r="AG103" s="119">
        <f>('1'!H101*1000)/'1'!R101</f>
        <v>0.99101284833828251</v>
      </c>
      <c r="AH103" s="119">
        <f>('1'!I101*1000)/'1'!S101</f>
        <v>0.92313335154089193</v>
      </c>
      <c r="AI103" s="119">
        <f>('1'!J101*1000)/'1'!T101</f>
        <v>0.88229649850224301</v>
      </c>
      <c r="AJ103" s="119">
        <f>('1'!K101*1000)/'1'!U101</f>
        <v>0.78967452827707807</v>
      </c>
      <c r="AK103" s="119">
        <f>('1'!L101*1000)/'1'!V101</f>
        <v>0.72605264955046023</v>
      </c>
      <c r="AL103" s="119">
        <f>('1'!M101*1000)/'1'!W101</f>
        <v>0.6670146288255937</v>
      </c>
      <c r="AM103" s="119">
        <f>('1'!N101*1000)/'1'!X101</f>
        <v>0.59015301978320112</v>
      </c>
    </row>
    <row r="104" spans="26:40" x14ac:dyDescent="0.2">
      <c r="Z104" s="123"/>
      <c r="AA104" s="124"/>
      <c r="AB104" s="123" t="s">
        <v>51</v>
      </c>
      <c r="AC104" s="124" t="s">
        <v>52</v>
      </c>
      <c r="AD104" s="123" t="s">
        <v>14</v>
      </c>
      <c r="AE104" s="119"/>
      <c r="AF104" s="119"/>
      <c r="AG104" s="119"/>
      <c r="AH104" s="119"/>
      <c r="AI104" s="119"/>
      <c r="AJ104" s="119"/>
      <c r="AK104" s="119"/>
      <c r="AL104" s="119"/>
    </row>
    <row r="105" spans="26:40" x14ac:dyDescent="0.2">
      <c r="Z105" s="125"/>
      <c r="AA105" s="126"/>
      <c r="AB105" s="125" t="s">
        <v>57</v>
      </c>
      <c r="AC105" s="126" t="s">
        <v>58</v>
      </c>
      <c r="AD105" s="123" t="s">
        <v>59</v>
      </c>
      <c r="AE105" s="119"/>
      <c r="AF105" s="119"/>
      <c r="AG105" s="119"/>
      <c r="AH105" s="119"/>
      <c r="AI105" s="119"/>
      <c r="AJ105" s="119"/>
      <c r="AK105" s="119"/>
      <c r="AL105" s="119"/>
    </row>
    <row r="106" spans="26:40" x14ac:dyDescent="0.2">
      <c r="AD106" s="123"/>
      <c r="AE106" s="119"/>
      <c r="AF106" s="119"/>
      <c r="AG106" s="119"/>
      <c r="AH106" s="119"/>
      <c r="AI106" s="119"/>
      <c r="AJ106" s="119"/>
      <c r="AK106" s="119"/>
      <c r="AL106" s="119"/>
    </row>
    <row r="107" spans="26:40" x14ac:dyDescent="0.2">
      <c r="Z107" s="128" t="s">
        <v>28</v>
      </c>
      <c r="AA107" s="129" t="s">
        <v>70</v>
      </c>
      <c r="AB107" s="121" t="s">
        <v>680</v>
      </c>
      <c r="AC107" s="129"/>
      <c r="AD107" s="121" t="s">
        <v>680</v>
      </c>
      <c r="AE107" s="119">
        <f>('1'!F105*1000)/'1'!P105</f>
        <v>31.000462493314604</v>
      </c>
      <c r="AF107" s="119">
        <f>('1'!G105*1000)/'1'!Q105</f>
        <v>25.889371880103973</v>
      </c>
      <c r="AG107" s="119">
        <f>('1'!H105*1000)/'1'!R105</f>
        <v>28.050718235588608</v>
      </c>
      <c r="AH107" s="119">
        <f>('1'!I105*1000)/'1'!S105</f>
        <v>21.883511869283367</v>
      </c>
      <c r="AI107" s="119">
        <f>('1'!J105*1000)/'1'!T105</f>
        <v>21.26543977684377</v>
      </c>
      <c r="AJ107" s="119">
        <f>('1'!K105*1000)/'1'!U105</f>
        <v>19.167490597089579</v>
      </c>
      <c r="AK107" s="119">
        <f>('1'!L105*1000)/'1'!V105</f>
        <v>16.921830401291118</v>
      </c>
      <c r="AL107" s="119">
        <f>('1'!M105*1000)/'1'!W105</f>
        <v>14.650154893992562</v>
      </c>
      <c r="AM107" s="119">
        <f>('1'!N105*1000)/'1'!X105</f>
        <v>14.1687095986233</v>
      </c>
    </row>
    <row r="108" spans="26:40" x14ac:dyDescent="0.2">
      <c r="Z108" s="123"/>
      <c r="AA108" s="124"/>
      <c r="AB108" s="123" t="s">
        <v>45</v>
      </c>
      <c r="AC108" s="124" t="s">
        <v>46</v>
      </c>
      <c r="AD108" s="123" t="s">
        <v>11</v>
      </c>
      <c r="AE108" s="119">
        <f>('1'!F106*1000)/'1'!P106</f>
        <v>63.305181844576978</v>
      </c>
      <c r="AF108" s="119">
        <f>('1'!G106*1000)/'1'!Q106</f>
        <v>55.144788015806512</v>
      </c>
      <c r="AG108" s="119">
        <f>('1'!H106*1000)/'1'!R106</f>
        <v>60.081460219998945</v>
      </c>
      <c r="AH108" s="119">
        <f>('1'!I106*1000)/'1'!S106</f>
        <v>43.521085685863326</v>
      </c>
      <c r="AI108" s="119">
        <f>('1'!J106*1000)/'1'!T106</f>
        <v>43.792926974800217</v>
      </c>
      <c r="AJ108" s="119">
        <f>('1'!K106*1000)/'1'!U106</f>
        <v>42.474870167637924</v>
      </c>
      <c r="AK108" s="119">
        <f>('1'!L106*1000)/'1'!V106</f>
        <v>38.144637838433063</v>
      </c>
      <c r="AL108" s="119">
        <f>('1'!M106*1000)/'1'!W106</f>
        <v>29.750919373493836</v>
      </c>
      <c r="AM108" s="119">
        <f>('1'!N106*1000)/'1'!X106</f>
        <v>30.09260199187986</v>
      </c>
    </row>
    <row r="109" spans="26:40" x14ac:dyDescent="0.2">
      <c r="Z109" s="123"/>
      <c r="AA109" s="124"/>
      <c r="AB109" s="123" t="s">
        <v>47</v>
      </c>
      <c r="AC109" s="124" t="s">
        <v>48</v>
      </c>
      <c r="AD109" s="123" t="s">
        <v>12</v>
      </c>
      <c r="AE109" s="119">
        <f>('1'!F107*1000)/'1'!P107</f>
        <v>11.960056707106663</v>
      </c>
      <c r="AF109" s="119">
        <f>('1'!G107*1000)/'1'!Q107</f>
        <v>9.6382977723281797</v>
      </c>
      <c r="AG109" s="119">
        <f>('1'!H107*1000)/'1'!R107</f>
        <v>8.5753032368541238</v>
      </c>
      <c r="AH109" s="119">
        <f>('1'!I107*1000)/'1'!S107</f>
        <v>8.4981395805789095</v>
      </c>
      <c r="AI109" s="119">
        <f>('1'!J107*1000)/'1'!T107</f>
        <v>8.0718571939003372</v>
      </c>
      <c r="AJ109" s="119">
        <f>('1'!K107*1000)/'1'!U107</f>
        <v>4.9619147349655854</v>
      </c>
      <c r="AK109" s="119">
        <f>('1'!L107*1000)/'1'!V107</f>
        <v>4.6267193487981553</v>
      </c>
      <c r="AL109" s="119">
        <f>('1'!M107*1000)/'1'!W107</f>
        <v>5.1519334626347932</v>
      </c>
      <c r="AM109" s="119">
        <f>('1'!N107*1000)/'1'!X107</f>
        <v>4.8584742114390318</v>
      </c>
    </row>
    <row r="110" spans="26:40" x14ac:dyDescent="0.2">
      <c r="Z110" s="123"/>
      <c r="AA110" s="124"/>
      <c r="AB110" s="123" t="s">
        <v>49</v>
      </c>
      <c r="AC110" s="124" t="s">
        <v>50</v>
      </c>
      <c r="AD110" s="123" t="s">
        <v>13</v>
      </c>
      <c r="AE110" s="119">
        <f>('1'!F108*1000)/'1'!P108</f>
        <v>1.218145767903992</v>
      </c>
      <c r="AF110" s="119">
        <f>('1'!G108*1000)/'1'!Q108</f>
        <v>1.1449123771675465</v>
      </c>
      <c r="AG110" s="119">
        <f>('1'!H108*1000)/'1'!R108</f>
        <v>1.1636250741567613</v>
      </c>
      <c r="AH110" s="119">
        <f>('1'!I108*1000)/'1'!S108</f>
        <v>1.093843781137035</v>
      </c>
      <c r="AI110" s="119">
        <f>('1'!J108*1000)/'1'!T108</f>
        <v>1.0879630018843536</v>
      </c>
      <c r="AJ110" s="119">
        <f>('1'!K108*1000)/'1'!U108</f>
        <v>0.92164286601452816</v>
      </c>
      <c r="AK110" s="119">
        <f>('1'!L108*1000)/'1'!V108</f>
        <v>0.81625630266687255</v>
      </c>
      <c r="AL110" s="119">
        <f>('1'!M108*1000)/'1'!W108</f>
        <v>0.77926495517089844</v>
      </c>
      <c r="AM110" s="119">
        <f>('1'!N108*1000)/'1'!X108</f>
        <v>0.74864069704117864</v>
      </c>
    </row>
    <row r="111" spans="26:40" x14ac:dyDescent="0.2">
      <c r="Z111" s="123"/>
      <c r="AA111" s="124"/>
      <c r="AB111" s="123" t="s">
        <v>51</v>
      </c>
      <c r="AC111" s="124" t="s">
        <v>52</v>
      </c>
      <c r="AD111" s="123" t="s">
        <v>14</v>
      </c>
      <c r="AE111" s="119"/>
      <c r="AF111" s="119"/>
      <c r="AG111" s="119"/>
      <c r="AH111" s="119"/>
      <c r="AI111" s="119"/>
      <c r="AJ111" s="119"/>
      <c r="AK111" s="119"/>
      <c r="AL111" s="119"/>
    </row>
    <row r="112" spans="26:40" x14ac:dyDescent="0.2">
      <c r="Z112" s="125"/>
      <c r="AA112" s="126"/>
      <c r="AB112" s="125" t="s">
        <v>57</v>
      </c>
      <c r="AC112" s="126" t="s">
        <v>58</v>
      </c>
      <c r="AD112" s="123" t="s">
        <v>59</v>
      </c>
      <c r="AE112" s="119"/>
      <c r="AF112" s="119"/>
      <c r="AG112" s="119"/>
      <c r="AH112" s="119"/>
      <c r="AI112" s="119"/>
      <c r="AJ112" s="119"/>
      <c r="AK112" s="119"/>
      <c r="AL112" s="119"/>
    </row>
    <row r="113" spans="26:44" x14ac:dyDescent="0.2">
      <c r="AD113" s="123"/>
      <c r="AE113" s="119"/>
      <c r="AF113" s="119"/>
      <c r="AG113" s="119"/>
      <c r="AH113" s="119"/>
      <c r="AI113" s="119"/>
      <c r="AJ113" s="119"/>
      <c r="AK113" s="119"/>
      <c r="AL113" s="119"/>
    </row>
    <row r="114" spans="26:44" x14ac:dyDescent="0.2">
      <c r="Z114" s="128" t="s">
        <v>29</v>
      </c>
      <c r="AA114" s="129" t="s">
        <v>71</v>
      </c>
      <c r="AB114" s="121" t="s">
        <v>680</v>
      </c>
      <c r="AC114" s="129"/>
      <c r="AD114" s="121" t="s">
        <v>680</v>
      </c>
      <c r="AE114" s="119">
        <f>('1'!F112*1000)/'1'!P112</f>
        <v>23.295316540707354</v>
      </c>
      <c r="AF114" s="119">
        <f>('1'!G112*1000)/'1'!Q112</f>
        <v>22.43703174072505</v>
      </c>
      <c r="AG114" s="119">
        <f>('1'!H112*1000)/'1'!R112</f>
        <v>22.84440195525492</v>
      </c>
      <c r="AH114" s="119">
        <f>('1'!I112*1000)/'1'!S112</f>
        <v>20.638782095756998</v>
      </c>
      <c r="AI114" s="119">
        <f>('1'!J112*1000)/'1'!T112</f>
        <v>20.096709194747078</v>
      </c>
      <c r="AJ114" s="119">
        <f>('1'!K112*1000)/'1'!U112</f>
        <v>19.90080262982481</v>
      </c>
      <c r="AK114" s="119">
        <f>('1'!L112*1000)/'1'!V112</f>
        <v>18.576665336811885</v>
      </c>
      <c r="AL114" s="119">
        <f>('1'!M112*1000)/'1'!W112</f>
        <v>17.146604235772099</v>
      </c>
      <c r="AM114" s="119">
        <f>('1'!N112*1000)/'1'!X112</f>
        <v>16.45922837781562</v>
      </c>
      <c r="AN114" s="116"/>
      <c r="AO114" s="116"/>
      <c r="AP114" s="116"/>
      <c r="AQ114" s="116"/>
      <c r="AR114" s="116"/>
    </row>
    <row r="115" spans="26:44" x14ac:dyDescent="0.2">
      <c r="Z115" s="123"/>
      <c r="AA115" s="124"/>
      <c r="AB115" s="123" t="s">
        <v>45</v>
      </c>
      <c r="AC115" s="124" t="s">
        <v>46</v>
      </c>
      <c r="AD115" s="123" t="s">
        <v>11</v>
      </c>
      <c r="AE115" s="119">
        <f>('1'!F113*1000)/'1'!P113</f>
        <v>42.194345419279216</v>
      </c>
      <c r="AF115" s="119">
        <f>('1'!G113*1000)/'1'!Q113</f>
        <v>44.734515827042898</v>
      </c>
      <c r="AG115" s="119">
        <f>('1'!H113*1000)/'1'!R113</f>
        <v>45.176724998378759</v>
      </c>
      <c r="AH115" s="119">
        <f>('1'!I113*1000)/'1'!S113</f>
        <v>39.840140597812422</v>
      </c>
      <c r="AI115" s="119">
        <f>('1'!J113*1000)/'1'!T113</f>
        <v>42.597506477309992</v>
      </c>
      <c r="AJ115" s="119">
        <f>('1'!K113*1000)/'1'!U113</f>
        <v>43.896550458498439</v>
      </c>
      <c r="AK115" s="119">
        <f>('1'!L113*1000)/'1'!V113</f>
        <v>41.387572376127999</v>
      </c>
      <c r="AL115" s="119">
        <f>('1'!M113*1000)/'1'!W113</f>
        <v>36.989913228262758</v>
      </c>
      <c r="AM115" s="119">
        <f>('1'!N113*1000)/'1'!X113</f>
        <v>36.69695646933549</v>
      </c>
    </row>
    <row r="116" spans="26:44" x14ac:dyDescent="0.2">
      <c r="Z116" s="123"/>
      <c r="AA116" s="124"/>
      <c r="AB116" s="123" t="s">
        <v>47</v>
      </c>
      <c r="AC116" s="124" t="s">
        <v>48</v>
      </c>
      <c r="AD116" s="123" t="s">
        <v>12</v>
      </c>
      <c r="AE116" s="119">
        <f>('1'!F114*1000)/'1'!P114</f>
        <v>9.7858006566418396</v>
      </c>
      <c r="AF116" s="119">
        <f>('1'!G114*1000)/'1'!Q114</f>
        <v>8.7829785353831351</v>
      </c>
      <c r="AG116" s="119">
        <f>('1'!H114*1000)/'1'!R114</f>
        <v>8.9082016683425795</v>
      </c>
      <c r="AH116" s="119">
        <f>('1'!I114*1000)/'1'!S114</f>
        <v>8.3417116895719658</v>
      </c>
      <c r="AI116" s="119">
        <f>('1'!J114*1000)/'1'!T114</f>
        <v>7.4135934556984457</v>
      </c>
      <c r="AJ116" s="119">
        <f>('1'!K114*1000)/'1'!U114</f>
        <v>6.8585390413017198</v>
      </c>
      <c r="AK116" s="119">
        <f>('1'!L114*1000)/'1'!V114</f>
        <v>6.2089284639759041</v>
      </c>
      <c r="AL116" s="119">
        <f>('1'!M114*1000)/'1'!W114</f>
        <v>5.582260724019247</v>
      </c>
      <c r="AM116" s="119">
        <f>('1'!N114*1000)/'1'!X114</f>
        <v>4.9744121081050121</v>
      </c>
    </row>
    <row r="117" spans="26:44" x14ac:dyDescent="0.2">
      <c r="Z117" s="123"/>
      <c r="AA117" s="124"/>
      <c r="AB117" s="123" t="s">
        <v>49</v>
      </c>
      <c r="AC117" s="124" t="s">
        <v>50</v>
      </c>
      <c r="AD117" s="123" t="s">
        <v>13</v>
      </c>
      <c r="AE117" s="119">
        <f>('1'!F115*1000)/'1'!P115</f>
        <v>0.9274454891979349</v>
      </c>
      <c r="AF117" s="119">
        <f>('1'!G115*1000)/'1'!Q115</f>
        <v>0.78737897069811524</v>
      </c>
      <c r="AG117" s="119">
        <f>('1'!H115*1000)/'1'!R115</f>
        <v>0.76852254336909487</v>
      </c>
      <c r="AH117" s="119">
        <f>('1'!I115*1000)/'1'!S115</f>
        <v>0.72090789511677877</v>
      </c>
      <c r="AI117" s="119">
        <f>('1'!J115*1000)/'1'!T115</f>
        <v>0.67768337876408591</v>
      </c>
      <c r="AJ117" s="119">
        <f>('1'!K115*1000)/'1'!U115</f>
        <v>0.64009374589560797</v>
      </c>
      <c r="AK117" s="119">
        <f>('1'!L115*1000)/'1'!V115</f>
        <v>0.58875467065051945</v>
      </c>
      <c r="AL117" s="119">
        <f>('1'!M115*1000)/'1'!W115</f>
        <v>0.5630408022488923</v>
      </c>
      <c r="AM117" s="119">
        <f>('1'!N115*1000)/'1'!X115</f>
        <v>0.52439198416744726</v>
      </c>
    </row>
    <row r="118" spans="26:44" x14ac:dyDescent="0.2">
      <c r="Z118" s="123"/>
      <c r="AA118" s="124"/>
      <c r="AB118" s="123" t="s">
        <v>51</v>
      </c>
      <c r="AC118" s="124" t="s">
        <v>52</v>
      </c>
      <c r="AD118" s="123" t="s">
        <v>14</v>
      </c>
      <c r="AE118" s="119"/>
      <c r="AF118" s="119"/>
      <c r="AG118" s="119"/>
      <c r="AH118" s="119"/>
      <c r="AI118" s="119"/>
      <c r="AJ118" s="119"/>
      <c r="AK118" s="119"/>
      <c r="AL118" s="119"/>
    </row>
    <row r="119" spans="26:44" x14ac:dyDescent="0.2">
      <c r="Z119" s="125"/>
      <c r="AA119" s="126"/>
      <c r="AB119" s="125" t="s">
        <v>57</v>
      </c>
      <c r="AC119" s="126" t="s">
        <v>58</v>
      </c>
      <c r="AD119" s="123" t="s">
        <v>59</v>
      </c>
      <c r="AE119" s="119"/>
      <c r="AF119" s="119"/>
      <c r="AG119" s="119"/>
      <c r="AH119" s="119"/>
      <c r="AI119" s="119"/>
      <c r="AJ119" s="119"/>
      <c r="AK119" s="119"/>
      <c r="AL119" s="119"/>
    </row>
    <row r="120" spans="26:44" x14ac:dyDescent="0.2">
      <c r="AD120" s="123"/>
      <c r="AE120" s="119"/>
      <c r="AF120" s="119"/>
      <c r="AG120" s="119"/>
      <c r="AH120" s="119"/>
      <c r="AI120" s="119"/>
      <c r="AJ120" s="119"/>
      <c r="AK120" s="119"/>
      <c r="AL120" s="119"/>
    </row>
    <row r="121" spans="26:44" x14ac:dyDescent="0.2">
      <c r="Z121" s="128" t="s">
        <v>30</v>
      </c>
      <c r="AA121" s="129" t="s">
        <v>72</v>
      </c>
      <c r="AB121" s="121" t="s">
        <v>680</v>
      </c>
      <c r="AC121" s="129"/>
      <c r="AD121" s="121" t="s">
        <v>680</v>
      </c>
      <c r="AE121" s="119">
        <f>('1'!F119*1000)/'1'!P119</f>
        <v>20.846386802696543</v>
      </c>
      <c r="AF121" s="119">
        <f>('1'!G119*1000)/'1'!Q119</f>
        <v>20.356466407355363</v>
      </c>
      <c r="AG121" s="119">
        <f>('1'!H119*1000)/'1'!R119</f>
        <v>20.44846950073082</v>
      </c>
      <c r="AH121" s="119">
        <f>('1'!I119*1000)/'1'!S119</f>
        <v>19.328943169535368</v>
      </c>
      <c r="AI121" s="119">
        <f>('1'!J119*1000)/'1'!T119</f>
        <v>17.653249840954857</v>
      </c>
      <c r="AJ121" s="119">
        <f>('1'!K119*1000)/'1'!U119</f>
        <v>16.66567692350101</v>
      </c>
      <c r="AK121" s="119">
        <f>('1'!L119*1000)/'1'!V119</f>
        <v>15.164513921579136</v>
      </c>
      <c r="AL121" s="119">
        <f>('1'!M119*1000)/'1'!W119</f>
        <v>14.288517731280887</v>
      </c>
      <c r="AM121" s="119">
        <f>('1'!N119*1000)/'1'!X119</f>
        <v>13.524428132777873</v>
      </c>
    </row>
    <row r="122" spans="26:44" x14ac:dyDescent="0.2">
      <c r="Z122" s="123"/>
      <c r="AA122" s="124"/>
      <c r="AB122" s="123" t="s">
        <v>45</v>
      </c>
      <c r="AC122" s="124" t="s">
        <v>46</v>
      </c>
      <c r="AD122" s="123" t="s">
        <v>11</v>
      </c>
      <c r="AE122" s="119">
        <f>('1'!F120*1000)/'1'!P120</f>
        <v>37.54371836448523</v>
      </c>
      <c r="AF122" s="119">
        <f>('1'!G120*1000)/'1'!Q120</f>
        <v>37.481901377953733</v>
      </c>
      <c r="AG122" s="119">
        <f>('1'!H120*1000)/'1'!R120</f>
        <v>35.303304123784635</v>
      </c>
      <c r="AH122" s="119">
        <f>('1'!I120*1000)/'1'!S120</f>
        <v>35.670828313844559</v>
      </c>
      <c r="AI122" s="119">
        <f>('1'!J120*1000)/'1'!T120</f>
        <v>33.172572162735243</v>
      </c>
      <c r="AJ122" s="119">
        <f>('1'!K120*1000)/'1'!U120</f>
        <v>31.39622582009881</v>
      </c>
      <c r="AK122" s="119">
        <f>('1'!L120*1000)/'1'!V120</f>
        <v>27.417473620562454</v>
      </c>
      <c r="AL122" s="119">
        <f>('1'!M120*1000)/'1'!W120</f>
        <v>26.065723404954493</v>
      </c>
      <c r="AM122" s="119">
        <f>('1'!N120*1000)/'1'!X120</f>
        <v>25.384280352817633</v>
      </c>
    </row>
    <row r="123" spans="26:44" x14ac:dyDescent="0.2">
      <c r="Z123" s="123"/>
      <c r="AA123" s="124"/>
      <c r="AB123" s="123" t="s">
        <v>47</v>
      </c>
      <c r="AC123" s="124" t="s">
        <v>48</v>
      </c>
      <c r="AD123" s="123" t="s">
        <v>12</v>
      </c>
      <c r="AE123" s="119">
        <f>('1'!F121*1000)/'1'!P121</f>
        <v>9.6636392100476272</v>
      </c>
      <c r="AF123" s="119">
        <f>('1'!G121*1000)/'1'!Q121</f>
        <v>8.3762922879509851</v>
      </c>
      <c r="AG123" s="119">
        <f>('1'!H121*1000)/'1'!R121</f>
        <v>9.1027931737414995</v>
      </c>
      <c r="AH123" s="119">
        <f>('1'!I121*1000)/'1'!S121</f>
        <v>8.6573214850846956</v>
      </c>
      <c r="AI123" s="119">
        <f>('1'!J121*1000)/'1'!T121</f>
        <v>7.8231301344865871</v>
      </c>
      <c r="AJ123" s="119">
        <f>('1'!K121*1000)/'1'!U121</f>
        <v>7.0044587622399437</v>
      </c>
      <c r="AK123" s="119">
        <f>('1'!L121*1000)/'1'!V121</f>
        <v>6.527680466719664</v>
      </c>
      <c r="AL123" s="119">
        <f>('1'!M121*1000)/'1'!W121</f>
        <v>6.1121754854592423</v>
      </c>
      <c r="AM123" s="119">
        <f>('1'!N121*1000)/'1'!X121</f>
        <v>5.5405433636093102</v>
      </c>
    </row>
    <row r="124" spans="26:44" x14ac:dyDescent="0.2">
      <c r="Z124" s="123"/>
      <c r="AA124" s="124"/>
      <c r="AB124" s="123" t="s">
        <v>49</v>
      </c>
      <c r="AC124" s="124" t="s">
        <v>50</v>
      </c>
      <c r="AD124" s="123" t="s">
        <v>13</v>
      </c>
      <c r="AE124" s="119">
        <f>('1'!F122*1000)/'1'!P122</f>
        <v>1.2734745877643681</v>
      </c>
      <c r="AF124" s="119">
        <f>('1'!G122*1000)/'1'!Q122</f>
        <v>1.2565834516127923</v>
      </c>
      <c r="AG124" s="119">
        <f>('1'!H122*1000)/'1'!R122</f>
        <v>1.1147366072268796</v>
      </c>
      <c r="AH124" s="119">
        <f>('1'!I122*1000)/'1'!S122</f>
        <v>0.98425999123326169</v>
      </c>
      <c r="AI124" s="119">
        <f>('1'!J122*1000)/'1'!T122</f>
        <v>0.8916160383969447</v>
      </c>
      <c r="AJ124" s="119">
        <f>('1'!K122*1000)/'1'!U122</f>
        <v>0.86511811554559925</v>
      </c>
      <c r="AK124" s="119">
        <f>('1'!L122*1000)/'1'!V122</f>
        <v>0.80878212338609912</v>
      </c>
      <c r="AL124" s="119">
        <f>('1'!M122*1000)/'1'!W122</f>
        <v>0.77520293720288047</v>
      </c>
      <c r="AM124" s="119">
        <f>('1'!N122*1000)/'1'!X122</f>
        <v>0.67829887604808292</v>
      </c>
    </row>
    <row r="125" spans="26:44" x14ac:dyDescent="0.2">
      <c r="Z125" s="123"/>
      <c r="AA125" s="124"/>
      <c r="AB125" s="123" t="s">
        <v>51</v>
      </c>
      <c r="AC125" s="124" t="s">
        <v>52</v>
      </c>
      <c r="AD125" s="123" t="s">
        <v>14</v>
      </c>
      <c r="AE125" s="119"/>
      <c r="AF125" s="119"/>
      <c r="AG125" s="119"/>
      <c r="AH125" s="119"/>
      <c r="AI125" s="119"/>
      <c r="AJ125" s="119"/>
      <c r="AK125" s="119"/>
      <c r="AL125" s="119"/>
    </row>
    <row r="126" spans="26:44" x14ac:dyDescent="0.2">
      <c r="Z126" s="125"/>
      <c r="AA126" s="126"/>
      <c r="AB126" s="125" t="s">
        <v>57</v>
      </c>
      <c r="AC126" s="126" t="s">
        <v>58</v>
      </c>
      <c r="AD126" s="123" t="s">
        <v>59</v>
      </c>
      <c r="AE126" s="119"/>
      <c r="AF126" s="119"/>
      <c r="AG126" s="119"/>
      <c r="AH126" s="119"/>
      <c r="AI126" s="119"/>
      <c r="AJ126" s="119"/>
      <c r="AK126" s="119"/>
      <c r="AL126" s="119"/>
    </row>
    <row r="127" spans="26:44" x14ac:dyDescent="0.2">
      <c r="AD127" s="123"/>
      <c r="AE127" s="119"/>
      <c r="AF127" s="119"/>
      <c r="AG127" s="119"/>
      <c r="AH127" s="119"/>
      <c r="AI127" s="119"/>
      <c r="AJ127" s="119"/>
      <c r="AK127" s="119"/>
      <c r="AL127" s="119"/>
    </row>
    <row r="128" spans="26:44" x14ac:dyDescent="0.2">
      <c r="Z128" s="128" t="s">
        <v>31</v>
      </c>
      <c r="AA128" s="129" t="s">
        <v>73</v>
      </c>
      <c r="AB128" s="121" t="s">
        <v>680</v>
      </c>
      <c r="AC128" s="129"/>
      <c r="AD128" s="121" t="s">
        <v>680</v>
      </c>
      <c r="AE128" s="119">
        <f>('1'!F126*1000)/'1'!P126</f>
        <v>25.478088296399175</v>
      </c>
      <c r="AF128" s="119">
        <f>('1'!G126*1000)/'1'!Q126</f>
        <v>23.477129776327267</v>
      </c>
      <c r="AG128" s="119">
        <f>('1'!H126*1000)/'1'!R126</f>
        <v>24.632577747722983</v>
      </c>
      <c r="AH128" s="119">
        <f>('1'!I126*1000)/'1'!S126</f>
        <v>24.023732437561968</v>
      </c>
      <c r="AI128" s="119">
        <f>('1'!J126*1000)/'1'!T126</f>
        <v>21.699617052646005</v>
      </c>
      <c r="AJ128" s="119">
        <f>('1'!K126*1000)/'1'!U126</f>
        <v>19.612664725023816</v>
      </c>
      <c r="AK128" s="119">
        <f>('1'!L126*1000)/'1'!V126</f>
        <v>18.401249742821157</v>
      </c>
      <c r="AL128" s="119">
        <f>('1'!M126*1000)/'1'!W126</f>
        <v>16.907297367400545</v>
      </c>
      <c r="AM128" s="119">
        <f>('1'!N126*1000)/'1'!X126</f>
        <v>16.319318893207182</v>
      </c>
    </row>
    <row r="129" spans="26:40" x14ac:dyDescent="0.2">
      <c r="Z129" s="123"/>
      <c r="AA129" s="124"/>
      <c r="AB129" s="123" t="s">
        <v>45</v>
      </c>
      <c r="AC129" s="124" t="s">
        <v>46</v>
      </c>
      <c r="AD129" s="123" t="s">
        <v>11</v>
      </c>
      <c r="AE129" s="119">
        <f>('1'!F127*1000)/'1'!P127</f>
        <v>54.487383253597784</v>
      </c>
      <c r="AF129" s="119">
        <f>('1'!G127*1000)/'1'!Q127</f>
        <v>49.754967749440922</v>
      </c>
      <c r="AG129" s="119">
        <f>('1'!H127*1000)/'1'!R127</f>
        <v>49.758632792545555</v>
      </c>
      <c r="AH129" s="119">
        <f>('1'!I127*1000)/'1'!S127</f>
        <v>51.342426001766079</v>
      </c>
      <c r="AI129" s="119">
        <f>('1'!J127*1000)/'1'!T127</f>
        <v>50.593960869455493</v>
      </c>
      <c r="AJ129" s="119">
        <f>('1'!K127*1000)/'1'!U127</f>
        <v>44.973747800574998</v>
      </c>
      <c r="AK129" s="119">
        <f>('1'!L127*1000)/'1'!V127</f>
        <v>42.086291750586931</v>
      </c>
      <c r="AL129" s="119">
        <f>('1'!M127*1000)/'1'!W127</f>
        <v>38.092548827615715</v>
      </c>
      <c r="AM129" s="119">
        <f>('1'!N127*1000)/'1'!X127</f>
        <v>38.194699638121335</v>
      </c>
    </row>
    <row r="130" spans="26:40" x14ac:dyDescent="0.2">
      <c r="Z130" s="123"/>
      <c r="AA130" s="124"/>
      <c r="AB130" s="123" t="s">
        <v>47</v>
      </c>
      <c r="AC130" s="124" t="s">
        <v>48</v>
      </c>
      <c r="AD130" s="123" t="s">
        <v>12</v>
      </c>
      <c r="AE130" s="119">
        <f>('1'!F128*1000)/'1'!P128</f>
        <v>10.289573151613016</v>
      </c>
      <c r="AF130" s="119">
        <f>('1'!G128*1000)/'1'!Q128</f>
        <v>9.5813164719624666</v>
      </c>
      <c r="AG130" s="119">
        <f>('1'!H128*1000)/'1'!R128</f>
        <v>10.260372892461859</v>
      </c>
      <c r="AH130" s="119">
        <f>('1'!I128*1000)/'1'!S128</f>
        <v>9.7229847370209264</v>
      </c>
      <c r="AI130" s="119">
        <f>('1'!J128*1000)/'1'!T128</f>
        <v>8.5458718564443608</v>
      </c>
      <c r="AJ130" s="119">
        <f>('1'!K128*1000)/'1'!U128</f>
        <v>7.0582734933762028</v>
      </c>
      <c r="AK130" s="119">
        <f>('1'!L128*1000)/'1'!V128</f>
        <v>6.4691082614689472</v>
      </c>
      <c r="AL130" s="119">
        <f>('1'!M128*1000)/'1'!W128</f>
        <v>5.9700301677844614</v>
      </c>
      <c r="AM130" s="119">
        <f>('1'!N128*1000)/'1'!X128</f>
        <v>5.5767941862557953</v>
      </c>
    </row>
    <row r="131" spans="26:40" x14ac:dyDescent="0.2">
      <c r="Z131" s="123"/>
      <c r="AA131" s="124"/>
      <c r="AB131" s="123" t="s">
        <v>49</v>
      </c>
      <c r="AC131" s="124" t="s">
        <v>50</v>
      </c>
      <c r="AD131" s="123" t="s">
        <v>13</v>
      </c>
      <c r="AE131" s="119">
        <f>('1'!F129*1000)/'1'!P129</f>
        <v>1.1254961980025939</v>
      </c>
      <c r="AF131" s="119">
        <f>('1'!G129*1000)/'1'!Q129</f>
        <v>1.2747072262689829</v>
      </c>
      <c r="AG131" s="119">
        <f>('1'!H129*1000)/'1'!R129</f>
        <v>1.269874507059553</v>
      </c>
      <c r="AH131" s="119">
        <f>('1'!I129*1000)/'1'!S129</f>
        <v>1.2344508541944346</v>
      </c>
      <c r="AI131" s="119">
        <f>('1'!J129*1000)/'1'!T129</f>
        <v>1.1680345467713846</v>
      </c>
      <c r="AJ131" s="119">
        <f>('1'!K129*1000)/'1'!U129</f>
        <v>1.0861802342189728</v>
      </c>
      <c r="AK131" s="119">
        <f>('1'!L129*1000)/'1'!V129</f>
        <v>1.0494603560333964</v>
      </c>
      <c r="AL131" s="119">
        <f>('1'!M129*1000)/'1'!W129</f>
        <v>1.0145817439299005</v>
      </c>
      <c r="AM131" s="119">
        <f>('1'!N129*1000)/'1'!X129</f>
        <v>0.95078087062510508</v>
      </c>
    </row>
    <row r="132" spans="26:40" x14ac:dyDescent="0.2">
      <c r="Z132" s="123"/>
      <c r="AA132" s="124"/>
      <c r="AB132" s="123" t="s">
        <v>51</v>
      </c>
      <c r="AC132" s="124" t="s">
        <v>52</v>
      </c>
      <c r="AD132" s="123" t="s">
        <v>14</v>
      </c>
      <c r="AE132" s="119"/>
      <c r="AF132" s="119"/>
      <c r="AG132" s="119"/>
      <c r="AH132" s="119"/>
      <c r="AI132" s="119"/>
      <c r="AJ132" s="119"/>
      <c r="AK132" s="119"/>
      <c r="AL132" s="119"/>
    </row>
    <row r="133" spans="26:40" x14ac:dyDescent="0.2">
      <c r="Z133" s="125"/>
      <c r="AA133" s="126"/>
      <c r="AB133" s="125" t="s">
        <v>57</v>
      </c>
      <c r="AC133" s="126" t="s">
        <v>58</v>
      </c>
      <c r="AD133" s="123" t="s">
        <v>59</v>
      </c>
      <c r="AE133" s="119"/>
      <c r="AF133" s="119"/>
      <c r="AG133" s="119"/>
      <c r="AH133" s="119"/>
      <c r="AI133" s="119"/>
      <c r="AJ133" s="119"/>
      <c r="AK133" s="119"/>
      <c r="AL133" s="119"/>
    </row>
    <row r="134" spans="26:40" x14ac:dyDescent="0.2">
      <c r="AD134" s="123"/>
      <c r="AE134" s="119"/>
      <c r="AF134" s="119"/>
      <c r="AG134" s="119"/>
      <c r="AH134" s="119"/>
      <c r="AI134" s="119"/>
      <c r="AJ134" s="119"/>
      <c r="AK134" s="119"/>
      <c r="AL134" s="119"/>
    </row>
    <row r="135" spans="26:40" x14ac:dyDescent="0.2">
      <c r="Z135" s="128" t="s">
        <v>32</v>
      </c>
      <c r="AA135" s="129" t="s">
        <v>74</v>
      </c>
      <c r="AB135" s="121" t="s">
        <v>680</v>
      </c>
      <c r="AC135" s="129"/>
      <c r="AD135" s="121" t="s">
        <v>680</v>
      </c>
      <c r="AE135" s="119">
        <f>('1'!F133*1000)/'1'!P133</f>
        <v>19.729264897613437</v>
      </c>
      <c r="AF135" s="119">
        <f>('1'!G133*1000)/'1'!Q133</f>
        <v>20.09520222612041</v>
      </c>
      <c r="AG135" s="119">
        <f>('1'!H133*1000)/'1'!R133</f>
        <v>17.392355970740631</v>
      </c>
      <c r="AH135" s="119">
        <f>('1'!I133*1000)/'1'!S133</f>
        <v>18.074039070407473</v>
      </c>
      <c r="AI135" s="119">
        <f>('1'!J133*1000)/'1'!T133</f>
        <v>18.298842110624346</v>
      </c>
      <c r="AJ135" s="119">
        <f>('1'!K133*1000)/'1'!U133</f>
        <v>17.068517254017955</v>
      </c>
      <c r="AK135" s="119">
        <f>('1'!L133*1000)/'1'!V133</f>
        <v>15.584024519972715</v>
      </c>
      <c r="AL135" s="119">
        <f>('1'!M133*1000)/'1'!W133</f>
        <v>15.583896594937254</v>
      </c>
      <c r="AM135" s="119">
        <f>('1'!N133*1000)/'1'!X133</f>
        <v>13.895965771838092</v>
      </c>
      <c r="AN135" s="116"/>
    </row>
    <row r="136" spans="26:40" x14ac:dyDescent="0.2">
      <c r="Z136" s="123"/>
      <c r="AA136" s="124"/>
      <c r="AB136" s="123" t="s">
        <v>45</v>
      </c>
      <c r="AC136" s="124" t="s">
        <v>46</v>
      </c>
      <c r="AD136" s="123" t="s">
        <v>11</v>
      </c>
      <c r="AE136" s="119">
        <f>('1'!F134*1000)/'1'!P134</f>
        <v>31.962922119948757</v>
      </c>
      <c r="AF136" s="119">
        <f>('1'!G134*1000)/'1'!Q134</f>
        <v>34.642821362812889</v>
      </c>
      <c r="AG136" s="119">
        <f>('1'!H134*1000)/'1'!R134</f>
        <v>28.316716622877863</v>
      </c>
      <c r="AH136" s="119">
        <f>('1'!I134*1000)/'1'!S134</f>
        <v>29.265438811502143</v>
      </c>
      <c r="AI136" s="119">
        <f>('1'!J134*1000)/'1'!T134</f>
        <v>34.559149249174276</v>
      </c>
      <c r="AJ136" s="119">
        <f>('1'!K134*1000)/'1'!U134</f>
        <v>31.544911014595698</v>
      </c>
      <c r="AK136" s="119">
        <f>('1'!L134*1000)/'1'!V134</f>
        <v>29.242898856072532</v>
      </c>
      <c r="AL136" s="119">
        <f>('1'!M134*1000)/'1'!W134</f>
        <v>31.028120864944682</v>
      </c>
      <c r="AM136" s="119">
        <f>('1'!N134*1000)/'1'!X134</f>
        <v>29.031422564775582</v>
      </c>
    </row>
    <row r="137" spans="26:40" x14ac:dyDescent="0.2">
      <c r="Z137" s="123"/>
      <c r="AA137" s="124"/>
      <c r="AB137" s="123" t="s">
        <v>47</v>
      </c>
      <c r="AC137" s="124" t="s">
        <v>48</v>
      </c>
      <c r="AD137" s="123" t="s">
        <v>12</v>
      </c>
      <c r="AE137" s="119">
        <f>('1'!F135*1000)/'1'!P135</f>
        <v>11.986756461910725</v>
      </c>
      <c r="AF137" s="119">
        <f>('1'!G135*1000)/'1'!Q135</f>
        <v>11.282122804006887</v>
      </c>
      <c r="AG137" s="119">
        <f>('1'!H135*1000)/'1'!R135</f>
        <v>9.8300760591302527</v>
      </c>
      <c r="AH137" s="119">
        <f>('1'!I135*1000)/'1'!S135</f>
        <v>11.632782873805473</v>
      </c>
      <c r="AI137" s="119">
        <f>('1'!J135*1000)/'1'!T135</f>
        <v>10.451643077100169</v>
      </c>
      <c r="AJ137" s="119">
        <f>('1'!K135*1000)/'1'!U135</f>
        <v>9.8148914317112865</v>
      </c>
      <c r="AK137" s="119">
        <f>('1'!L135*1000)/'1'!V135</f>
        <v>8.7675460185582992</v>
      </c>
      <c r="AL137" s="119">
        <f>('1'!M135*1000)/'1'!W135</f>
        <v>8.1247816674524795</v>
      </c>
      <c r="AM137" s="119">
        <f>('1'!N135*1000)/'1'!X135</f>
        <v>6.2157275068622262</v>
      </c>
    </row>
    <row r="138" spans="26:40" x14ac:dyDescent="0.2">
      <c r="Z138" s="123"/>
      <c r="AA138" s="124"/>
      <c r="AB138" s="123" t="s">
        <v>49</v>
      </c>
      <c r="AC138" s="124" t="s">
        <v>50</v>
      </c>
      <c r="AD138" s="123" t="s">
        <v>13</v>
      </c>
      <c r="AE138" s="119">
        <f>('1'!F136*1000)/'1'!P136</f>
        <v>1.1655147009084603</v>
      </c>
      <c r="AF138" s="119">
        <f>('1'!G136*1000)/'1'!Q136</f>
        <v>1.2036815393498883</v>
      </c>
      <c r="AG138" s="119">
        <f>('1'!H136*1000)/'1'!R136</f>
        <v>1.1409951619930707</v>
      </c>
      <c r="AH138" s="119">
        <f>('1'!I136*1000)/'1'!S136</f>
        <v>1.0010705528424702</v>
      </c>
      <c r="AI138" s="119">
        <f>('1'!J136*1000)/'1'!T136</f>
        <v>0.89865428419065041</v>
      </c>
      <c r="AJ138" s="119">
        <f>('1'!K136*1000)/'1'!U136</f>
        <v>0.84082124304996897</v>
      </c>
      <c r="AK138" s="119">
        <f>('1'!L136*1000)/'1'!V136</f>
        <v>0.82002287730462842</v>
      </c>
      <c r="AL138" s="119">
        <f>('1'!M136*1000)/'1'!W136</f>
        <v>0.80249746383011666</v>
      </c>
      <c r="AM138" s="119">
        <f>('1'!N136*1000)/'1'!X136</f>
        <v>0.72430512572957351</v>
      </c>
    </row>
    <row r="139" spans="26:40" x14ac:dyDescent="0.2">
      <c r="Z139" s="123"/>
      <c r="AA139" s="124"/>
      <c r="AB139" s="123" t="s">
        <v>51</v>
      </c>
      <c r="AC139" s="124" t="s">
        <v>52</v>
      </c>
      <c r="AD139" s="123" t="s">
        <v>14</v>
      </c>
      <c r="AE139" s="119"/>
      <c r="AF139" s="119"/>
      <c r="AG139" s="119"/>
      <c r="AH139" s="119"/>
      <c r="AI139" s="119"/>
      <c r="AJ139" s="119"/>
      <c r="AK139" s="119"/>
      <c r="AL139" s="119"/>
    </row>
    <row r="140" spans="26:40" x14ac:dyDescent="0.2">
      <c r="Z140" s="125"/>
      <c r="AA140" s="126"/>
      <c r="AB140" s="125" t="s">
        <v>57</v>
      </c>
      <c r="AC140" s="126" t="s">
        <v>58</v>
      </c>
      <c r="AD140" s="123" t="s">
        <v>59</v>
      </c>
      <c r="AE140" s="119"/>
      <c r="AF140" s="119"/>
      <c r="AG140" s="119"/>
      <c r="AH140" s="119"/>
      <c r="AI140" s="119"/>
      <c r="AJ140" s="119"/>
      <c r="AK140" s="119"/>
      <c r="AL140" s="119"/>
    </row>
    <row r="141" spans="26:40" x14ac:dyDescent="0.2">
      <c r="AD141" s="123"/>
      <c r="AE141" s="119"/>
      <c r="AF141" s="119"/>
      <c r="AG141" s="119"/>
      <c r="AH141" s="119"/>
      <c r="AI141" s="119"/>
      <c r="AJ141" s="119"/>
      <c r="AK141" s="119"/>
      <c r="AL141" s="119"/>
    </row>
    <row r="142" spans="26:40" x14ac:dyDescent="0.2">
      <c r="Z142" s="128" t="s">
        <v>33</v>
      </c>
      <c r="AA142" s="129" t="s">
        <v>75</v>
      </c>
      <c r="AB142" s="121" t="s">
        <v>680</v>
      </c>
      <c r="AC142" s="129"/>
      <c r="AD142" s="121" t="s">
        <v>680</v>
      </c>
      <c r="AE142" s="119">
        <f>('1'!F140*1000)/'1'!P140</f>
        <v>21.983706284147654</v>
      </c>
      <c r="AF142" s="119">
        <f>('1'!G140*1000)/'1'!Q140</f>
        <v>23.320168706115897</v>
      </c>
      <c r="AG142" s="119">
        <f>('1'!H140*1000)/'1'!R140</f>
        <v>19.57338223132545</v>
      </c>
      <c r="AH142" s="119">
        <f>('1'!I140*1000)/'1'!S140</f>
        <v>19.814909152548939</v>
      </c>
      <c r="AI142" s="119">
        <f>('1'!J140*1000)/'1'!T140</f>
        <v>18.33979117181191</v>
      </c>
      <c r="AJ142" s="119">
        <f>('1'!K140*1000)/'1'!U140</f>
        <v>18.121613789753312</v>
      </c>
      <c r="AK142" s="119">
        <f>('1'!L140*1000)/'1'!V140</f>
        <v>17.084875420552159</v>
      </c>
      <c r="AL142" s="119">
        <f>('1'!M140*1000)/'1'!W140</f>
        <v>16.025740376214724</v>
      </c>
      <c r="AM142" s="119">
        <f>('1'!N140*1000)/'1'!X140</f>
        <v>14.721427509112265</v>
      </c>
    </row>
    <row r="143" spans="26:40" x14ac:dyDescent="0.2">
      <c r="Z143" s="123"/>
      <c r="AA143" s="124"/>
      <c r="AB143" s="123" t="s">
        <v>45</v>
      </c>
      <c r="AC143" s="124" t="s">
        <v>46</v>
      </c>
      <c r="AD143" s="123" t="s">
        <v>11</v>
      </c>
      <c r="AE143" s="119">
        <f>('1'!F141*1000)/'1'!P141</f>
        <v>43.760626186439438</v>
      </c>
      <c r="AF143" s="119">
        <f>('1'!G141*1000)/'1'!Q141</f>
        <v>50.116680642871621</v>
      </c>
      <c r="AG143" s="119">
        <f>('1'!H141*1000)/'1'!R141</f>
        <v>36.618347977206071</v>
      </c>
      <c r="AH143" s="119">
        <f>('1'!I141*1000)/'1'!S141</f>
        <v>40.284818418221626</v>
      </c>
      <c r="AI143" s="119">
        <f>('1'!J141*1000)/'1'!T141</f>
        <v>38.328007714835763</v>
      </c>
      <c r="AJ143" s="119">
        <f>('1'!K141*1000)/'1'!U141</f>
        <v>39.19740464827926</v>
      </c>
      <c r="AK143" s="119">
        <f>('1'!L141*1000)/'1'!V141</f>
        <v>37.810118013001585</v>
      </c>
      <c r="AL143" s="119">
        <f>('1'!M141*1000)/'1'!W141</f>
        <v>34.016818015239508</v>
      </c>
      <c r="AM143" s="119">
        <f>('1'!N141*1000)/'1'!X141</f>
        <v>32.439355202547752</v>
      </c>
    </row>
    <row r="144" spans="26:40" x14ac:dyDescent="0.2">
      <c r="Z144" s="123"/>
      <c r="AA144" s="124"/>
      <c r="AB144" s="123" t="s">
        <v>47</v>
      </c>
      <c r="AC144" s="124" t="s">
        <v>48</v>
      </c>
      <c r="AD144" s="123" t="s">
        <v>12</v>
      </c>
      <c r="AE144" s="119">
        <f>('1'!F142*1000)/'1'!P142</f>
        <v>9.6042532330975217</v>
      </c>
      <c r="AF144" s="119">
        <f>('1'!G142*1000)/'1'!Q142</f>
        <v>9.3076494652504547</v>
      </c>
      <c r="AG144" s="119">
        <f>('1'!H142*1000)/'1'!R142</f>
        <v>9.2966630752722086</v>
      </c>
      <c r="AH144" s="119">
        <f>('1'!I142*1000)/'1'!S142</f>
        <v>8.4955755285010337</v>
      </c>
      <c r="AI144" s="119">
        <f>('1'!J142*1000)/'1'!T142</f>
        <v>7.7117078412674731</v>
      </c>
      <c r="AJ144" s="119">
        <f>('1'!K142*1000)/'1'!U142</f>
        <v>7.2420378550913451</v>
      </c>
      <c r="AK144" s="119">
        <f>('1'!L142*1000)/'1'!V142</f>
        <v>6.5886615654656921</v>
      </c>
      <c r="AL144" s="119">
        <f>('1'!M142*1000)/'1'!W142</f>
        <v>6.1808485675310703</v>
      </c>
      <c r="AM144" s="119">
        <f>('1'!N142*1000)/'1'!X142</f>
        <v>5.3631183884122837</v>
      </c>
    </row>
    <row r="145" spans="26:39" x14ac:dyDescent="0.2">
      <c r="Z145" s="123"/>
      <c r="AA145" s="124"/>
      <c r="AB145" s="123" t="s">
        <v>49</v>
      </c>
      <c r="AC145" s="124" t="s">
        <v>50</v>
      </c>
      <c r="AD145" s="123" t="s">
        <v>13</v>
      </c>
      <c r="AE145" s="119">
        <f>('1'!F143*1000)/'1'!P143</f>
        <v>0.94045302799698316</v>
      </c>
      <c r="AF145" s="119">
        <f>('1'!G143*1000)/'1'!Q143</f>
        <v>0.98660957059429233</v>
      </c>
      <c r="AG145" s="119">
        <f>('1'!H143*1000)/'1'!R143</f>
        <v>0.93369082474130893</v>
      </c>
      <c r="AH145" s="119">
        <f>('1'!I143*1000)/'1'!S143</f>
        <v>0.85093453431583854</v>
      </c>
      <c r="AI145" s="119">
        <f>('1'!J143*1000)/'1'!T143</f>
        <v>0.79701942113570823</v>
      </c>
      <c r="AJ145" s="119">
        <f>('1'!K143*1000)/'1'!U143</f>
        <v>0.74243283357956646</v>
      </c>
      <c r="AK145" s="119">
        <f>('1'!L143*1000)/'1'!V143</f>
        <v>0.70421366076823</v>
      </c>
      <c r="AL145" s="119">
        <f>('1'!M143*1000)/'1'!W143</f>
        <v>0.659764879302561</v>
      </c>
      <c r="AM145" s="119">
        <f>('1'!N143*1000)/'1'!X143</f>
        <v>0.60233366348501638</v>
      </c>
    </row>
    <row r="146" spans="26:39" x14ac:dyDescent="0.2">
      <c r="Z146" s="123"/>
      <c r="AA146" s="124"/>
      <c r="AB146" s="123" t="s">
        <v>51</v>
      </c>
      <c r="AC146" s="124" t="s">
        <v>52</v>
      </c>
      <c r="AD146" s="123" t="s">
        <v>14</v>
      </c>
      <c r="AE146" s="119"/>
      <c r="AF146" s="119"/>
      <c r="AG146" s="119"/>
      <c r="AH146" s="119"/>
      <c r="AI146" s="119"/>
      <c r="AJ146" s="119"/>
      <c r="AK146" s="119"/>
      <c r="AL146" s="119"/>
    </row>
    <row r="147" spans="26:39" x14ac:dyDescent="0.2">
      <c r="Z147" s="125"/>
      <c r="AA147" s="126"/>
      <c r="AB147" s="125" t="s">
        <v>57</v>
      </c>
      <c r="AC147" s="126" t="s">
        <v>58</v>
      </c>
      <c r="AD147" s="123" t="s">
        <v>59</v>
      </c>
      <c r="AE147" s="119"/>
      <c r="AF147" s="119"/>
      <c r="AG147" s="119"/>
      <c r="AH147" s="119"/>
      <c r="AI147" s="119"/>
      <c r="AJ147" s="119"/>
      <c r="AK147" s="119"/>
      <c r="AL147" s="119"/>
    </row>
    <row r="148" spans="26:39" x14ac:dyDescent="0.2">
      <c r="AD148" s="123"/>
      <c r="AE148" s="119"/>
      <c r="AF148" s="119"/>
      <c r="AG148" s="119"/>
      <c r="AH148" s="119"/>
      <c r="AI148" s="119"/>
      <c r="AJ148" s="119"/>
      <c r="AK148" s="119"/>
      <c r="AL148" s="119"/>
    </row>
    <row r="149" spans="26:39" x14ac:dyDescent="0.2">
      <c r="Z149" s="128" t="s">
        <v>34</v>
      </c>
      <c r="AA149" s="129" t="s">
        <v>76</v>
      </c>
      <c r="AB149" s="121" t="s">
        <v>680</v>
      </c>
      <c r="AC149" s="129"/>
      <c r="AD149" s="121" t="s">
        <v>680</v>
      </c>
      <c r="AE149" s="119">
        <f>('1'!F147*1000)/'1'!P147</f>
        <v>63.856794725212289</v>
      </c>
      <c r="AF149" s="119">
        <f>('1'!G147*1000)/'1'!Q147</f>
        <v>61.684314617262167</v>
      </c>
      <c r="AG149" s="119">
        <f>('1'!H147*1000)/'1'!R147</f>
        <v>60.299063084383839</v>
      </c>
      <c r="AH149" s="119">
        <f>('1'!I147*1000)/'1'!S147</f>
        <v>56.883510666778179</v>
      </c>
      <c r="AI149" s="119">
        <f>('1'!J147*1000)/'1'!T147</f>
        <v>56.193347403263388</v>
      </c>
      <c r="AJ149" s="119">
        <f>('1'!K147*1000)/'1'!U147</f>
        <v>54.784831117255486</v>
      </c>
      <c r="AK149" s="119">
        <f>('1'!L147*1000)/'1'!V147</f>
        <v>55.758553187913243</v>
      </c>
      <c r="AL149" s="119">
        <f>('1'!M147*1000)/'1'!W147</f>
        <v>48.440049101966125</v>
      </c>
      <c r="AM149" s="119">
        <f>('1'!N147*1000)/'1'!X147</f>
        <v>56.070056560912867</v>
      </c>
    </row>
    <row r="150" spans="26:39" x14ac:dyDescent="0.2">
      <c r="Z150" s="123"/>
      <c r="AA150" s="124"/>
      <c r="AB150" s="123" t="s">
        <v>45</v>
      </c>
      <c r="AC150" s="124" t="s">
        <v>46</v>
      </c>
      <c r="AD150" s="123" t="s">
        <v>11</v>
      </c>
      <c r="AE150" s="119">
        <f>('1'!F148*1000)/'1'!P148</f>
        <v>139.36101489396054</v>
      </c>
      <c r="AF150" s="119">
        <f>('1'!G148*1000)/'1'!Q148</f>
        <v>169.88786114473581</v>
      </c>
      <c r="AG150" s="119">
        <f>('1'!H148*1000)/'1'!R148</f>
        <v>125.98650211662023</v>
      </c>
      <c r="AH150" s="119">
        <f>('1'!I148*1000)/'1'!S148</f>
        <v>119.85303733530617</v>
      </c>
      <c r="AI150" s="119">
        <f>('1'!J148*1000)/'1'!T148</f>
        <v>129.26089481899734</v>
      </c>
      <c r="AJ150" s="119">
        <f>('1'!K148*1000)/'1'!U148</f>
        <v>131.67229784892436</v>
      </c>
      <c r="AK150" s="119">
        <f>('1'!L148*1000)/'1'!V148</f>
        <v>144.95190885108082</v>
      </c>
      <c r="AL150" s="119">
        <f>('1'!M148*1000)/'1'!W148</f>
        <v>129.05065413691801</v>
      </c>
      <c r="AM150" s="119">
        <f>('1'!N148*1000)/'1'!X148</f>
        <v>153.89413923511617</v>
      </c>
    </row>
    <row r="151" spans="26:39" x14ac:dyDescent="0.2">
      <c r="Z151" s="123"/>
      <c r="AA151" s="124"/>
      <c r="AB151" s="123" t="s">
        <v>47</v>
      </c>
      <c r="AC151" s="124" t="s">
        <v>48</v>
      </c>
      <c r="AD151" s="123" t="s">
        <v>12</v>
      </c>
      <c r="AE151" s="119">
        <f>('1'!F149*1000)/'1'!P149</f>
        <v>10.408089775266907</v>
      </c>
      <c r="AF151" s="119">
        <f>('1'!G149*1000)/'1'!Q149</f>
        <v>9.2406199580651442</v>
      </c>
      <c r="AG151" s="119">
        <f>('1'!H149*1000)/'1'!R149</f>
        <v>9.1125135626406895</v>
      </c>
      <c r="AH151" s="119">
        <f>('1'!I149*1000)/'1'!S149</f>
        <v>8.5325935626881328</v>
      </c>
      <c r="AI151" s="119">
        <f>('1'!J149*1000)/'1'!T149</f>
        <v>7.1724234836769947</v>
      </c>
      <c r="AJ151" s="119">
        <f>('1'!K149*1000)/'1'!U149</f>
        <v>6.7464500126452185</v>
      </c>
      <c r="AK151" s="119">
        <f>('1'!L149*1000)/'1'!V149</f>
        <v>6.3783454438436955</v>
      </c>
      <c r="AL151" s="119">
        <f>('1'!M149*1000)/'1'!W149</f>
        <v>5.976259635767966</v>
      </c>
      <c r="AM151" s="119">
        <f>('1'!N149*1000)/'1'!X149</f>
        <v>5.3187766824610403</v>
      </c>
    </row>
    <row r="152" spans="26:39" x14ac:dyDescent="0.2">
      <c r="Z152" s="123"/>
      <c r="AA152" s="124"/>
      <c r="AB152" s="123" t="s">
        <v>49</v>
      </c>
      <c r="AC152" s="124" t="s">
        <v>50</v>
      </c>
      <c r="AD152" s="123" t="s">
        <v>13</v>
      </c>
      <c r="AE152" s="119">
        <f>('1'!F150*1000)/'1'!P150</f>
        <v>2.2469727393979859</v>
      </c>
      <c r="AF152" s="119">
        <f>('1'!G150*1000)/'1'!Q150</f>
        <v>3.10786269334575</v>
      </c>
      <c r="AG152" s="119">
        <f>('1'!H150*1000)/'1'!R150</f>
        <v>2.4536293677552008</v>
      </c>
      <c r="AH152" s="119">
        <f>('1'!I150*1000)/'1'!S150</f>
        <v>2.4972448248371215</v>
      </c>
      <c r="AI152" s="119">
        <f>('1'!J150*1000)/'1'!T150</f>
        <v>2.1518448272190507</v>
      </c>
      <c r="AJ152" s="119">
        <f>('1'!K150*1000)/'1'!U150</f>
        <v>1.9250283260497227</v>
      </c>
      <c r="AK152" s="119">
        <f>('1'!L150*1000)/'1'!V150</f>
        <v>1.9347535968935645</v>
      </c>
      <c r="AL152" s="119">
        <f>('1'!M150*1000)/'1'!W150</f>
        <v>2.1390360794566479</v>
      </c>
      <c r="AM152" s="119">
        <f>('1'!N150*1000)/'1'!X150</f>
        <v>1.8061667130881272</v>
      </c>
    </row>
    <row r="153" spans="26:39" x14ac:dyDescent="0.2">
      <c r="Z153" s="123"/>
      <c r="AA153" s="124"/>
      <c r="AB153" s="123" t="s">
        <v>51</v>
      </c>
      <c r="AC153" s="124" t="s">
        <v>52</v>
      </c>
      <c r="AD153" s="123" t="s">
        <v>14</v>
      </c>
      <c r="AE153" s="119"/>
      <c r="AF153" s="119"/>
      <c r="AG153" s="119"/>
      <c r="AH153" s="119"/>
      <c r="AI153" s="119"/>
      <c r="AJ153" s="119"/>
      <c r="AK153" s="119"/>
      <c r="AL153" s="119"/>
    </row>
    <row r="154" spans="26:39" x14ac:dyDescent="0.2">
      <c r="Z154" s="125"/>
      <c r="AA154" s="126"/>
      <c r="AB154" s="125" t="s">
        <v>57</v>
      </c>
      <c r="AC154" s="126" t="s">
        <v>58</v>
      </c>
      <c r="AD154" s="123" t="s">
        <v>59</v>
      </c>
      <c r="AE154" s="119"/>
      <c r="AF154" s="119"/>
      <c r="AG154" s="119"/>
      <c r="AH154" s="119"/>
      <c r="AI154" s="119"/>
      <c r="AJ154" s="119"/>
      <c r="AK154" s="119"/>
      <c r="AL154" s="119"/>
    </row>
    <row r="155" spans="26:39" x14ac:dyDescent="0.2">
      <c r="AD155" s="123"/>
      <c r="AE155" s="119"/>
      <c r="AF155" s="119"/>
      <c r="AG155" s="119"/>
      <c r="AH155" s="119"/>
      <c r="AI155" s="119"/>
      <c r="AJ155" s="119"/>
      <c r="AK155" s="119"/>
      <c r="AL155" s="224"/>
    </row>
    <row r="156" spans="26:39" x14ac:dyDescent="0.2">
      <c r="AD156" s="123"/>
      <c r="AE156" s="119"/>
      <c r="AF156" s="119"/>
      <c r="AG156" s="119"/>
      <c r="AH156" s="119"/>
      <c r="AI156" s="119"/>
      <c r="AJ156" s="119"/>
      <c r="AK156" s="119"/>
      <c r="AL156" s="224"/>
    </row>
    <row r="157" spans="26:39" x14ac:dyDescent="0.2">
      <c r="Z157" s="131" t="s">
        <v>77</v>
      </c>
      <c r="AA157" s="119" t="s">
        <v>78</v>
      </c>
      <c r="AB157" s="121" t="s">
        <v>680</v>
      </c>
      <c r="AC157" s="119"/>
      <c r="AD157" s="123"/>
      <c r="AE157" s="119"/>
      <c r="AF157" s="119"/>
      <c r="AG157" s="119"/>
      <c r="AH157" s="119"/>
      <c r="AI157" s="119"/>
      <c r="AJ157" s="119"/>
      <c r="AK157" s="119"/>
      <c r="AL157" s="224"/>
    </row>
    <row r="158" spans="26:39" x14ac:dyDescent="0.2">
      <c r="AA158" s="123"/>
      <c r="AB158" s="123" t="s">
        <v>49</v>
      </c>
      <c r="AC158" s="124" t="s">
        <v>50</v>
      </c>
      <c r="AD158" s="123"/>
      <c r="AE158" s="119"/>
      <c r="AF158" s="119"/>
      <c r="AG158" s="119"/>
      <c r="AH158" s="119"/>
      <c r="AI158" s="119"/>
      <c r="AJ158" s="119"/>
      <c r="AK158" s="119"/>
      <c r="AL158" s="224"/>
    </row>
    <row r="159" spans="26:39" x14ac:dyDescent="0.2">
      <c r="AD159" s="123"/>
      <c r="AE159" s="119"/>
      <c r="AF159" s="119"/>
      <c r="AG159" s="119"/>
      <c r="AH159" s="119"/>
      <c r="AI159" s="119"/>
      <c r="AJ159" s="119"/>
      <c r="AK159" s="119"/>
      <c r="AL159" s="224"/>
    </row>
    <row r="160" spans="26:39" x14ac:dyDescent="0.2">
      <c r="AD160" s="123"/>
      <c r="AE160" s="119"/>
      <c r="AF160" s="119"/>
      <c r="AG160" s="119"/>
      <c r="AH160" s="119"/>
      <c r="AI160" s="119"/>
      <c r="AJ160" s="119"/>
      <c r="AK160" s="119"/>
      <c r="AL160" s="224"/>
    </row>
    <row r="161" spans="1:39" x14ac:dyDescent="0.2">
      <c r="AD161" s="123"/>
      <c r="AE161" s="119"/>
      <c r="AF161" s="119"/>
      <c r="AG161" s="119"/>
      <c r="AH161" s="119"/>
      <c r="AI161" s="119"/>
      <c r="AJ161" s="119"/>
      <c r="AK161" s="119"/>
      <c r="AL161" s="224"/>
    </row>
    <row r="162" spans="1:39" x14ac:dyDescent="0.2">
      <c r="AD162" s="123"/>
      <c r="AE162" s="119"/>
      <c r="AF162" s="119"/>
      <c r="AG162" s="119"/>
      <c r="AH162" s="119"/>
      <c r="AI162" s="119"/>
      <c r="AJ162" s="119"/>
      <c r="AK162" s="119"/>
      <c r="AL162" s="224"/>
    </row>
    <row r="163" spans="1:39" x14ac:dyDescent="0.2">
      <c r="AD163" s="123"/>
      <c r="AE163" s="119"/>
      <c r="AF163" s="119"/>
      <c r="AG163" s="119"/>
      <c r="AH163" s="119"/>
      <c r="AI163" s="119"/>
      <c r="AJ163" s="119"/>
      <c r="AK163" s="119"/>
      <c r="AL163" s="224"/>
    </row>
    <row r="164" spans="1:39" x14ac:dyDescent="0.2">
      <c r="AD164" s="123"/>
      <c r="AE164" s="119"/>
      <c r="AF164" s="119"/>
      <c r="AG164" s="119"/>
      <c r="AH164" s="119"/>
      <c r="AI164" s="119"/>
      <c r="AJ164" s="119"/>
      <c r="AK164" s="119"/>
      <c r="AL164" s="224"/>
    </row>
    <row r="165" spans="1:39" x14ac:dyDescent="0.2">
      <c r="AA165" s="121" t="s">
        <v>79</v>
      </c>
      <c r="AB165" s="121" t="s">
        <v>680</v>
      </c>
      <c r="AC165" s="121"/>
      <c r="AD165" s="121" t="s">
        <v>680</v>
      </c>
      <c r="AE165" s="119">
        <f>('1'!F163*1000)/'1'!P163</f>
        <v>21.336330258740105</v>
      </c>
      <c r="AF165" s="119">
        <f>('1'!G163*1000)/'1'!Q163</f>
        <v>20.562313888978551</v>
      </c>
      <c r="AG165" s="119">
        <f>('1'!H163*1000)/'1'!R163</f>
        <v>20.797802804787636</v>
      </c>
      <c r="AH165" s="119">
        <f>('1'!I163*1000)/'1'!S163</f>
        <v>18.751508013433359</v>
      </c>
      <c r="AI165" s="119">
        <f>('1'!J163*1000)/'1'!T163</f>
        <v>17.639694984827777</v>
      </c>
      <c r="AJ165" s="119">
        <f>('1'!K163*1000)/'1'!U163</f>
        <v>16.697641073118753</v>
      </c>
      <c r="AK165" s="119">
        <f>('1'!L163*1000)/'1'!V163</f>
        <v>15.737910618748673</v>
      </c>
      <c r="AL165" s="119">
        <f>('1'!M163*1000)/'1'!W163</f>
        <v>14.754707740666589</v>
      </c>
      <c r="AM165" s="119">
        <f>('1'!N163*1000)/'1'!X163</f>
        <v>14.1305504724</v>
      </c>
    </row>
    <row r="166" spans="1:39" x14ac:dyDescent="0.2">
      <c r="AB166" s="123" t="s">
        <v>45</v>
      </c>
      <c r="AC166" s="124" t="s">
        <v>46</v>
      </c>
      <c r="AD166" s="123" t="s">
        <v>11</v>
      </c>
      <c r="AE166" s="119">
        <f>('1'!F164*1000)/'1'!P164</f>
        <v>44.559760035177469</v>
      </c>
      <c r="AF166" s="119">
        <f>('1'!G164*1000)/'1'!Q164</f>
        <v>44.97842079798685</v>
      </c>
      <c r="AG166" s="119">
        <f>('1'!H164*1000)/'1'!R164</f>
        <v>45.382400803369364</v>
      </c>
      <c r="AH166" s="119">
        <f>('1'!I164*1000)/'1'!S164</f>
        <v>41.386294167891606</v>
      </c>
      <c r="AI166" s="119">
        <f>('1'!J164*1000)/'1'!T164</f>
        <v>40.91504410553339</v>
      </c>
      <c r="AJ166" s="119">
        <f>('1'!K164*1000)/'1'!U164</f>
        <v>39.879764065667928</v>
      </c>
      <c r="AK166" s="119">
        <f>('1'!L164*1000)/'1'!V164</f>
        <v>37.465935769971331</v>
      </c>
      <c r="AL166" s="119">
        <f>('1'!M164*1000)/'1'!W164</f>
        <v>36.78078102703892</v>
      </c>
      <c r="AM166" s="119">
        <f>('1'!N164*1000)/'1'!X164</f>
        <v>35.243595301349522</v>
      </c>
    </row>
    <row r="167" spans="1:39" x14ac:dyDescent="0.2">
      <c r="A167" s="71" t="s">
        <v>1082</v>
      </c>
      <c r="AB167" s="123" t="s">
        <v>47</v>
      </c>
      <c r="AC167" s="124" t="s">
        <v>48</v>
      </c>
      <c r="AD167" s="123" t="s">
        <v>12</v>
      </c>
      <c r="AE167" s="119">
        <f>('1'!F165*1000)/'1'!P165</f>
        <v>13.539755077963411</v>
      </c>
      <c r="AF167" s="119">
        <f>('1'!G165*1000)/'1'!Q165</f>
        <v>12.962835918253871</v>
      </c>
      <c r="AG167" s="119">
        <f>('1'!H165*1000)/'1'!R165</f>
        <v>12.277866633105113</v>
      </c>
      <c r="AH167" s="119">
        <f>('1'!I165*1000)/'1'!S165</f>
        <v>11.097289279082279</v>
      </c>
      <c r="AI167" s="119">
        <f>('1'!J165*1000)/'1'!T165</f>
        <v>10.145461975347853</v>
      </c>
      <c r="AJ167" s="119">
        <f>('1'!K165*1000)/'1'!U165</f>
        <v>9.4176035181245812</v>
      </c>
      <c r="AK167" s="119">
        <f>('1'!L165*1000)/'1'!V165</f>
        <v>9.0336418164433052</v>
      </c>
      <c r="AL167" s="119">
        <f>('1'!M165*1000)/'1'!W165</f>
        <v>8.1722503466741649</v>
      </c>
      <c r="AM167" s="119">
        <f>('1'!N165*1000)/'1'!X165</f>
        <v>8.0748963763601118</v>
      </c>
    </row>
    <row r="168" spans="1:39" x14ac:dyDescent="0.2">
      <c r="AB168" s="123" t="s">
        <v>49</v>
      </c>
      <c r="AC168" s="124" t="s">
        <v>50</v>
      </c>
      <c r="AD168" s="123" t="s">
        <v>13</v>
      </c>
      <c r="AE168" s="119">
        <f>('1'!F166*1000)/'1'!P166</f>
        <v>1.3701434487323496</v>
      </c>
      <c r="AF168" s="119">
        <f>('1'!G166*1000)/'1'!Q166</f>
        <v>1.4382667066781598</v>
      </c>
      <c r="AG168" s="119">
        <f>('1'!H166*1000)/'1'!R166</f>
        <v>1.3280788648175517</v>
      </c>
      <c r="AH168" s="119">
        <f>('1'!I166*1000)/'1'!S166</f>
        <v>1.2184889336440112</v>
      </c>
      <c r="AI168" s="119">
        <f>('1'!J166*1000)/'1'!T166</f>
        <v>1.1539079516463804</v>
      </c>
      <c r="AJ168" s="119">
        <f>('1'!K166*1000)/'1'!U166</f>
        <v>1.0034873526932264</v>
      </c>
      <c r="AK168" s="119">
        <f>('1'!L166*1000)/'1'!V166</f>
        <v>0.95184672947148341</v>
      </c>
      <c r="AL168" s="119">
        <f>('1'!M166*1000)/'1'!W166</f>
        <v>0.9363136383390539</v>
      </c>
      <c r="AM168" s="119">
        <f>('1'!N166*1000)/'1'!X166</f>
        <v>0.85257417339488917</v>
      </c>
    </row>
    <row r="169" spans="1:39" x14ac:dyDescent="0.2">
      <c r="AB169" s="123" t="s">
        <v>51</v>
      </c>
      <c r="AC169" s="124" t="s">
        <v>52</v>
      </c>
      <c r="AD169" s="123" t="s">
        <v>14</v>
      </c>
      <c r="AE169" s="122"/>
      <c r="AF169" s="122"/>
      <c r="AG169" s="122"/>
      <c r="AH169" s="122"/>
      <c r="AI169" s="122"/>
      <c r="AJ169" s="122"/>
      <c r="AK169" s="122"/>
      <c r="AL169" s="123"/>
    </row>
    <row r="170" spans="1:39" x14ac:dyDescent="0.2">
      <c r="AB170" s="125" t="s">
        <v>57</v>
      </c>
      <c r="AC170" s="126" t="s">
        <v>58</v>
      </c>
      <c r="AD170" s="123" t="s">
        <v>59</v>
      </c>
      <c r="AE170" s="122"/>
      <c r="AF170" s="122"/>
      <c r="AG170" s="122"/>
      <c r="AH170" s="122"/>
      <c r="AI170" s="122"/>
      <c r="AJ170" s="122"/>
      <c r="AK170" s="122"/>
    </row>
    <row r="171" spans="1:39" x14ac:dyDescent="0.2">
      <c r="AB171" s="125"/>
      <c r="AC171" s="126"/>
      <c r="AD171" s="123"/>
      <c r="AE171" s="122"/>
      <c r="AF171" s="122"/>
      <c r="AG171" s="122"/>
      <c r="AH171" s="122"/>
      <c r="AI171" s="122"/>
      <c r="AJ171" s="122"/>
      <c r="AK171" s="122"/>
    </row>
    <row r="172" spans="1:39" x14ac:dyDescent="0.2">
      <c r="AE172" s="123" t="s">
        <v>1068</v>
      </c>
    </row>
    <row r="173" spans="1:39" x14ac:dyDescent="0.2">
      <c r="AE173" s="123" t="s">
        <v>54</v>
      </c>
    </row>
    <row r="174" spans="1:39" x14ac:dyDescent="0.2">
      <c r="AE174" s="123" t="s">
        <v>1069</v>
      </c>
    </row>
    <row r="175" spans="1:39" x14ac:dyDescent="0.2">
      <c r="AE175" s="123" t="s">
        <v>1070</v>
      </c>
    </row>
  </sheetData>
  <hyperlinks>
    <hyperlink ref="A1" location="'Innehåll-Content'!A1" display="Tillbaka till innehåll - Back to content"/>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75"/>
  <sheetViews>
    <sheetView zoomScaleNormal="100" workbookViewId="0">
      <pane ySplit="7" topLeftCell="A8" activePane="bottomLeft" state="frozen"/>
      <selection pane="bottomLeft" activeCell="A2" sqref="A2"/>
    </sheetView>
  </sheetViews>
  <sheetFormatPr defaultColWidth="9.140625" defaultRowHeight="12.75" x14ac:dyDescent="0.2"/>
  <cols>
    <col min="1" max="1" width="11" style="95" bestFit="1" customWidth="1"/>
    <col min="2" max="25" width="9.140625" style="95"/>
    <col min="26" max="26" width="5.28515625" style="95" bestFit="1" customWidth="1"/>
    <col min="27" max="27" width="13.5703125" style="141" bestFit="1" customWidth="1"/>
    <col min="28" max="29" width="34.140625" style="141" customWidth="1"/>
    <col min="30" max="30" width="22.28515625" style="95" bestFit="1" customWidth="1"/>
    <col min="31" max="39" width="6.28515625" style="95" customWidth="1"/>
    <col min="40" max="16384" width="9.140625" style="95"/>
  </cols>
  <sheetData>
    <row r="1" spans="1:39" customFormat="1" x14ac:dyDescent="0.2">
      <c r="A1" s="160" t="s">
        <v>700</v>
      </c>
      <c r="L1" s="95"/>
      <c r="M1" s="95"/>
    </row>
    <row r="2" spans="1:39" customFormat="1" x14ac:dyDescent="0.2">
      <c r="L2" s="95"/>
      <c r="M2" s="95"/>
    </row>
    <row r="3" spans="1:39" s="96" customFormat="1" ht="15.75" x14ac:dyDescent="0.25">
      <c r="A3" s="163" t="s">
        <v>707</v>
      </c>
      <c r="B3" s="143"/>
      <c r="Z3" s="163" t="s">
        <v>707</v>
      </c>
      <c r="AA3" s="142"/>
      <c r="AB3" s="143"/>
      <c r="AC3" s="144"/>
    </row>
    <row r="4" spans="1:39" s="96" customFormat="1" ht="15" x14ac:dyDescent="0.2">
      <c r="A4" s="164" t="s">
        <v>708</v>
      </c>
      <c r="B4" s="146"/>
      <c r="Z4" s="164" t="s">
        <v>708</v>
      </c>
      <c r="AA4" s="145"/>
      <c r="AB4" s="146"/>
      <c r="AC4" s="144"/>
    </row>
    <row r="5" spans="1:39" s="96" customFormat="1" ht="15" x14ac:dyDescent="0.2">
      <c r="A5" s="164"/>
      <c r="B5" s="146"/>
      <c r="AA5" s="144"/>
      <c r="AB5" s="144"/>
      <c r="AC5" s="144"/>
      <c r="AE5" s="97"/>
    </row>
    <row r="6" spans="1:39" s="96" customFormat="1" ht="15" x14ac:dyDescent="0.2">
      <c r="A6" s="164"/>
      <c r="B6" s="146"/>
      <c r="Z6" s="98" t="s">
        <v>36</v>
      </c>
      <c r="AA6" s="147" t="s">
        <v>37</v>
      </c>
      <c r="AB6" s="147" t="s">
        <v>38</v>
      </c>
      <c r="AC6" s="147"/>
      <c r="AD6" s="98" t="s">
        <v>81</v>
      </c>
    </row>
    <row r="7" spans="1:39" s="96" customFormat="1" ht="15" x14ac:dyDescent="0.2">
      <c r="A7" s="164"/>
      <c r="B7" s="146"/>
      <c r="Z7" s="99" t="s">
        <v>39</v>
      </c>
      <c r="AA7" s="100" t="s">
        <v>40</v>
      </c>
      <c r="AB7" s="100"/>
      <c r="AC7" s="100" t="s">
        <v>41</v>
      </c>
      <c r="AD7" s="100" t="s">
        <v>80</v>
      </c>
      <c r="AE7" s="98">
        <v>2008</v>
      </c>
      <c r="AF7" s="98">
        <v>2009</v>
      </c>
      <c r="AG7" s="98">
        <v>2010</v>
      </c>
      <c r="AH7" s="98">
        <v>2011</v>
      </c>
      <c r="AI7" s="98">
        <v>2012</v>
      </c>
      <c r="AJ7" s="98">
        <v>2013</v>
      </c>
      <c r="AK7" s="98">
        <v>2014</v>
      </c>
      <c r="AL7" s="98">
        <v>2015</v>
      </c>
      <c r="AM7" s="98" t="s">
        <v>1071</v>
      </c>
    </row>
    <row r="8" spans="1:39" s="96" customFormat="1" x14ac:dyDescent="0.2">
      <c r="Z8" s="57" t="s">
        <v>10</v>
      </c>
      <c r="AA8" s="148" t="s">
        <v>35</v>
      </c>
      <c r="AB8" s="101" t="s">
        <v>680</v>
      </c>
      <c r="AC8" s="148"/>
      <c r="AD8" s="101" t="s">
        <v>680</v>
      </c>
      <c r="AE8" s="57">
        <f>'1'!F6/'1'!Z6</f>
        <v>9.6584470467346133</v>
      </c>
      <c r="AF8" s="57">
        <f>'1'!G6/'1'!AA6</f>
        <v>9.1239240369236487</v>
      </c>
      <c r="AG8" s="57">
        <f>'1'!H6/'1'!AB6</f>
        <v>9.099128329465854</v>
      </c>
      <c r="AH8" s="57">
        <f>'1'!I6/'1'!AC6</f>
        <v>8.5125912147668288</v>
      </c>
      <c r="AI8" s="57">
        <f>'1'!J6/'1'!AD6</f>
        <v>8.0949379685887681</v>
      </c>
      <c r="AJ8" s="57">
        <f>'1'!K6/'1'!AE6</f>
        <v>7.8634345592773105</v>
      </c>
      <c r="AK8" s="57">
        <f>'1'!L6/'1'!AF6</f>
        <v>7.7937037007817809</v>
      </c>
      <c r="AL8" s="57">
        <f>'1'!M6/'1'!AG6</f>
        <v>7.6210872326093444</v>
      </c>
      <c r="AM8" s="57">
        <f>'1'!N6/'1'!AH6</f>
        <v>7.8031034074913563</v>
      </c>
    </row>
    <row r="9" spans="1:39" s="96" customFormat="1" x14ac:dyDescent="0.2">
      <c r="AA9" s="144"/>
      <c r="AB9" s="94" t="s">
        <v>45</v>
      </c>
      <c r="AC9" s="149" t="s">
        <v>46</v>
      </c>
      <c r="AD9" s="86" t="s">
        <v>11</v>
      </c>
      <c r="AE9" s="57">
        <f>'1'!F7/'1'!Z7</f>
        <v>19.33578246280128</v>
      </c>
      <c r="AF9" s="57">
        <f>'1'!G7/'1'!AA7</f>
        <v>18.564025828113643</v>
      </c>
      <c r="AG9" s="57">
        <f>'1'!H7/'1'!AB7</f>
        <v>19.849348187692083</v>
      </c>
      <c r="AH9" s="57">
        <f>'1'!I7/'1'!AC7</f>
        <v>16.484302770791917</v>
      </c>
      <c r="AI9" s="57">
        <f>'1'!J7/'1'!AD7</f>
        <v>14.788062207039232</v>
      </c>
      <c r="AJ9" s="57">
        <f>'1'!K7/'1'!AE7</f>
        <v>14.839756520204324</v>
      </c>
      <c r="AK9" s="57">
        <f>'1'!L7/'1'!AF7</f>
        <v>14.138149911036495</v>
      </c>
      <c r="AL9" s="57">
        <f>'1'!M7/'1'!AG7</f>
        <v>15.197555990821302</v>
      </c>
      <c r="AM9" s="57">
        <f>'1'!N7/'1'!AH7</f>
        <v>13.421666224527559</v>
      </c>
    </row>
    <row r="10" spans="1:39" x14ac:dyDescent="0.2">
      <c r="A10" s="96"/>
      <c r="B10" s="96"/>
      <c r="C10" s="96"/>
      <c r="D10" s="96"/>
      <c r="E10" s="96"/>
      <c r="F10" s="96"/>
      <c r="G10" s="96"/>
      <c r="H10" s="96"/>
      <c r="I10" s="96"/>
      <c r="J10" s="96"/>
      <c r="K10" s="96"/>
      <c r="L10" s="96"/>
      <c r="M10" s="96"/>
      <c r="N10" s="96"/>
      <c r="O10" s="96"/>
      <c r="P10" s="96"/>
      <c r="Q10" s="96"/>
      <c r="R10" s="96"/>
      <c r="S10" s="96"/>
      <c r="T10" s="96"/>
      <c r="U10" s="96"/>
      <c r="V10" s="96"/>
      <c r="W10" s="96"/>
      <c r="X10" s="96"/>
      <c r="Y10" s="96"/>
      <c r="AB10" s="69" t="s">
        <v>47</v>
      </c>
      <c r="AC10" s="58" t="s">
        <v>48</v>
      </c>
      <c r="AD10" s="71" t="s">
        <v>12</v>
      </c>
      <c r="AE10" s="57">
        <f>'1'!F8/'1'!Z8</f>
        <v>8.4527707191654109</v>
      </c>
      <c r="AF10" s="57">
        <f>'1'!G8/'1'!AA8</f>
        <v>7.6097868007075142</v>
      </c>
      <c r="AG10" s="57">
        <f>'1'!H8/'1'!AB8</f>
        <v>7.4097837138851705</v>
      </c>
      <c r="AH10" s="57">
        <f>'1'!I8/'1'!AC8</f>
        <v>7.3877104009972108</v>
      </c>
      <c r="AI10" s="57">
        <f>'1'!J8/'1'!AD8</f>
        <v>7.2514091423176685</v>
      </c>
      <c r="AJ10" s="57">
        <f>'1'!K8/'1'!AE8</f>
        <v>6.9086829365347926</v>
      </c>
      <c r="AK10" s="57">
        <f>'1'!L8/'1'!AF8</f>
        <v>7.0019128993737674</v>
      </c>
      <c r="AL10" s="57">
        <f>'1'!M8/'1'!AG8</f>
        <v>6.6167550132825736</v>
      </c>
      <c r="AM10" s="57">
        <f>'1'!N8/'1'!AH8</f>
        <v>7.3731656275873121</v>
      </c>
    </row>
    <row r="11" spans="1:39" x14ac:dyDescent="0.2">
      <c r="A11" s="96"/>
      <c r="B11" s="96"/>
      <c r="C11" s="96"/>
      <c r="D11" s="96"/>
      <c r="E11" s="96"/>
      <c r="F11" s="96"/>
      <c r="G11" s="96"/>
      <c r="H11" s="96"/>
      <c r="I11" s="96"/>
      <c r="J11" s="96"/>
      <c r="K11" s="96"/>
      <c r="L11" s="96"/>
      <c r="M11" s="96"/>
      <c r="N11" s="96"/>
      <c r="O11" s="96"/>
      <c r="P11" s="96"/>
      <c r="Q11" s="96"/>
      <c r="R11" s="96"/>
      <c r="S11" s="96"/>
      <c r="T11" s="96"/>
      <c r="U11" s="96"/>
      <c r="V11" s="96"/>
      <c r="W11" s="96"/>
      <c r="X11" s="96"/>
      <c r="Y11" s="96"/>
      <c r="AB11" s="69" t="s">
        <v>49</v>
      </c>
      <c r="AC11" s="58" t="s">
        <v>50</v>
      </c>
      <c r="AD11" s="71" t="s">
        <v>13</v>
      </c>
      <c r="AE11" s="57">
        <f>'1'!F9/'1'!Z9</f>
        <v>0.48946738638375942</v>
      </c>
      <c r="AF11" s="57">
        <f>'1'!G9/'1'!AA9</f>
        <v>0.54384600376644998</v>
      </c>
      <c r="AG11" s="57">
        <f>'1'!H9/'1'!AB9</f>
        <v>0.51563288742596802</v>
      </c>
      <c r="AH11" s="57">
        <f>'1'!I9/'1'!AC9</f>
        <v>0.48771565647886261</v>
      </c>
      <c r="AI11" s="57">
        <f>'1'!J9/'1'!AD9</f>
        <v>0.48360076619009623</v>
      </c>
      <c r="AJ11" s="57">
        <f>'1'!K9/'1'!AE9</f>
        <v>0.43983208796602669</v>
      </c>
      <c r="AK11" s="57">
        <f>'1'!L9/'1'!AF9</f>
        <v>0.42480719577237647</v>
      </c>
      <c r="AL11" s="57">
        <f>'1'!M9/'1'!AG9</f>
        <v>0.42204786964503582</v>
      </c>
      <c r="AM11" s="57">
        <f>'1'!N9/'1'!AH9</f>
        <v>0.39990718522095869</v>
      </c>
    </row>
    <row r="12" spans="1:39" x14ac:dyDescent="0.2">
      <c r="A12" s="96"/>
      <c r="B12" s="96"/>
      <c r="C12" s="96"/>
      <c r="D12" s="96"/>
      <c r="E12" s="96"/>
      <c r="F12" s="96"/>
      <c r="G12" s="96"/>
      <c r="H12" s="96"/>
      <c r="I12" s="96"/>
      <c r="J12" s="96"/>
      <c r="K12" s="96"/>
      <c r="L12" s="96"/>
      <c r="M12" s="96"/>
      <c r="N12" s="96"/>
      <c r="O12" s="96"/>
      <c r="P12" s="96"/>
      <c r="Q12" s="96"/>
      <c r="R12" s="96"/>
      <c r="S12" s="96"/>
      <c r="T12" s="96"/>
      <c r="U12" s="96"/>
      <c r="V12" s="96"/>
      <c r="W12" s="96"/>
      <c r="X12" s="96"/>
      <c r="Y12" s="96"/>
      <c r="AB12" s="69" t="s">
        <v>51</v>
      </c>
      <c r="AC12" s="58" t="s">
        <v>52</v>
      </c>
      <c r="AD12" s="71" t="s">
        <v>14</v>
      </c>
      <c r="AE12" s="79"/>
      <c r="AF12" s="79"/>
      <c r="AG12" s="79"/>
      <c r="AH12" s="79"/>
      <c r="AI12" s="79"/>
      <c r="AJ12" s="79"/>
      <c r="AK12" s="79"/>
      <c r="AL12" s="79"/>
      <c r="AM12" s="79"/>
    </row>
    <row r="13" spans="1:39" x14ac:dyDescent="0.2">
      <c r="AB13" s="150" t="s">
        <v>57</v>
      </c>
      <c r="AC13" s="151" t="s">
        <v>58</v>
      </c>
      <c r="AD13" s="71" t="s">
        <v>59</v>
      </c>
      <c r="AE13" s="79"/>
      <c r="AF13" s="79"/>
      <c r="AG13" s="79"/>
      <c r="AH13" s="79"/>
      <c r="AI13" s="79"/>
      <c r="AJ13" s="79"/>
      <c r="AK13" s="79"/>
      <c r="AL13" s="79"/>
      <c r="AM13" s="79"/>
    </row>
    <row r="14" spans="1:39" x14ac:dyDescent="0.2">
      <c r="Z14" s="74"/>
      <c r="AA14" s="151"/>
      <c r="AB14" s="151"/>
      <c r="AC14" s="151"/>
      <c r="AD14" s="71"/>
      <c r="AE14" s="79"/>
      <c r="AF14" s="79"/>
      <c r="AG14" s="79"/>
      <c r="AH14" s="79"/>
      <c r="AI14" s="79"/>
      <c r="AJ14" s="79"/>
      <c r="AK14" s="79"/>
      <c r="AL14" s="79"/>
      <c r="AM14" s="79"/>
    </row>
    <row r="15" spans="1:39" x14ac:dyDescent="0.2">
      <c r="Z15" s="20" t="s">
        <v>15</v>
      </c>
      <c r="AA15" s="152" t="s">
        <v>42</v>
      </c>
      <c r="AB15" s="101" t="s">
        <v>680</v>
      </c>
      <c r="AC15" s="152"/>
      <c r="AD15" s="70" t="s">
        <v>680</v>
      </c>
      <c r="AE15" s="57">
        <f>'1'!F13/'1'!Z13</f>
        <v>10.08550814009411</v>
      </c>
      <c r="AF15" s="57">
        <f>'1'!G13/'1'!AA13</f>
        <v>9.9338025659335578</v>
      </c>
      <c r="AG15" s="57">
        <f>'1'!H13/'1'!AB13</f>
        <v>12.88011635453922</v>
      </c>
      <c r="AH15" s="57">
        <f>'1'!I13/'1'!AC13</f>
        <v>11.203815542930922</v>
      </c>
      <c r="AI15" s="57">
        <f>'1'!J13/'1'!AD13</f>
        <v>10.150108834774166</v>
      </c>
      <c r="AJ15" s="57">
        <f>'1'!K13/'1'!AE13</f>
        <v>10.0702942177592</v>
      </c>
      <c r="AK15" s="57">
        <f>'1'!L13/'1'!AF13</f>
        <v>9.2526567386952845</v>
      </c>
      <c r="AL15" s="57">
        <f>'1'!M13/'1'!AG13</f>
        <v>8.950919906346126</v>
      </c>
      <c r="AM15" s="57">
        <f>'1'!N13/'1'!AH13</f>
        <v>8.730289647054656</v>
      </c>
    </row>
    <row r="16" spans="1:39" x14ac:dyDescent="0.2">
      <c r="AB16" s="69" t="s">
        <v>45</v>
      </c>
      <c r="AC16" s="58" t="s">
        <v>46</v>
      </c>
      <c r="AD16" s="71" t="s">
        <v>11</v>
      </c>
      <c r="AE16" s="57">
        <f>'1'!F14/'1'!Z14</f>
        <v>26.745900567606622</v>
      </c>
      <c r="AF16" s="57">
        <f>'1'!G14/'1'!AA14</f>
        <v>27.071302528095671</v>
      </c>
      <c r="AG16" s="57">
        <f>'1'!H14/'1'!AB14</f>
        <v>42.158739902942756</v>
      </c>
      <c r="AH16" s="57">
        <f>'1'!I14/'1'!AC14</f>
        <v>34.383543394983022</v>
      </c>
      <c r="AI16" s="57">
        <f>'1'!J14/'1'!AD14</f>
        <v>30.511090592800986</v>
      </c>
      <c r="AJ16" s="57">
        <f>'1'!K14/'1'!AE14</f>
        <v>31.189961168114721</v>
      </c>
      <c r="AK16" s="57">
        <f>'1'!L14/'1'!AF14</f>
        <v>27.910571389569537</v>
      </c>
      <c r="AL16" s="57">
        <f>'1'!M14/'1'!AG14</f>
        <v>27.051662645786081</v>
      </c>
      <c r="AM16" s="57">
        <f>'1'!N14/'1'!AH14</f>
        <v>28.659122290201218</v>
      </c>
    </row>
    <row r="17" spans="26:39" x14ac:dyDescent="0.2">
      <c r="AB17" s="69" t="s">
        <v>47</v>
      </c>
      <c r="AC17" s="58" t="s">
        <v>48</v>
      </c>
      <c r="AD17" s="71" t="s">
        <v>12</v>
      </c>
      <c r="AE17" s="57">
        <f>'1'!F15/'1'!Z15</f>
        <v>4.5480974994777039</v>
      </c>
      <c r="AF17" s="57">
        <f>'1'!G15/'1'!AA15</f>
        <v>4.0680174800337987</v>
      </c>
      <c r="AG17" s="57">
        <f>'1'!H15/'1'!AB15</f>
        <v>4.1612995732296927</v>
      </c>
      <c r="AH17" s="57">
        <f>'1'!I15/'1'!AC15</f>
        <v>3.9194437182136395</v>
      </c>
      <c r="AI17" s="57">
        <f>'1'!J15/'1'!AD15</f>
        <v>3.6138683122625892</v>
      </c>
      <c r="AJ17" s="57">
        <f>'1'!K15/'1'!AE15</f>
        <v>3.4790246345169402</v>
      </c>
      <c r="AK17" s="57">
        <f>'1'!L15/'1'!AF15</f>
        <v>3.3784018224910728</v>
      </c>
      <c r="AL17" s="57">
        <f>'1'!M15/'1'!AG15</f>
        <v>3.1895304269826474</v>
      </c>
      <c r="AM17" s="57">
        <f>'1'!N15/'1'!AH15</f>
        <v>2.8758412952627519</v>
      </c>
    </row>
    <row r="18" spans="26:39" x14ac:dyDescent="0.2">
      <c r="AB18" s="69" t="s">
        <v>49</v>
      </c>
      <c r="AC18" s="58" t="s">
        <v>50</v>
      </c>
      <c r="AD18" s="71" t="s">
        <v>13</v>
      </c>
      <c r="AE18" s="57">
        <f>'1'!F16/'1'!Z16</f>
        <v>0.32025844557382832</v>
      </c>
      <c r="AF18" s="57">
        <f>'1'!G16/'1'!AA16</f>
        <v>0.31009446923963158</v>
      </c>
      <c r="AG18" s="57">
        <f>'1'!H16/'1'!AB16</f>
        <v>0.30914558390451596</v>
      </c>
      <c r="AH18" s="57">
        <f>'1'!I16/'1'!AC16</f>
        <v>0.29149480084927015</v>
      </c>
      <c r="AI18" s="57">
        <f>'1'!J16/'1'!AD16</f>
        <v>0.29406618879829211</v>
      </c>
      <c r="AJ18" s="57">
        <f>'1'!K16/'1'!AE16</f>
        <v>0.25634609152237764</v>
      </c>
      <c r="AK18" s="57">
        <f>'1'!L16/'1'!AF16</f>
        <v>0.23761620180435711</v>
      </c>
      <c r="AL18" s="57">
        <f>'1'!M16/'1'!AG16</f>
        <v>0.26589776510404356</v>
      </c>
      <c r="AM18" s="57">
        <f>'1'!N16/'1'!AH16</f>
        <v>0.23900221346013856</v>
      </c>
    </row>
    <row r="19" spans="26:39" x14ac:dyDescent="0.2">
      <c r="AB19" s="69" t="s">
        <v>51</v>
      </c>
      <c r="AC19" s="58" t="s">
        <v>52</v>
      </c>
      <c r="AD19" s="71" t="s">
        <v>14</v>
      </c>
      <c r="AE19" s="79"/>
      <c r="AF19" s="79"/>
      <c r="AG19" s="79"/>
      <c r="AH19" s="79"/>
      <c r="AI19" s="79"/>
      <c r="AJ19" s="79"/>
      <c r="AK19" s="79"/>
      <c r="AL19" s="79"/>
      <c r="AM19" s="79"/>
    </row>
    <row r="20" spans="26:39" x14ac:dyDescent="0.2">
      <c r="AB20" s="150" t="s">
        <v>57</v>
      </c>
      <c r="AC20" s="151" t="s">
        <v>58</v>
      </c>
      <c r="AD20" s="71" t="s">
        <v>59</v>
      </c>
      <c r="AE20" s="79"/>
      <c r="AF20" s="79"/>
      <c r="AG20" s="79"/>
      <c r="AH20" s="79"/>
      <c r="AI20" s="79"/>
      <c r="AJ20" s="79"/>
      <c r="AK20" s="79"/>
      <c r="AL20" s="79"/>
      <c r="AM20" s="79"/>
    </row>
    <row r="21" spans="26:39" x14ac:dyDescent="0.2">
      <c r="Z21" s="74"/>
      <c r="AA21" s="151"/>
      <c r="AB21" s="151"/>
      <c r="AC21" s="151"/>
      <c r="AD21" s="71"/>
      <c r="AE21" s="79"/>
      <c r="AF21" s="79"/>
      <c r="AG21" s="79"/>
      <c r="AH21" s="79"/>
      <c r="AI21" s="79"/>
      <c r="AJ21" s="79"/>
      <c r="AK21" s="79"/>
      <c r="AL21" s="79"/>
      <c r="AM21" s="79"/>
    </row>
    <row r="22" spans="26:39" x14ac:dyDescent="0.2">
      <c r="Z22" s="20" t="s">
        <v>16</v>
      </c>
      <c r="AA22" s="152" t="s">
        <v>43</v>
      </c>
      <c r="AB22" s="101" t="s">
        <v>680</v>
      </c>
      <c r="AC22" s="152"/>
      <c r="AD22" s="70" t="s">
        <v>680</v>
      </c>
      <c r="AE22" s="57">
        <f>'1'!F20/'1'!Z20</f>
        <v>31.285981803761885</v>
      </c>
      <c r="AF22" s="57">
        <f>'1'!G20/'1'!AA20</f>
        <v>19.913562018019462</v>
      </c>
      <c r="AG22" s="57">
        <f>'1'!H20/'1'!AB20</f>
        <v>29.353219828914586</v>
      </c>
      <c r="AH22" s="57">
        <f>'1'!I20/'1'!AC20</f>
        <v>26.573505572408887</v>
      </c>
      <c r="AI22" s="57">
        <f>'1'!J20/'1'!AD20</f>
        <v>21.538262483041514</v>
      </c>
      <c r="AJ22" s="57">
        <f>'1'!K20/'1'!AE20</f>
        <v>22.062199891172153</v>
      </c>
      <c r="AK22" s="57">
        <f>'1'!L20/'1'!AF20</f>
        <v>22.813947147032991</v>
      </c>
      <c r="AL22" s="57">
        <f>'1'!M20/'1'!AG20</f>
        <v>28.603022814816793</v>
      </c>
      <c r="AM22" s="57">
        <f>'1'!N20/'1'!AH20</f>
        <v>21.703191116175983</v>
      </c>
    </row>
    <row r="23" spans="26:39" x14ac:dyDescent="0.2">
      <c r="AB23" s="69" t="s">
        <v>45</v>
      </c>
      <c r="AC23" s="58" t="s">
        <v>46</v>
      </c>
      <c r="AD23" s="71" t="s">
        <v>11</v>
      </c>
      <c r="AE23" s="57">
        <f>'1'!F21/'1'!Z21</f>
        <v>86.048281234966751</v>
      </c>
      <c r="AF23" s="57">
        <f>'1'!G21/'1'!AA21</f>
        <v>51.405159302927039</v>
      </c>
      <c r="AG23" s="57">
        <f>'1'!H21/'1'!AB21</f>
        <v>83.801536399556312</v>
      </c>
      <c r="AH23" s="57">
        <f>'1'!I21/'1'!AC21</f>
        <v>74.468499652936231</v>
      </c>
      <c r="AI23" s="57">
        <f>'1'!J21/'1'!AD21</f>
        <v>59.899144097541722</v>
      </c>
      <c r="AJ23" s="57">
        <f>'1'!K21/'1'!AE21</f>
        <v>63.1529027302375</v>
      </c>
      <c r="AK23" s="57">
        <f>'1'!L21/'1'!AF21</f>
        <v>66.719995188515981</v>
      </c>
      <c r="AL23" s="57">
        <f>'1'!M21/'1'!AG21</f>
        <v>89.725515269379613</v>
      </c>
      <c r="AM23" s="57">
        <f>'1'!N21/'1'!AH21</f>
        <v>67.288976147584009</v>
      </c>
    </row>
    <row r="24" spans="26:39" x14ac:dyDescent="0.2">
      <c r="AB24" s="69" t="s">
        <v>47</v>
      </c>
      <c r="AC24" s="58" t="s">
        <v>48</v>
      </c>
      <c r="AD24" s="71" t="s">
        <v>12</v>
      </c>
      <c r="AE24" s="57">
        <f>'1'!F22/'1'!Z22</f>
        <v>5.1619955037567635</v>
      </c>
      <c r="AF24" s="57">
        <f>'1'!G22/'1'!AA22</f>
        <v>4.6060852138002897</v>
      </c>
      <c r="AG24" s="57">
        <f>'1'!H22/'1'!AB22</f>
        <v>4.6184434080849082</v>
      </c>
      <c r="AH24" s="57">
        <f>'1'!I22/'1'!AC22</f>
        <v>4.4016064327281184</v>
      </c>
      <c r="AI24" s="57">
        <f>'1'!J22/'1'!AD22</f>
        <v>3.9388143559809023</v>
      </c>
      <c r="AJ24" s="57">
        <f>'1'!K22/'1'!AE22</f>
        <v>3.8222488244681814</v>
      </c>
      <c r="AK24" s="57">
        <f>'1'!L22/'1'!AF22</f>
        <v>3.7392026014255579</v>
      </c>
      <c r="AL24" s="57">
        <f>'1'!M22/'1'!AG22</f>
        <v>3.6755915437539568</v>
      </c>
      <c r="AM24" s="57">
        <f>'1'!N22/'1'!AH22</f>
        <v>3.4130742265000711</v>
      </c>
    </row>
    <row r="25" spans="26:39" x14ac:dyDescent="0.2">
      <c r="AB25" s="69" t="s">
        <v>49</v>
      </c>
      <c r="AC25" s="58" t="s">
        <v>50</v>
      </c>
      <c r="AD25" s="71" t="s">
        <v>13</v>
      </c>
      <c r="AE25" s="57">
        <f>'1'!F23/'1'!Z23</f>
        <v>0.48968684407367258</v>
      </c>
      <c r="AF25" s="57">
        <f>'1'!G23/'1'!AA23</f>
        <v>0.48452714581693229</v>
      </c>
      <c r="AG25" s="57">
        <f>'1'!H23/'1'!AB23</f>
        <v>0.50212654424573355</v>
      </c>
      <c r="AH25" s="57">
        <f>'1'!I23/'1'!AC23</f>
        <v>0.48517923924019624</v>
      </c>
      <c r="AI25" s="57">
        <f>'1'!J23/'1'!AD23</f>
        <v>0.49697279229524149</v>
      </c>
      <c r="AJ25" s="57">
        <f>'1'!K23/'1'!AE23</f>
        <v>0.42511340056812913</v>
      </c>
      <c r="AK25" s="57">
        <f>'1'!L23/'1'!AF23</f>
        <v>0.40109328273751238</v>
      </c>
      <c r="AL25" s="57">
        <f>'1'!M23/'1'!AG23</f>
        <v>0.39083344909367074</v>
      </c>
      <c r="AM25" s="57">
        <f>'1'!N23/'1'!AH23</f>
        <v>0.36968609614774167</v>
      </c>
    </row>
    <row r="26" spans="26:39" x14ac:dyDescent="0.2">
      <c r="AB26" s="69" t="s">
        <v>51</v>
      </c>
      <c r="AC26" s="58" t="s">
        <v>52</v>
      </c>
      <c r="AD26" s="71" t="s">
        <v>14</v>
      </c>
      <c r="AE26" s="79"/>
      <c r="AF26" s="79"/>
      <c r="AG26" s="79"/>
      <c r="AH26" s="79"/>
      <c r="AI26" s="79"/>
      <c r="AJ26" s="79"/>
      <c r="AK26" s="79"/>
      <c r="AL26" s="79"/>
      <c r="AM26" s="79"/>
    </row>
    <row r="27" spans="26:39" x14ac:dyDescent="0.2">
      <c r="AB27" s="150" t="s">
        <v>57</v>
      </c>
      <c r="AC27" s="151" t="s">
        <v>58</v>
      </c>
      <c r="AD27" s="71" t="s">
        <v>59</v>
      </c>
      <c r="AE27" s="79"/>
      <c r="AF27" s="79"/>
      <c r="AG27" s="79"/>
      <c r="AH27" s="79"/>
      <c r="AI27" s="79"/>
      <c r="AJ27" s="79"/>
      <c r="AK27" s="79"/>
      <c r="AL27" s="79"/>
      <c r="AM27" s="79"/>
    </row>
    <row r="28" spans="26:39" x14ac:dyDescent="0.2">
      <c r="Z28" s="69"/>
      <c r="AA28" s="58"/>
      <c r="AB28" s="58"/>
      <c r="AC28" s="58"/>
      <c r="AD28" s="71"/>
      <c r="AE28" s="79"/>
      <c r="AF28" s="79"/>
      <c r="AG28" s="79"/>
      <c r="AH28" s="79"/>
      <c r="AI28" s="79"/>
      <c r="AJ28" s="79"/>
      <c r="AK28" s="79"/>
      <c r="AL28" s="79"/>
      <c r="AM28" s="79"/>
    </row>
    <row r="29" spans="26:39" x14ac:dyDescent="0.2">
      <c r="Z29" s="20" t="s">
        <v>17</v>
      </c>
      <c r="AA29" s="152" t="s">
        <v>44</v>
      </c>
      <c r="AB29" s="101" t="s">
        <v>680</v>
      </c>
      <c r="AC29" s="152"/>
      <c r="AD29" s="70" t="s">
        <v>680</v>
      </c>
      <c r="AE29" s="57">
        <f>'1'!F27/'1'!Z27</f>
        <v>12.407665175668647</v>
      </c>
      <c r="AF29" s="57">
        <f>'1'!G27/'1'!AA27</f>
        <v>12.696102266525765</v>
      </c>
      <c r="AG29" s="57">
        <f>'1'!H27/'1'!AB27</f>
        <v>12.859870663108543</v>
      </c>
      <c r="AH29" s="57">
        <f>'1'!I27/'1'!AC27</f>
        <v>11.190801579276869</v>
      </c>
      <c r="AI29" s="57">
        <f>'1'!J27/'1'!AD27</f>
        <v>11.14621485724861</v>
      </c>
      <c r="AJ29" s="57">
        <f>'1'!K27/'1'!AE27</f>
        <v>10.446993447756673</v>
      </c>
      <c r="AK29" s="57">
        <f>'1'!L27/'1'!AF27</f>
        <v>9.7250584223432064</v>
      </c>
      <c r="AL29" s="57">
        <f>'1'!M27/'1'!AG27</f>
        <v>9.6231531469537899</v>
      </c>
      <c r="AM29" s="57">
        <f>'1'!N27/'1'!AH27</f>
        <v>9.518360684062559</v>
      </c>
    </row>
    <row r="30" spans="26:39" x14ac:dyDescent="0.2">
      <c r="Z30" s="71"/>
      <c r="AA30" s="58"/>
      <c r="AB30" s="69" t="s">
        <v>45</v>
      </c>
      <c r="AC30" s="58" t="s">
        <v>46</v>
      </c>
      <c r="AD30" s="71" t="s">
        <v>11</v>
      </c>
      <c r="AE30" s="57">
        <f>'1'!F28/'1'!Z28</f>
        <v>23.95506976516878</v>
      </c>
      <c r="AF30" s="57">
        <f>'1'!G28/'1'!AA28</f>
        <v>24.300303695080373</v>
      </c>
      <c r="AG30" s="57">
        <f>'1'!H28/'1'!AB28</f>
        <v>27.097618836762809</v>
      </c>
      <c r="AH30" s="57">
        <f>'1'!I28/'1'!AC28</f>
        <v>25.209068830103355</v>
      </c>
      <c r="AI30" s="57">
        <f>'1'!J28/'1'!AD28</f>
        <v>25.23196008739944</v>
      </c>
      <c r="AJ30" s="57">
        <f>'1'!K28/'1'!AE28</f>
        <v>24.752913610261135</v>
      </c>
      <c r="AK30" s="57">
        <f>'1'!L28/'1'!AF28</f>
        <v>22.446218942338504</v>
      </c>
      <c r="AL30" s="57">
        <f>'1'!M28/'1'!AG28</f>
        <v>23.126475829958476</v>
      </c>
      <c r="AM30" s="57">
        <f>'1'!N28/'1'!AH28</f>
        <v>24.30298620674083</v>
      </c>
    </row>
    <row r="31" spans="26:39" x14ac:dyDescent="0.2">
      <c r="Z31" s="71"/>
      <c r="AA31" s="58"/>
      <c r="AB31" s="69" t="s">
        <v>47</v>
      </c>
      <c r="AC31" s="58" t="s">
        <v>48</v>
      </c>
      <c r="AD31" s="71" t="s">
        <v>12</v>
      </c>
      <c r="AE31" s="57">
        <f>'1'!F29/'1'!Z29</f>
        <v>6.8004517241621922</v>
      </c>
      <c r="AF31" s="57">
        <f>'1'!G29/'1'!AA29</f>
        <v>7.0630823155410623</v>
      </c>
      <c r="AG31" s="57">
        <f>'1'!H29/'1'!AB29</f>
        <v>6.3919985806912658</v>
      </c>
      <c r="AH31" s="57">
        <f>'1'!I29/'1'!AC29</f>
        <v>4.05598941331428</v>
      </c>
      <c r="AI31" s="57">
        <f>'1'!J29/'1'!AD29</f>
        <v>4.3749433076906223</v>
      </c>
      <c r="AJ31" s="57">
        <f>'1'!K29/'1'!AE29</f>
        <v>3.4528665208241325</v>
      </c>
      <c r="AK31" s="57">
        <f>'1'!L29/'1'!AF29</f>
        <v>3.2631044281677979</v>
      </c>
      <c r="AL31" s="57">
        <f>'1'!M29/'1'!AG29</f>
        <v>3.0960584522645815</v>
      </c>
      <c r="AM31" s="57">
        <f>'1'!N29/'1'!AH29</f>
        <v>2.7172663438270304</v>
      </c>
    </row>
    <row r="32" spans="26:39" x14ac:dyDescent="0.2">
      <c r="Z32" s="71"/>
      <c r="AA32" s="58"/>
      <c r="AB32" s="69" t="s">
        <v>49</v>
      </c>
      <c r="AC32" s="58" t="s">
        <v>50</v>
      </c>
      <c r="AD32" s="71" t="s">
        <v>13</v>
      </c>
      <c r="AE32" s="57">
        <f>'1'!F30/'1'!Z30</f>
        <v>1.1875307067962877</v>
      </c>
      <c r="AF32" s="57">
        <f>'1'!G30/'1'!AA30</f>
        <v>1.1579565590772671</v>
      </c>
      <c r="AG32" s="57">
        <f>'1'!H30/'1'!AB30</f>
        <v>0.9428400972831873</v>
      </c>
      <c r="AH32" s="57">
        <f>'1'!I30/'1'!AC30</f>
        <v>0.95080665520297003</v>
      </c>
      <c r="AI32" s="57">
        <f>'1'!J30/'1'!AD30</f>
        <v>0.89235318496602034</v>
      </c>
      <c r="AJ32" s="57">
        <f>'1'!K30/'1'!AE30</f>
        <v>0.77100337826275578</v>
      </c>
      <c r="AK32" s="57">
        <f>'1'!L30/'1'!AF30</f>
        <v>0.77884902281293167</v>
      </c>
      <c r="AL32" s="57">
        <f>'1'!M30/'1'!AG30</f>
        <v>0.85649092972451246</v>
      </c>
      <c r="AM32" s="57">
        <f>'1'!N30/'1'!AH30</f>
        <v>0.74792392121873663</v>
      </c>
    </row>
    <row r="33" spans="26:39" x14ac:dyDescent="0.2">
      <c r="Z33" s="69"/>
      <c r="AA33" s="58"/>
      <c r="AB33" s="69" t="s">
        <v>51</v>
      </c>
      <c r="AC33" s="58" t="s">
        <v>52</v>
      </c>
      <c r="AD33" s="71" t="s">
        <v>14</v>
      </c>
      <c r="AE33" s="79"/>
      <c r="AF33" s="79"/>
      <c r="AG33" s="79"/>
      <c r="AH33" s="79"/>
      <c r="AI33" s="79"/>
      <c r="AJ33" s="79"/>
      <c r="AK33" s="79"/>
      <c r="AL33" s="79"/>
      <c r="AM33" s="79"/>
    </row>
    <row r="34" spans="26:39" x14ac:dyDescent="0.2">
      <c r="Z34" s="74"/>
      <c r="AA34" s="151"/>
      <c r="AB34" s="150" t="s">
        <v>57</v>
      </c>
      <c r="AC34" s="151" t="s">
        <v>58</v>
      </c>
      <c r="AD34" s="71" t="s">
        <v>59</v>
      </c>
      <c r="AE34" s="79"/>
      <c r="AF34" s="79"/>
      <c r="AG34" s="79"/>
      <c r="AH34" s="79"/>
      <c r="AI34" s="79"/>
      <c r="AJ34" s="79"/>
      <c r="AK34" s="79"/>
      <c r="AL34" s="79"/>
      <c r="AM34" s="79"/>
    </row>
    <row r="35" spans="26:39" x14ac:dyDescent="0.2">
      <c r="Z35" s="69"/>
      <c r="AA35" s="58"/>
      <c r="AB35" s="58"/>
      <c r="AC35" s="58"/>
      <c r="AD35" s="71"/>
      <c r="AE35" s="79"/>
      <c r="AF35" s="79"/>
      <c r="AG35" s="79"/>
      <c r="AH35" s="79"/>
      <c r="AI35" s="79"/>
      <c r="AJ35" s="79"/>
      <c r="AK35" s="79"/>
      <c r="AL35" s="79"/>
      <c r="AM35" s="79"/>
    </row>
    <row r="36" spans="26:39" x14ac:dyDescent="0.2">
      <c r="Z36" s="35" t="s">
        <v>18</v>
      </c>
      <c r="AA36" s="136" t="s">
        <v>60</v>
      </c>
      <c r="AB36" s="101" t="s">
        <v>680</v>
      </c>
      <c r="AC36" s="136"/>
      <c r="AD36" s="70" t="s">
        <v>680</v>
      </c>
      <c r="AE36" s="57">
        <f>'1'!F34/'1'!Z34</f>
        <v>10.60252849963549</v>
      </c>
      <c r="AF36" s="57">
        <f>'1'!G34/'1'!AA34</f>
        <v>11.024360540867558</v>
      </c>
      <c r="AG36" s="57">
        <f>'1'!H34/'1'!AB34</f>
        <v>11.201524970430569</v>
      </c>
      <c r="AH36" s="57">
        <f>'1'!I34/'1'!AC34</f>
        <v>10.291735451012622</v>
      </c>
      <c r="AI36" s="57">
        <f>'1'!J34/'1'!AD34</f>
        <v>9.9548777993877504</v>
      </c>
      <c r="AJ36" s="57">
        <f>'1'!K34/'1'!AE34</f>
        <v>9.9310658451839515</v>
      </c>
      <c r="AK36" s="57">
        <f>'1'!L34/'1'!AF34</f>
        <v>9.5521480681529436</v>
      </c>
      <c r="AL36" s="57">
        <f>'1'!M34/'1'!AG34</f>
        <v>9.2100137121056971</v>
      </c>
      <c r="AM36" s="57">
        <f>'1'!N34/'1'!AH34</f>
        <v>8.6043030703877275</v>
      </c>
    </row>
    <row r="37" spans="26:39" x14ac:dyDescent="0.2">
      <c r="Z37" s="71"/>
      <c r="AA37" s="58"/>
      <c r="AB37" s="69" t="s">
        <v>45</v>
      </c>
      <c r="AC37" s="58" t="s">
        <v>46</v>
      </c>
      <c r="AD37" s="71" t="s">
        <v>11</v>
      </c>
      <c r="AE37" s="57">
        <f>'1'!F35/'1'!Z35</f>
        <v>16.547164403101764</v>
      </c>
      <c r="AF37" s="57">
        <f>'1'!G35/'1'!AA35</f>
        <v>18.356713464296995</v>
      </c>
      <c r="AG37" s="57">
        <f>'1'!H35/'1'!AB35</f>
        <v>18.537718456815554</v>
      </c>
      <c r="AH37" s="57">
        <f>'1'!I35/'1'!AC35</f>
        <v>16.454761117736947</v>
      </c>
      <c r="AI37" s="57">
        <f>'1'!J35/'1'!AD35</f>
        <v>16.288435115075135</v>
      </c>
      <c r="AJ37" s="57">
        <f>'1'!K35/'1'!AE35</f>
        <v>16.971228267994963</v>
      </c>
      <c r="AK37" s="57">
        <f>'1'!L35/'1'!AF35</f>
        <v>16.503712663291878</v>
      </c>
      <c r="AL37" s="57">
        <f>'1'!M35/'1'!AG35</f>
        <v>15.774915782727476</v>
      </c>
      <c r="AM37" s="57">
        <f>'1'!N35/'1'!AH35</f>
        <v>15.211394481654933</v>
      </c>
    </row>
    <row r="38" spans="26:39" x14ac:dyDescent="0.2">
      <c r="Z38" s="71"/>
      <c r="AA38" s="58"/>
      <c r="AB38" s="69" t="s">
        <v>47</v>
      </c>
      <c r="AC38" s="58" t="s">
        <v>48</v>
      </c>
      <c r="AD38" s="71" t="s">
        <v>12</v>
      </c>
      <c r="AE38" s="57">
        <f>'1'!F36/'1'!Z36</f>
        <v>6.3211757105408442</v>
      </c>
      <c r="AF38" s="57">
        <f>'1'!G36/'1'!AA36</f>
        <v>5.7632834711404204</v>
      </c>
      <c r="AG38" s="57">
        <f>'1'!H36/'1'!AB36</f>
        <v>6.0963422201931294</v>
      </c>
      <c r="AH38" s="57">
        <f>'1'!I36/'1'!AC36</f>
        <v>5.8577008278567266</v>
      </c>
      <c r="AI38" s="57">
        <f>'1'!J36/'1'!AD36</f>
        <v>5.4962475232809629</v>
      </c>
      <c r="AJ38" s="57">
        <f>'1'!K36/'1'!AE36</f>
        <v>5.2372706778337461</v>
      </c>
      <c r="AK38" s="57">
        <f>'1'!L36/'1'!AF36</f>
        <v>4.9244399499398614</v>
      </c>
      <c r="AL38" s="57">
        <f>'1'!M36/'1'!AG36</f>
        <v>4.832225582435246</v>
      </c>
      <c r="AM38" s="57">
        <f>'1'!N36/'1'!AH36</f>
        <v>4.1186582516011558</v>
      </c>
    </row>
    <row r="39" spans="26:39" x14ac:dyDescent="0.2">
      <c r="Z39" s="71"/>
      <c r="AA39" s="58"/>
      <c r="AB39" s="69" t="s">
        <v>49</v>
      </c>
      <c r="AC39" s="58" t="s">
        <v>50</v>
      </c>
      <c r="AD39" s="71" t="s">
        <v>13</v>
      </c>
      <c r="AE39" s="57">
        <f>'1'!F37/'1'!Z37</f>
        <v>0.50682291947259928</v>
      </c>
      <c r="AF39" s="57">
        <f>'1'!G37/'1'!AA37</f>
        <v>0.51278410623026693</v>
      </c>
      <c r="AG39" s="57">
        <f>'1'!H37/'1'!AB37</f>
        <v>0.50810429698649917</v>
      </c>
      <c r="AH39" s="57">
        <f>'1'!I37/'1'!AC37</f>
        <v>0.47649555080742417</v>
      </c>
      <c r="AI39" s="57">
        <f>'1'!J37/'1'!AD37</f>
        <v>0.48358716840785787</v>
      </c>
      <c r="AJ39" s="57">
        <f>'1'!K37/'1'!AE37</f>
        <v>0.43866736358394698</v>
      </c>
      <c r="AK39" s="57">
        <f>'1'!L37/'1'!AF37</f>
        <v>0.39798392993637782</v>
      </c>
      <c r="AL39" s="57">
        <f>'1'!M37/'1'!AG37</f>
        <v>0.36749258584848138</v>
      </c>
      <c r="AM39" s="57">
        <f>'1'!N37/'1'!AH37</f>
        <v>0.34732974400672384</v>
      </c>
    </row>
    <row r="40" spans="26:39" x14ac:dyDescent="0.2">
      <c r="Z40" s="69"/>
      <c r="AA40" s="58"/>
      <c r="AB40" s="69" t="s">
        <v>51</v>
      </c>
      <c r="AC40" s="58" t="s">
        <v>52</v>
      </c>
      <c r="AD40" s="71" t="s">
        <v>14</v>
      </c>
      <c r="AE40" s="79"/>
      <c r="AF40" s="79"/>
      <c r="AG40" s="79"/>
      <c r="AH40" s="79"/>
      <c r="AI40" s="79"/>
      <c r="AJ40" s="79"/>
      <c r="AK40" s="79"/>
      <c r="AL40" s="79"/>
      <c r="AM40" s="79"/>
    </row>
    <row r="41" spans="26:39" x14ac:dyDescent="0.2">
      <c r="Z41" s="74"/>
      <c r="AA41" s="151"/>
      <c r="AB41" s="150" t="s">
        <v>57</v>
      </c>
      <c r="AC41" s="151" t="s">
        <v>58</v>
      </c>
      <c r="AD41" s="71" t="s">
        <v>59</v>
      </c>
      <c r="AE41" s="79"/>
      <c r="AF41" s="79"/>
      <c r="AG41" s="79"/>
      <c r="AH41" s="79"/>
      <c r="AI41" s="79"/>
      <c r="AJ41" s="79"/>
      <c r="AK41" s="79"/>
      <c r="AL41" s="79"/>
      <c r="AM41" s="79"/>
    </row>
    <row r="42" spans="26:39" x14ac:dyDescent="0.2">
      <c r="Z42" s="69"/>
      <c r="AA42" s="58"/>
      <c r="AB42" s="58"/>
      <c r="AC42" s="58"/>
      <c r="AD42" s="71"/>
      <c r="AE42" s="79"/>
      <c r="AF42" s="79"/>
      <c r="AG42" s="79"/>
      <c r="AH42" s="79"/>
      <c r="AI42" s="79"/>
      <c r="AJ42" s="79"/>
      <c r="AK42" s="79"/>
      <c r="AL42" s="79"/>
      <c r="AM42" s="79"/>
    </row>
    <row r="43" spans="26:39" x14ac:dyDescent="0.2">
      <c r="Z43" s="35" t="s">
        <v>19</v>
      </c>
      <c r="AA43" s="136" t="s">
        <v>61</v>
      </c>
      <c r="AB43" s="101" t="s">
        <v>680</v>
      </c>
      <c r="AC43" s="136"/>
      <c r="AD43" s="70" t="s">
        <v>680</v>
      </c>
      <c r="AE43" s="57">
        <f>'1'!F41/'1'!Z41</f>
        <v>11.101424854437235</v>
      </c>
      <c r="AF43" s="57">
        <f>'1'!G41/'1'!AA41</f>
        <v>11.418955799418567</v>
      </c>
      <c r="AG43" s="57">
        <f>'1'!H41/'1'!AB41</f>
        <v>11.684634584245199</v>
      </c>
      <c r="AH43" s="57">
        <f>'1'!I41/'1'!AC41</f>
        <v>10.827646273679326</v>
      </c>
      <c r="AI43" s="57">
        <f>'1'!J41/'1'!AD41</f>
        <v>10.392689913199682</v>
      </c>
      <c r="AJ43" s="57">
        <f>'1'!K41/'1'!AE41</f>
        <v>9.8638980187624963</v>
      </c>
      <c r="AK43" s="57">
        <f>'1'!L41/'1'!AF41</f>
        <v>9.5292281587506054</v>
      </c>
      <c r="AL43" s="57">
        <f>'1'!M41/'1'!AG41</f>
        <v>9.1835323026587261</v>
      </c>
      <c r="AM43" s="57">
        <f>'1'!N41/'1'!AH41</f>
        <v>8.7865862108656021</v>
      </c>
    </row>
    <row r="44" spans="26:39" x14ac:dyDescent="0.2">
      <c r="Z44" s="71"/>
      <c r="AA44" s="58"/>
      <c r="AB44" s="69" t="s">
        <v>45</v>
      </c>
      <c r="AC44" s="58" t="s">
        <v>46</v>
      </c>
      <c r="AD44" s="71" t="s">
        <v>11</v>
      </c>
      <c r="AE44" s="57">
        <f>'1'!F42/'1'!Z42</f>
        <v>17.670740831267011</v>
      </c>
      <c r="AF44" s="57">
        <f>'1'!G42/'1'!AA42</f>
        <v>19.242630788791615</v>
      </c>
      <c r="AG44" s="57">
        <f>'1'!H42/'1'!AB42</f>
        <v>19.65267591581118</v>
      </c>
      <c r="AH44" s="57">
        <f>'1'!I42/'1'!AC42</f>
        <v>18.012099876320772</v>
      </c>
      <c r="AI44" s="57">
        <f>'1'!J42/'1'!AD42</f>
        <v>18.421237561747017</v>
      </c>
      <c r="AJ44" s="57">
        <f>'1'!K42/'1'!AE42</f>
        <v>17.893104093456653</v>
      </c>
      <c r="AK44" s="57">
        <f>'1'!L42/'1'!AF42</f>
        <v>17.389244300650798</v>
      </c>
      <c r="AL44" s="57">
        <f>'1'!M42/'1'!AG42</f>
        <v>17.567612488997455</v>
      </c>
      <c r="AM44" s="57">
        <f>'1'!N42/'1'!AH42</f>
        <v>17.612716048654221</v>
      </c>
    </row>
    <row r="45" spans="26:39" x14ac:dyDescent="0.2">
      <c r="Z45" s="71"/>
      <c r="AA45" s="58"/>
      <c r="AB45" s="69" t="s">
        <v>47</v>
      </c>
      <c r="AC45" s="58" t="s">
        <v>48</v>
      </c>
      <c r="AD45" s="71" t="s">
        <v>12</v>
      </c>
      <c r="AE45" s="57">
        <f>'1'!F43/'1'!Z43</f>
        <v>6.4517423868647894</v>
      </c>
      <c r="AF45" s="57">
        <f>'1'!G43/'1'!AA43</f>
        <v>5.9574783448791875</v>
      </c>
      <c r="AG45" s="57">
        <f>'1'!H43/'1'!AB43</f>
        <v>6.2382274983442292</v>
      </c>
      <c r="AH45" s="57">
        <f>'1'!I43/'1'!AC43</f>
        <v>5.9191408464142992</v>
      </c>
      <c r="AI45" s="57">
        <f>'1'!J43/'1'!AD43</f>
        <v>5.3230702816208932</v>
      </c>
      <c r="AJ45" s="57">
        <f>'1'!K43/'1'!AE43</f>
        <v>4.8519889266243901</v>
      </c>
      <c r="AK45" s="57">
        <f>'1'!L43/'1'!AF43</f>
        <v>4.704741719200344</v>
      </c>
      <c r="AL45" s="57">
        <f>'1'!M43/'1'!AG43</f>
        <v>4.2593281728997532</v>
      </c>
      <c r="AM45" s="57">
        <f>'1'!N43/'1'!AH43</f>
        <v>3.863896467682117</v>
      </c>
    </row>
    <row r="46" spans="26:39" x14ac:dyDescent="0.2">
      <c r="Z46" s="71"/>
      <c r="AA46" s="58"/>
      <c r="AB46" s="69" t="s">
        <v>49</v>
      </c>
      <c r="AC46" s="58" t="s">
        <v>50</v>
      </c>
      <c r="AD46" s="71" t="s">
        <v>13</v>
      </c>
      <c r="AE46" s="57">
        <f>'1'!F44/'1'!Z44</f>
        <v>0.48063433199976707</v>
      </c>
      <c r="AF46" s="57">
        <f>'1'!G44/'1'!AA44</f>
        <v>0.45506658033652531</v>
      </c>
      <c r="AG46" s="57">
        <f>'1'!H44/'1'!AB44</f>
        <v>0.4831270645380662</v>
      </c>
      <c r="AH46" s="57">
        <f>'1'!I44/'1'!AC44</f>
        <v>0.45726164703367894</v>
      </c>
      <c r="AI46" s="57">
        <f>'1'!J44/'1'!AD44</f>
        <v>0.45143698371863666</v>
      </c>
      <c r="AJ46" s="57">
        <f>'1'!K44/'1'!AE44</f>
        <v>0.40365289926371883</v>
      </c>
      <c r="AK46" s="57">
        <f>'1'!L44/'1'!AF44</f>
        <v>0.37925388471028121</v>
      </c>
      <c r="AL46" s="57">
        <f>'1'!M44/'1'!AG44</f>
        <v>0.35479370801718546</v>
      </c>
      <c r="AM46" s="57">
        <f>'1'!N44/'1'!AH44</f>
        <v>0.3405999054654345</v>
      </c>
    </row>
    <row r="47" spans="26:39" x14ac:dyDescent="0.2">
      <c r="Z47" s="69"/>
      <c r="AA47" s="58"/>
      <c r="AB47" s="69" t="s">
        <v>51</v>
      </c>
      <c r="AC47" s="58" t="s">
        <v>52</v>
      </c>
      <c r="AD47" s="71" t="s">
        <v>14</v>
      </c>
      <c r="AE47" s="79"/>
      <c r="AF47" s="79"/>
      <c r="AG47" s="79"/>
      <c r="AH47" s="79"/>
      <c r="AI47" s="79"/>
      <c r="AJ47" s="79"/>
      <c r="AK47" s="79"/>
      <c r="AL47" s="79"/>
      <c r="AM47" s="79"/>
    </row>
    <row r="48" spans="26:39" x14ac:dyDescent="0.2">
      <c r="Z48" s="74"/>
      <c r="AA48" s="151"/>
      <c r="AB48" s="150" t="s">
        <v>57</v>
      </c>
      <c r="AC48" s="151" t="s">
        <v>58</v>
      </c>
      <c r="AD48" s="71" t="s">
        <v>59</v>
      </c>
      <c r="AE48" s="79"/>
      <c r="AF48" s="79"/>
      <c r="AG48" s="79"/>
      <c r="AH48" s="79"/>
      <c r="AI48" s="79"/>
      <c r="AJ48" s="79"/>
      <c r="AK48" s="79"/>
      <c r="AL48" s="79"/>
      <c r="AM48" s="79"/>
    </row>
    <row r="49" spans="26:39" x14ac:dyDescent="0.2">
      <c r="Z49" s="69"/>
      <c r="AA49" s="58"/>
      <c r="AB49" s="58"/>
      <c r="AC49" s="58"/>
      <c r="AD49" s="71"/>
      <c r="AE49" s="79"/>
      <c r="AF49" s="79"/>
      <c r="AG49" s="79"/>
      <c r="AH49" s="79"/>
      <c r="AI49" s="79"/>
      <c r="AJ49" s="79"/>
      <c r="AK49" s="79"/>
      <c r="AL49" s="79"/>
      <c r="AM49" s="79"/>
    </row>
    <row r="50" spans="26:39" x14ac:dyDescent="0.2">
      <c r="Z50" s="35" t="s">
        <v>20</v>
      </c>
      <c r="AA50" s="136" t="s">
        <v>62</v>
      </c>
      <c r="AB50" s="101" t="s">
        <v>680</v>
      </c>
      <c r="AC50" s="136"/>
      <c r="AD50" s="70" t="s">
        <v>680</v>
      </c>
      <c r="AE50" s="57">
        <f>'1'!F48/'1'!Z48</f>
        <v>18.739559959715606</v>
      </c>
      <c r="AF50" s="57">
        <f>'1'!G48/'1'!AA48</f>
        <v>18.167456916947337</v>
      </c>
      <c r="AG50" s="57">
        <f>'1'!H48/'1'!AB48</f>
        <v>19.2678789913369</v>
      </c>
      <c r="AH50" s="57">
        <f>'1'!I48/'1'!AC48</f>
        <v>19.210034571417459</v>
      </c>
      <c r="AI50" s="57">
        <f>'1'!J48/'1'!AD48</f>
        <v>18.290280828432138</v>
      </c>
      <c r="AJ50" s="57">
        <f>'1'!K48/'1'!AE48</f>
        <v>17.154767529731718</v>
      </c>
      <c r="AK50" s="57">
        <f>'1'!L48/'1'!AF48</f>
        <v>17.467873917443249</v>
      </c>
      <c r="AL50" s="57">
        <f>'1'!M48/'1'!AG48</f>
        <v>16.641961731040663</v>
      </c>
      <c r="AM50" s="57">
        <f>'1'!N48/'1'!AH48</f>
        <v>15.994182398283467</v>
      </c>
    </row>
    <row r="51" spans="26:39" x14ac:dyDescent="0.2">
      <c r="Z51" s="71"/>
      <c r="AA51" s="58"/>
      <c r="AB51" s="69" t="s">
        <v>45</v>
      </c>
      <c r="AC51" s="58" t="s">
        <v>46</v>
      </c>
      <c r="AD51" s="71" t="s">
        <v>11</v>
      </c>
      <c r="AE51" s="57">
        <f>'1'!F49/'1'!Z49</f>
        <v>35.771566014515813</v>
      </c>
      <c r="AF51" s="57">
        <f>'1'!G49/'1'!AA49</f>
        <v>35.457111033516213</v>
      </c>
      <c r="AG51" s="57">
        <f>'1'!H49/'1'!AB49</f>
        <v>39.000070560725696</v>
      </c>
      <c r="AH51" s="57">
        <f>'1'!I49/'1'!AC49</f>
        <v>38.939888432733888</v>
      </c>
      <c r="AI51" s="57">
        <f>'1'!J49/'1'!AD49</f>
        <v>38.02087058269349</v>
      </c>
      <c r="AJ51" s="57">
        <f>'1'!K49/'1'!AE49</f>
        <v>35.78052338395387</v>
      </c>
      <c r="AK51" s="57">
        <f>'1'!L49/'1'!AF49</f>
        <v>36.626977045656126</v>
      </c>
      <c r="AL51" s="57">
        <f>'1'!M49/'1'!AG49</f>
        <v>35.106230194612614</v>
      </c>
      <c r="AM51" s="57">
        <f>'1'!N49/'1'!AH49</f>
        <v>34.915673655515235</v>
      </c>
    </row>
    <row r="52" spans="26:39" x14ac:dyDescent="0.2">
      <c r="Z52" s="71"/>
      <c r="AA52" s="58"/>
      <c r="AB52" s="69" t="s">
        <v>47</v>
      </c>
      <c r="AC52" s="58" t="s">
        <v>48</v>
      </c>
      <c r="AD52" s="71" t="s">
        <v>12</v>
      </c>
      <c r="AE52" s="57">
        <f>'1'!F50/'1'!Z50</f>
        <v>8.1337332121938655</v>
      </c>
      <c r="AF52" s="57">
        <f>'1'!G50/'1'!AA50</f>
        <v>7.6056298676204541</v>
      </c>
      <c r="AG52" s="57">
        <f>'1'!H50/'1'!AB50</f>
        <v>7.8491526973979431</v>
      </c>
      <c r="AH52" s="57">
        <f>'1'!I50/'1'!AC50</f>
        <v>7.9410925163322803</v>
      </c>
      <c r="AI52" s="57">
        <f>'1'!J50/'1'!AD50</f>
        <v>7.1000183215208947</v>
      </c>
      <c r="AJ52" s="57">
        <f>'1'!K50/'1'!AE50</f>
        <v>6.7364725773733749</v>
      </c>
      <c r="AK52" s="57">
        <f>'1'!L50/'1'!AF50</f>
        <v>6.8798199014067603</v>
      </c>
      <c r="AL52" s="57">
        <f>'1'!M50/'1'!AG50</f>
        <v>6.5064459496394838</v>
      </c>
      <c r="AM52" s="57">
        <f>'1'!N50/'1'!AH50</f>
        <v>5.8669183142900865</v>
      </c>
    </row>
    <row r="53" spans="26:39" x14ac:dyDescent="0.2">
      <c r="Z53" s="71"/>
      <c r="AA53" s="58"/>
      <c r="AB53" s="69" t="s">
        <v>49</v>
      </c>
      <c r="AC53" s="58" t="s">
        <v>50</v>
      </c>
      <c r="AD53" s="71" t="s">
        <v>13</v>
      </c>
      <c r="AE53" s="57">
        <f>'1'!F51/'1'!Z51</f>
        <v>0.61108186664924591</v>
      </c>
      <c r="AF53" s="57">
        <f>'1'!G51/'1'!AA51</f>
        <v>0.62390695531007068</v>
      </c>
      <c r="AG53" s="57">
        <f>'1'!H51/'1'!AB51</f>
        <v>0.62709674507255764</v>
      </c>
      <c r="AH53" s="57">
        <f>'1'!I51/'1'!AC51</f>
        <v>0.61531214635859555</v>
      </c>
      <c r="AI53" s="57">
        <f>'1'!J51/'1'!AD51</f>
        <v>0.6306645191053839</v>
      </c>
      <c r="AJ53" s="57">
        <f>'1'!K51/'1'!AE51</f>
        <v>0.55988675154329237</v>
      </c>
      <c r="AK53" s="57">
        <f>'1'!L51/'1'!AF51</f>
        <v>0.54262644411538796</v>
      </c>
      <c r="AL53" s="57">
        <f>'1'!M51/'1'!AG51</f>
        <v>0.54160595561362035</v>
      </c>
      <c r="AM53" s="57">
        <f>'1'!N51/'1'!AH51</f>
        <v>0.51768549396344277</v>
      </c>
    </row>
    <row r="54" spans="26:39" x14ac:dyDescent="0.2">
      <c r="Z54" s="69"/>
      <c r="AA54" s="58"/>
      <c r="AB54" s="69" t="s">
        <v>51</v>
      </c>
      <c r="AC54" s="58" t="s">
        <v>52</v>
      </c>
      <c r="AD54" s="71" t="s">
        <v>14</v>
      </c>
      <c r="AE54" s="79"/>
      <c r="AF54" s="79"/>
      <c r="AG54" s="79"/>
      <c r="AH54" s="79"/>
      <c r="AI54" s="79"/>
      <c r="AJ54" s="79"/>
      <c r="AK54" s="79"/>
      <c r="AL54" s="79"/>
      <c r="AM54" s="79"/>
    </row>
    <row r="55" spans="26:39" x14ac:dyDescent="0.2">
      <c r="Z55" s="74"/>
      <c r="AA55" s="151"/>
      <c r="AB55" s="150" t="s">
        <v>57</v>
      </c>
      <c r="AC55" s="151" t="s">
        <v>58</v>
      </c>
      <c r="AD55" s="71" t="s">
        <v>59</v>
      </c>
      <c r="AE55" s="79"/>
      <c r="AF55" s="79"/>
      <c r="AG55" s="79"/>
      <c r="AH55" s="79"/>
      <c r="AI55" s="79"/>
      <c r="AJ55" s="79"/>
      <c r="AK55" s="79"/>
      <c r="AL55" s="79"/>
      <c r="AM55" s="79"/>
    </row>
    <row r="56" spans="26:39" x14ac:dyDescent="0.2">
      <c r="Z56" s="69"/>
      <c r="AA56" s="58"/>
      <c r="AB56" s="58"/>
      <c r="AC56" s="58"/>
      <c r="AD56" s="71"/>
      <c r="AE56" s="79"/>
      <c r="AF56" s="79"/>
      <c r="AG56" s="79"/>
      <c r="AH56" s="79"/>
      <c r="AI56" s="79"/>
      <c r="AJ56" s="79"/>
      <c r="AK56" s="79"/>
      <c r="AL56" s="79"/>
      <c r="AM56" s="79"/>
    </row>
    <row r="57" spans="26:39" x14ac:dyDescent="0.2">
      <c r="Z57" s="35" t="s">
        <v>21</v>
      </c>
      <c r="AA57" s="136" t="s">
        <v>63</v>
      </c>
      <c r="AB57" s="101" t="s">
        <v>680</v>
      </c>
      <c r="AC57" s="136"/>
      <c r="AD57" s="70" t="s">
        <v>680</v>
      </c>
      <c r="AE57" s="57">
        <f>'1'!F55/'1'!Z55</f>
        <v>101.04170800932013</v>
      </c>
      <c r="AF57" s="57">
        <f>'1'!G55/'1'!AA55</f>
        <v>89.733030542400257</v>
      </c>
      <c r="AG57" s="57">
        <f>'1'!H55/'1'!AB55</f>
        <v>95.817860619298074</v>
      </c>
      <c r="AH57" s="57">
        <f>'1'!I55/'1'!AC55</f>
        <v>97.705012511869825</v>
      </c>
      <c r="AI57" s="57">
        <f>'1'!J55/'1'!AD55</f>
        <v>101.49770807976283</v>
      </c>
      <c r="AJ57" s="57">
        <f>'1'!K55/'1'!AE55</f>
        <v>94.266128597910551</v>
      </c>
      <c r="AK57" s="57">
        <f>'1'!L55/'1'!AF55</f>
        <v>91.521240909700154</v>
      </c>
      <c r="AL57" s="57">
        <f>'1'!M55/'1'!AG55</f>
        <v>99.570318790313252</v>
      </c>
      <c r="AM57" s="57">
        <f>'1'!N55/'1'!AH55</f>
        <v>94.122640567702689</v>
      </c>
    </row>
    <row r="58" spans="26:39" x14ac:dyDescent="0.2">
      <c r="Z58" s="71"/>
      <c r="AA58" s="58"/>
      <c r="AB58" s="69" t="s">
        <v>45</v>
      </c>
      <c r="AC58" s="58" t="s">
        <v>46</v>
      </c>
      <c r="AD58" s="71" t="s">
        <v>11</v>
      </c>
      <c r="AE58" s="57">
        <f>'1'!F56/'1'!Z56</f>
        <v>368.80855654684922</v>
      </c>
      <c r="AF58" s="57">
        <f>'1'!G56/'1'!AA56</f>
        <v>306.90028529611197</v>
      </c>
      <c r="AG58" s="57">
        <f>'1'!H56/'1'!AB56</f>
        <v>346.75004014976366</v>
      </c>
      <c r="AH58" s="57">
        <f>'1'!I56/'1'!AC56</f>
        <v>334.04521206593472</v>
      </c>
      <c r="AI58" s="57">
        <f>'1'!J56/'1'!AD56</f>
        <v>347.18959660525616</v>
      </c>
      <c r="AJ58" s="57">
        <f>'1'!K56/'1'!AE56</f>
        <v>334.30687252938287</v>
      </c>
      <c r="AK58" s="57">
        <f>'1'!L56/'1'!AF56</f>
        <v>317.02659928748909</v>
      </c>
      <c r="AL58" s="57">
        <f>'1'!M56/'1'!AG56</f>
        <v>349.85886976198634</v>
      </c>
      <c r="AM58" s="57">
        <f>'1'!N56/'1'!AH56</f>
        <v>331.50294278996938</v>
      </c>
    </row>
    <row r="59" spans="26:39" x14ac:dyDescent="0.2">
      <c r="Z59" s="71"/>
      <c r="AA59" s="58"/>
      <c r="AB59" s="69" t="s">
        <v>47</v>
      </c>
      <c r="AC59" s="58" t="s">
        <v>48</v>
      </c>
      <c r="AD59" s="71" t="s">
        <v>12</v>
      </c>
      <c r="AE59" s="57">
        <f>'1'!F57/'1'!Z57</f>
        <v>34.968392143737361</v>
      </c>
      <c r="AF59" s="57">
        <f>'1'!G57/'1'!AA57</f>
        <v>37.579018810214002</v>
      </c>
      <c r="AG59" s="57">
        <f>'1'!H57/'1'!AB57</f>
        <v>27.635582782968168</v>
      </c>
      <c r="AH59" s="57">
        <f>'1'!I57/'1'!AC57</f>
        <v>26.979727262071084</v>
      </c>
      <c r="AI59" s="57">
        <f>'1'!J57/'1'!AD57</f>
        <v>27.300439695596364</v>
      </c>
      <c r="AJ59" s="57">
        <f>'1'!K57/'1'!AE57</f>
        <v>27.410040602561967</v>
      </c>
      <c r="AK59" s="57">
        <f>'1'!L57/'1'!AF57</f>
        <v>28.36708066264595</v>
      </c>
      <c r="AL59" s="57">
        <f>'1'!M57/'1'!AG57</f>
        <v>25.964073418665208</v>
      </c>
      <c r="AM59" s="57">
        <f>'1'!N57/'1'!AH57</f>
        <v>25.442524727514225</v>
      </c>
    </row>
    <row r="60" spans="26:39" x14ac:dyDescent="0.2">
      <c r="Z60" s="71"/>
      <c r="AA60" s="58"/>
      <c r="AB60" s="69" t="s">
        <v>49</v>
      </c>
      <c r="AC60" s="58" t="s">
        <v>50</v>
      </c>
      <c r="AD60" s="71" t="s">
        <v>13</v>
      </c>
      <c r="AE60" s="57">
        <f>'1'!F58/'1'!Z58</f>
        <v>1.1993501548140637</v>
      </c>
      <c r="AF60" s="57">
        <f>'1'!G58/'1'!AA58</f>
        <v>1.4554868040657758</v>
      </c>
      <c r="AG60" s="57">
        <f>'1'!H58/'1'!AB58</f>
        <v>1.4686691507188163</v>
      </c>
      <c r="AH60" s="57">
        <f>'1'!I58/'1'!AC58</f>
        <v>1.403977206844031</v>
      </c>
      <c r="AI60" s="57">
        <f>'1'!J58/'1'!AD58</f>
        <v>1.3431193523621134</v>
      </c>
      <c r="AJ60" s="57">
        <f>'1'!K58/'1'!AE58</f>
        <v>1.2030263899954556</v>
      </c>
      <c r="AK60" s="57">
        <f>'1'!L58/'1'!AF58</f>
        <v>1.1706882474695</v>
      </c>
      <c r="AL60" s="57">
        <f>'1'!M58/'1'!AG58</f>
        <v>1.3022691261555339</v>
      </c>
      <c r="AM60" s="57">
        <f>'1'!N58/'1'!AH58</f>
        <v>1.384211396220614</v>
      </c>
    </row>
    <row r="61" spans="26:39" x14ac:dyDescent="0.2">
      <c r="Z61" s="69"/>
      <c r="AA61" s="58"/>
      <c r="AB61" s="69" t="s">
        <v>51</v>
      </c>
      <c r="AC61" s="58" t="s">
        <v>52</v>
      </c>
      <c r="AD61" s="71" t="s">
        <v>14</v>
      </c>
      <c r="AE61" s="79"/>
      <c r="AF61" s="79"/>
      <c r="AG61" s="79"/>
      <c r="AH61" s="79"/>
      <c r="AI61" s="79"/>
      <c r="AJ61" s="79"/>
      <c r="AK61" s="79"/>
      <c r="AL61" s="79"/>
      <c r="AM61" s="79"/>
    </row>
    <row r="62" spans="26:39" x14ac:dyDescent="0.2">
      <c r="Z62" s="74"/>
      <c r="AA62" s="151"/>
      <c r="AB62" s="150" t="s">
        <v>57</v>
      </c>
      <c r="AC62" s="151" t="s">
        <v>58</v>
      </c>
      <c r="AD62" s="71" t="s">
        <v>59</v>
      </c>
      <c r="AE62" s="79"/>
      <c r="AF62" s="79"/>
      <c r="AG62" s="79"/>
      <c r="AH62" s="79"/>
      <c r="AI62" s="79"/>
      <c r="AJ62" s="79"/>
      <c r="AK62" s="79"/>
      <c r="AL62" s="79"/>
      <c r="AM62" s="79"/>
    </row>
    <row r="63" spans="26:39" x14ac:dyDescent="0.2">
      <c r="AD63" s="71"/>
      <c r="AE63" s="79"/>
      <c r="AF63" s="79"/>
      <c r="AG63" s="79"/>
      <c r="AH63" s="79"/>
      <c r="AI63" s="79"/>
      <c r="AJ63" s="79"/>
      <c r="AK63" s="79"/>
      <c r="AL63" s="79"/>
      <c r="AM63" s="79"/>
    </row>
    <row r="64" spans="26:39" x14ac:dyDescent="0.2">
      <c r="Z64" s="35" t="s">
        <v>22</v>
      </c>
      <c r="AA64" s="136" t="s">
        <v>64</v>
      </c>
      <c r="AB64" s="101" t="s">
        <v>680</v>
      </c>
      <c r="AC64" s="153"/>
      <c r="AD64" s="70" t="s">
        <v>680</v>
      </c>
      <c r="AE64" s="57">
        <f>'1'!F62/'1'!Z62</f>
        <v>12.408258846072627</v>
      </c>
      <c r="AF64" s="57">
        <f>'1'!G62/'1'!AA62</f>
        <v>13.083628331163487</v>
      </c>
      <c r="AG64" s="57">
        <f>'1'!H62/'1'!AB62</f>
        <v>13.629884714458774</v>
      </c>
      <c r="AH64" s="57">
        <f>'1'!I62/'1'!AC62</f>
        <v>11.078499969141568</v>
      </c>
      <c r="AI64" s="57">
        <f>'1'!J62/'1'!AD62</f>
        <v>10.878344930700353</v>
      </c>
      <c r="AJ64" s="57">
        <f>'1'!K62/'1'!AE62</f>
        <v>10.059461572691395</v>
      </c>
      <c r="AK64" s="57">
        <f>'1'!L62/'1'!AF62</f>
        <v>9.5160543824472779</v>
      </c>
      <c r="AL64" s="57">
        <f>'1'!M62/'1'!AG62</f>
        <v>9.6339635812744682</v>
      </c>
      <c r="AM64" s="57">
        <f>'1'!N62/'1'!AH62</f>
        <v>9.0613814941050244</v>
      </c>
    </row>
    <row r="65" spans="1:39" x14ac:dyDescent="0.2">
      <c r="Z65" s="71"/>
      <c r="AA65" s="58"/>
      <c r="AB65" s="69" t="s">
        <v>45</v>
      </c>
      <c r="AC65" s="58" t="s">
        <v>46</v>
      </c>
      <c r="AD65" s="71" t="s">
        <v>11</v>
      </c>
      <c r="AE65" s="57">
        <f>'1'!F63/'1'!Z63</f>
        <v>20.596172352446708</v>
      </c>
      <c r="AF65" s="57">
        <f>'1'!G63/'1'!AA63</f>
        <v>23.077123562630678</v>
      </c>
      <c r="AG65" s="57">
        <f>'1'!H63/'1'!AB63</f>
        <v>25.772623700697245</v>
      </c>
      <c r="AH65" s="57">
        <f>'1'!I63/'1'!AC63</f>
        <v>18.060008923589304</v>
      </c>
      <c r="AI65" s="57">
        <f>'1'!J63/'1'!AD63</f>
        <v>18.636387647234645</v>
      </c>
      <c r="AJ65" s="57">
        <f>'1'!K63/'1'!AE63</f>
        <v>16.613909802690603</v>
      </c>
      <c r="AK65" s="57">
        <f>'1'!L63/'1'!AF63</f>
        <v>14.844605670325924</v>
      </c>
      <c r="AL65" s="57">
        <f>'1'!M63/'1'!AG63</f>
        <v>15.420981400723116</v>
      </c>
      <c r="AM65" s="57">
        <f>'1'!N63/'1'!AH63</f>
        <v>15.460327123685301</v>
      </c>
    </row>
    <row r="66" spans="1:39" x14ac:dyDescent="0.2">
      <c r="Z66" s="71"/>
      <c r="AA66" s="58"/>
      <c r="AB66" s="69" t="s">
        <v>47</v>
      </c>
      <c r="AC66" s="58" t="s">
        <v>48</v>
      </c>
      <c r="AD66" s="71" t="s">
        <v>12</v>
      </c>
      <c r="AE66" s="57">
        <f>'1'!F64/'1'!Z64</f>
        <v>6.7942822970621934</v>
      </c>
      <c r="AF66" s="57">
        <f>'1'!G64/'1'!AA64</f>
        <v>6.2335615070469235</v>
      </c>
      <c r="AG66" s="57">
        <f>'1'!H64/'1'!AB64</f>
        <v>6.3091950291124999</v>
      </c>
      <c r="AH66" s="57">
        <f>'1'!I64/'1'!AC64</f>
        <v>6.0984914607462501</v>
      </c>
      <c r="AI66" s="57">
        <f>'1'!J64/'1'!AD64</f>
        <v>5.5544250309650742</v>
      </c>
      <c r="AJ66" s="57">
        <f>'1'!K64/'1'!AE64</f>
        <v>5.4722676800589953</v>
      </c>
      <c r="AK66" s="57">
        <f>'1'!L64/'1'!AF64</f>
        <v>5.8135066495605532</v>
      </c>
      <c r="AL66" s="57">
        <f>'1'!M64/'1'!AG64</f>
        <v>5.1466837945397588</v>
      </c>
      <c r="AM66" s="57">
        <f>'1'!N64/'1'!AH64</f>
        <v>4.8411257566200474</v>
      </c>
    </row>
    <row r="67" spans="1:39" x14ac:dyDescent="0.2">
      <c r="Z67" s="71"/>
      <c r="AA67" s="58"/>
      <c r="AB67" s="69" t="s">
        <v>49</v>
      </c>
      <c r="AC67" s="58" t="s">
        <v>50</v>
      </c>
      <c r="AD67" s="71" t="s">
        <v>13</v>
      </c>
      <c r="AE67" s="57">
        <f>'1'!F65/'1'!Z65</f>
        <v>1.7976569125922028</v>
      </c>
      <c r="AF67" s="57">
        <f>'1'!G65/'1'!AA65</f>
        <v>2.3957063249714912</v>
      </c>
      <c r="AG67" s="57">
        <f>'1'!H65/'1'!AB65</f>
        <v>1.9607287575115417</v>
      </c>
      <c r="AH67" s="57">
        <f>'1'!I65/'1'!AC65</f>
        <v>1.9977775700112126</v>
      </c>
      <c r="AI67" s="57">
        <f>'1'!J65/'1'!AD65</f>
        <v>1.8475803583349149</v>
      </c>
      <c r="AJ67" s="57">
        <f>'1'!K65/'1'!AE65</f>
        <v>1.5838333949144461</v>
      </c>
      <c r="AK67" s="57">
        <f>'1'!L65/'1'!AF65</f>
        <v>1.6369248445522164</v>
      </c>
      <c r="AL67" s="57">
        <f>'1'!M65/'1'!AG65</f>
        <v>1.9161371962364164</v>
      </c>
      <c r="AM67" s="57">
        <f>'1'!N65/'1'!AH65</f>
        <v>1.6208363610604015</v>
      </c>
    </row>
    <row r="68" spans="1:39" x14ac:dyDescent="0.2">
      <c r="Z68" s="69"/>
      <c r="AA68" s="58"/>
      <c r="AB68" s="69" t="s">
        <v>51</v>
      </c>
      <c r="AC68" s="58" t="s">
        <v>52</v>
      </c>
      <c r="AD68" s="71" t="s">
        <v>14</v>
      </c>
      <c r="AE68" s="79"/>
      <c r="AF68" s="79"/>
      <c r="AG68" s="79"/>
      <c r="AH68" s="79"/>
      <c r="AI68" s="79"/>
      <c r="AJ68" s="79"/>
      <c r="AK68" s="79"/>
      <c r="AL68" s="79"/>
      <c r="AM68" s="79"/>
    </row>
    <row r="69" spans="1:39" x14ac:dyDescent="0.2">
      <c r="Z69" s="74"/>
      <c r="AA69" s="151"/>
      <c r="AB69" s="150" t="s">
        <v>57</v>
      </c>
      <c r="AC69" s="151" t="s">
        <v>58</v>
      </c>
      <c r="AD69" s="71" t="s">
        <v>59</v>
      </c>
      <c r="AE69" s="79"/>
      <c r="AF69" s="79"/>
      <c r="AG69" s="79"/>
      <c r="AH69" s="79"/>
      <c r="AI69" s="79"/>
      <c r="AJ69" s="79"/>
      <c r="AK69" s="79"/>
      <c r="AL69" s="79"/>
      <c r="AM69" s="79"/>
    </row>
    <row r="70" spans="1:39" x14ac:dyDescent="0.2">
      <c r="AD70" s="71"/>
      <c r="AE70" s="79"/>
      <c r="AF70" s="79"/>
      <c r="AG70" s="79"/>
      <c r="AH70" s="79"/>
      <c r="AI70" s="79"/>
      <c r="AJ70" s="79"/>
      <c r="AK70" s="79"/>
      <c r="AL70" s="79"/>
      <c r="AM70" s="79"/>
    </row>
    <row r="71" spans="1:39" x14ac:dyDescent="0.2">
      <c r="Z71" s="35" t="s">
        <v>23</v>
      </c>
      <c r="AA71" s="136" t="s">
        <v>65</v>
      </c>
      <c r="AB71" s="101" t="s">
        <v>680</v>
      </c>
      <c r="AC71" s="136"/>
      <c r="AD71" s="70" t="s">
        <v>680</v>
      </c>
      <c r="AE71" s="57">
        <f>'1'!F69/'1'!Z69</f>
        <v>13.408003628300968</v>
      </c>
      <c r="AF71" s="57">
        <f>'1'!G69/'1'!AA69</f>
        <v>14.032919532297795</v>
      </c>
      <c r="AG71" s="57">
        <f>'1'!H69/'1'!AB69</f>
        <v>15.497026636309235</v>
      </c>
      <c r="AH71" s="57">
        <f>'1'!I69/'1'!AC69</f>
        <v>14.0658886097699</v>
      </c>
      <c r="AI71" s="57">
        <f>'1'!J69/'1'!AD69</f>
        <v>12.863146212833001</v>
      </c>
      <c r="AJ71" s="57">
        <f>'1'!K69/'1'!AE69</f>
        <v>12.463162716693262</v>
      </c>
      <c r="AK71" s="57">
        <f>'1'!L69/'1'!AF69</f>
        <v>11.404580299503206</v>
      </c>
      <c r="AL71" s="57">
        <f>'1'!M69/'1'!AG69</f>
        <v>11.408971986941545</v>
      </c>
      <c r="AM71" s="57">
        <f>'1'!N69/'1'!AH69</f>
        <v>10.695800593218324</v>
      </c>
    </row>
    <row r="72" spans="1:39" x14ac:dyDescent="0.2">
      <c r="Z72" s="71"/>
      <c r="AA72" s="58"/>
      <c r="AB72" s="69" t="s">
        <v>45</v>
      </c>
      <c r="AC72" s="58" t="s">
        <v>46</v>
      </c>
      <c r="AD72" s="71" t="s">
        <v>11</v>
      </c>
      <c r="AE72" s="57">
        <f>'1'!F70/'1'!Z70</f>
        <v>26.74822476861485</v>
      </c>
      <c r="AF72" s="57">
        <f>'1'!G70/'1'!AA70</f>
        <v>30.123869170658516</v>
      </c>
      <c r="AG72" s="57">
        <f>'1'!H70/'1'!AB70</f>
        <v>37.534698239662148</v>
      </c>
      <c r="AH72" s="57">
        <f>'1'!I70/'1'!AC70</f>
        <v>32.920565281632449</v>
      </c>
      <c r="AI72" s="57">
        <f>'1'!J70/'1'!AD70</f>
        <v>30.117069113463085</v>
      </c>
      <c r="AJ72" s="57">
        <f>'1'!K70/'1'!AE70</f>
        <v>30.847175172054246</v>
      </c>
      <c r="AK72" s="57">
        <f>'1'!L70/'1'!AF70</f>
        <v>27.195652550664835</v>
      </c>
      <c r="AL72" s="57">
        <f>'1'!M70/'1'!AG70</f>
        <v>28.334604937826256</v>
      </c>
      <c r="AM72" s="57">
        <f>'1'!N70/'1'!AH70</f>
        <v>27.473543655480565</v>
      </c>
    </row>
    <row r="73" spans="1:39" x14ac:dyDescent="0.2">
      <c r="Z73" s="71"/>
      <c r="AA73" s="58"/>
      <c r="AB73" s="69" t="s">
        <v>47</v>
      </c>
      <c r="AC73" s="58" t="s">
        <v>48</v>
      </c>
      <c r="AD73" s="71" t="s">
        <v>12</v>
      </c>
      <c r="AE73" s="57">
        <f>'1'!F71/'1'!Z71</f>
        <v>9.5074998830678421</v>
      </c>
      <c r="AF73" s="57">
        <f>'1'!G71/'1'!AA71</f>
        <v>9.1251950243952109</v>
      </c>
      <c r="AG73" s="57">
        <f>'1'!H71/'1'!AB71</f>
        <v>9.1419448576935363</v>
      </c>
      <c r="AH73" s="57">
        <f>'1'!I71/'1'!AC71</f>
        <v>8.9023851446939872</v>
      </c>
      <c r="AI73" s="57">
        <f>'1'!J71/'1'!AD71</f>
        <v>7.9673731549254372</v>
      </c>
      <c r="AJ73" s="57">
        <f>'1'!K71/'1'!AE71</f>
        <v>7.2892828073370053</v>
      </c>
      <c r="AK73" s="57">
        <f>'1'!L71/'1'!AF71</f>
        <v>6.7478646358852483</v>
      </c>
      <c r="AL73" s="57">
        <f>'1'!M71/'1'!AG71</f>
        <v>6.6231607228535143</v>
      </c>
      <c r="AM73" s="57">
        <f>'1'!N71/'1'!AH71</f>
        <v>5.74012649697434</v>
      </c>
    </row>
    <row r="74" spans="1:39" x14ac:dyDescent="0.2">
      <c r="A74" s="102"/>
      <c r="Z74" s="71"/>
      <c r="AA74" s="58"/>
      <c r="AB74" s="69" t="s">
        <v>49</v>
      </c>
      <c r="AC74" s="58" t="s">
        <v>50</v>
      </c>
      <c r="AD74" s="71" t="s">
        <v>13</v>
      </c>
      <c r="AE74" s="57">
        <f>'1'!F72/'1'!Z72</f>
        <v>0.73000723446959426</v>
      </c>
      <c r="AF74" s="57">
        <f>'1'!G72/'1'!AA72</f>
        <v>0.727591083152475</v>
      </c>
      <c r="AG74" s="57">
        <f>'1'!H72/'1'!AB72</f>
        <v>0.73686531856170179</v>
      </c>
      <c r="AH74" s="57">
        <f>'1'!I72/'1'!AC72</f>
        <v>0.62932623653825681</v>
      </c>
      <c r="AI74" s="57">
        <f>'1'!J72/'1'!AD72</f>
        <v>0.62796404924071791</v>
      </c>
      <c r="AJ74" s="57">
        <f>'1'!K72/'1'!AE72</f>
        <v>0.53031493802693175</v>
      </c>
      <c r="AK74" s="57">
        <f>'1'!L72/'1'!AF72</f>
        <v>0.49841368535130126</v>
      </c>
      <c r="AL74" s="57">
        <f>'1'!M72/'1'!AG72</f>
        <v>0.46422814088046427</v>
      </c>
      <c r="AM74" s="57">
        <f>'1'!N72/'1'!AH72</f>
        <v>0.45408959839215329</v>
      </c>
    </row>
    <row r="75" spans="1:39" x14ac:dyDescent="0.2">
      <c r="Z75" s="69"/>
      <c r="AA75" s="58"/>
      <c r="AB75" s="69" t="s">
        <v>51</v>
      </c>
      <c r="AC75" s="58" t="s">
        <v>52</v>
      </c>
      <c r="AD75" s="71" t="s">
        <v>14</v>
      </c>
      <c r="AE75" s="79"/>
      <c r="AF75" s="79"/>
      <c r="AG75" s="79"/>
      <c r="AH75" s="79"/>
      <c r="AI75" s="79"/>
      <c r="AJ75" s="79"/>
      <c r="AK75" s="79"/>
      <c r="AL75" s="79"/>
      <c r="AM75" s="79"/>
    </row>
    <row r="76" spans="1:39" x14ac:dyDescent="0.2">
      <c r="Z76" s="74"/>
      <c r="AA76" s="151"/>
      <c r="AB76" s="150" t="s">
        <v>57</v>
      </c>
      <c r="AC76" s="151" t="s">
        <v>58</v>
      </c>
      <c r="AD76" s="71" t="s">
        <v>59</v>
      </c>
      <c r="AE76" s="79"/>
      <c r="AF76" s="79"/>
      <c r="AG76" s="79"/>
      <c r="AH76" s="79"/>
      <c r="AI76" s="79"/>
      <c r="AJ76" s="79"/>
      <c r="AK76" s="79"/>
      <c r="AL76" s="79"/>
      <c r="AM76" s="79"/>
    </row>
    <row r="77" spans="1:39" x14ac:dyDescent="0.2">
      <c r="AD77" s="71"/>
      <c r="AE77" s="79"/>
      <c r="AF77" s="79"/>
      <c r="AG77" s="79"/>
      <c r="AH77" s="79"/>
      <c r="AI77" s="79"/>
      <c r="AJ77" s="79"/>
      <c r="AK77" s="79"/>
      <c r="AL77" s="79"/>
      <c r="AM77" s="79"/>
    </row>
    <row r="78" spans="1:39" x14ac:dyDescent="0.2">
      <c r="Z78" s="35" t="s">
        <v>24</v>
      </c>
      <c r="AA78" s="136" t="s">
        <v>66</v>
      </c>
      <c r="AB78" s="101" t="s">
        <v>680</v>
      </c>
      <c r="AC78" s="136"/>
      <c r="AD78" s="70" t="s">
        <v>680</v>
      </c>
      <c r="AE78" s="57">
        <f>'1'!F76/'1'!Z76</f>
        <v>14.050623789220209</v>
      </c>
      <c r="AF78" s="57">
        <f>'1'!G76/'1'!AA76</f>
        <v>13.576520599908301</v>
      </c>
      <c r="AG78" s="57">
        <f>'1'!H76/'1'!AB76</f>
        <v>13.615909819727815</v>
      </c>
      <c r="AH78" s="57">
        <f>'1'!I76/'1'!AC76</f>
        <v>12.590651371231656</v>
      </c>
      <c r="AI78" s="57">
        <f>'1'!J76/'1'!AD76</f>
        <v>11.649445300463281</v>
      </c>
      <c r="AJ78" s="57">
        <f>'1'!K76/'1'!AE76</f>
        <v>10.323679094302598</v>
      </c>
      <c r="AK78" s="57">
        <f>'1'!L76/'1'!AF76</f>
        <v>10.307174980020829</v>
      </c>
      <c r="AL78" s="57">
        <f>'1'!M76/'1'!AG76</f>
        <v>10.039427924461004</v>
      </c>
      <c r="AM78" s="57">
        <f>'1'!N76/'1'!AH76</f>
        <v>9.757444913259981</v>
      </c>
    </row>
    <row r="79" spans="1:39" x14ac:dyDescent="0.2">
      <c r="Z79" s="71"/>
      <c r="AA79" s="58"/>
      <c r="AB79" s="69" t="s">
        <v>45</v>
      </c>
      <c r="AC79" s="58" t="s">
        <v>46</v>
      </c>
      <c r="AD79" s="71" t="s">
        <v>11</v>
      </c>
      <c r="AE79" s="57">
        <f>'1'!F77/'1'!Z77</f>
        <v>27.980193654005582</v>
      </c>
      <c r="AF79" s="57">
        <f>'1'!G77/'1'!AA77</f>
        <v>27.225181939096565</v>
      </c>
      <c r="AG79" s="57">
        <f>'1'!H77/'1'!AB77</f>
        <v>27.831714177455083</v>
      </c>
      <c r="AH79" s="57">
        <f>'1'!I77/'1'!AC77</f>
        <v>26.007809449038081</v>
      </c>
      <c r="AI79" s="57">
        <f>'1'!J77/'1'!AD77</f>
        <v>23.998993250802506</v>
      </c>
      <c r="AJ79" s="57">
        <f>'1'!K77/'1'!AE77</f>
        <v>20.55132989012753</v>
      </c>
      <c r="AK79" s="57">
        <f>'1'!L77/'1'!AF77</f>
        <v>21.452080597807143</v>
      </c>
      <c r="AL79" s="57">
        <f>'1'!M77/'1'!AG77</f>
        <v>20.769829048520688</v>
      </c>
      <c r="AM79" s="57">
        <f>'1'!N77/'1'!AH77</f>
        <v>20.887054873972925</v>
      </c>
    </row>
    <row r="80" spans="1:39" x14ac:dyDescent="0.2">
      <c r="Z80" s="71"/>
      <c r="AA80" s="58"/>
      <c r="AB80" s="69" t="s">
        <v>47</v>
      </c>
      <c r="AC80" s="58" t="s">
        <v>48</v>
      </c>
      <c r="AD80" s="71" t="s">
        <v>12</v>
      </c>
      <c r="AE80" s="57">
        <f>'1'!F78/'1'!Z78</f>
        <v>6.3006090146200195</v>
      </c>
      <c r="AF80" s="57">
        <f>'1'!G78/'1'!AA78</f>
        <v>5.6805715802860925</v>
      </c>
      <c r="AG80" s="57">
        <f>'1'!H78/'1'!AB78</f>
        <v>5.9301263094877461</v>
      </c>
      <c r="AH80" s="57">
        <f>'1'!I78/'1'!AC78</f>
        <v>5.437903121250427</v>
      </c>
      <c r="AI80" s="57">
        <f>'1'!J78/'1'!AD78</f>
        <v>4.7692008434391484</v>
      </c>
      <c r="AJ80" s="57">
        <f>'1'!K78/'1'!AE78</f>
        <v>4.4452837852567519</v>
      </c>
      <c r="AK80" s="57">
        <f>'1'!L78/'1'!AF78</f>
        <v>4.2947544087254741</v>
      </c>
      <c r="AL80" s="57">
        <f>'1'!M78/'1'!AG78</f>
        <v>4.1565627984290012</v>
      </c>
      <c r="AM80" s="57">
        <f>'1'!N78/'1'!AH78</f>
        <v>3.8629622845814522</v>
      </c>
    </row>
    <row r="81" spans="26:39" x14ac:dyDescent="0.2">
      <c r="Z81" s="71"/>
      <c r="AA81" s="58"/>
      <c r="AB81" s="69" t="s">
        <v>49</v>
      </c>
      <c r="AC81" s="58" t="s">
        <v>50</v>
      </c>
      <c r="AD81" s="71" t="s">
        <v>13</v>
      </c>
      <c r="AE81" s="57">
        <f>'1'!F79/'1'!Z79</f>
        <v>0.80688665756859612</v>
      </c>
      <c r="AF81" s="57">
        <f>'1'!G79/'1'!AA79</f>
        <v>0.82258457618949754</v>
      </c>
      <c r="AG81" s="57">
        <f>'1'!H79/'1'!AB79</f>
        <v>0.84921852413474208</v>
      </c>
      <c r="AH81" s="57">
        <f>'1'!I79/'1'!AC79</f>
        <v>0.73662713721360573</v>
      </c>
      <c r="AI81" s="57">
        <f>'1'!J79/'1'!AD79</f>
        <v>0.72666628173374026</v>
      </c>
      <c r="AJ81" s="57">
        <f>'1'!K79/'1'!AE79</f>
        <v>0.62174042211910363</v>
      </c>
      <c r="AK81" s="57">
        <f>'1'!L79/'1'!AF79</f>
        <v>0.57294492134102115</v>
      </c>
      <c r="AL81" s="57">
        <f>'1'!M79/'1'!AG79</f>
        <v>0.5613504590086883</v>
      </c>
      <c r="AM81" s="57">
        <f>'1'!N79/'1'!AH79</f>
        <v>0.53879529460277253</v>
      </c>
    </row>
    <row r="82" spans="26:39" x14ac:dyDescent="0.2">
      <c r="Z82" s="69"/>
      <c r="AA82" s="58"/>
      <c r="AB82" s="69" t="s">
        <v>51</v>
      </c>
      <c r="AC82" s="58" t="s">
        <v>52</v>
      </c>
      <c r="AD82" s="71" t="s">
        <v>14</v>
      </c>
      <c r="AE82" s="79"/>
      <c r="AF82" s="79"/>
      <c r="AG82" s="79"/>
      <c r="AH82" s="79"/>
      <c r="AI82" s="79"/>
      <c r="AJ82" s="79"/>
      <c r="AK82" s="79"/>
      <c r="AL82" s="79"/>
      <c r="AM82" s="79"/>
    </row>
    <row r="83" spans="26:39" x14ac:dyDescent="0.2">
      <c r="Z83" s="74"/>
      <c r="AA83" s="151"/>
      <c r="AB83" s="150" t="s">
        <v>57</v>
      </c>
      <c r="AC83" s="151" t="s">
        <v>58</v>
      </c>
      <c r="AD83" s="71" t="s">
        <v>59</v>
      </c>
      <c r="AE83" s="79"/>
      <c r="AF83" s="79"/>
      <c r="AG83" s="79"/>
      <c r="AH83" s="79"/>
      <c r="AI83" s="79"/>
      <c r="AJ83" s="79"/>
      <c r="AK83" s="79"/>
      <c r="AL83" s="79"/>
      <c r="AM83" s="79"/>
    </row>
    <row r="84" spans="26:39" x14ac:dyDescent="0.2">
      <c r="AD84" s="71"/>
      <c r="AE84" s="79"/>
      <c r="AF84" s="79"/>
      <c r="AG84" s="79"/>
      <c r="AH84" s="79"/>
      <c r="AI84" s="79"/>
      <c r="AJ84" s="79"/>
      <c r="AK84" s="79"/>
      <c r="AL84" s="79"/>
      <c r="AM84" s="79"/>
    </row>
    <row r="85" spans="26:39" x14ac:dyDescent="0.2">
      <c r="Z85" s="35" t="s">
        <v>25</v>
      </c>
      <c r="AA85" s="136" t="s">
        <v>67</v>
      </c>
      <c r="AB85" s="101" t="s">
        <v>680</v>
      </c>
      <c r="AC85" s="136"/>
      <c r="AD85" s="70" t="s">
        <v>680</v>
      </c>
      <c r="AE85" s="57">
        <f>'1'!F83/'1'!Z83</f>
        <v>19.89698757826805</v>
      </c>
      <c r="AF85" s="57">
        <f>'1'!G83/'1'!AA83</f>
        <v>20.368145650456519</v>
      </c>
      <c r="AG85" s="57">
        <f>'1'!H83/'1'!AB83</f>
        <v>20.857442851128958</v>
      </c>
      <c r="AH85" s="57">
        <f>'1'!I83/'1'!AC83</f>
        <v>18.617769075787205</v>
      </c>
      <c r="AI85" s="57">
        <f>'1'!J83/'1'!AD83</f>
        <v>17.520206547346511</v>
      </c>
      <c r="AJ85" s="57">
        <f>'1'!K83/'1'!AE83</f>
        <v>16.907378787028755</v>
      </c>
      <c r="AK85" s="57">
        <f>'1'!L83/'1'!AF83</f>
        <v>16.790340183991741</v>
      </c>
      <c r="AL85" s="57">
        <f>'1'!M83/'1'!AG83</f>
        <v>16.78121916945911</v>
      </c>
      <c r="AM85" s="57">
        <f>'1'!N83/'1'!AH83</f>
        <v>16.734938358094169</v>
      </c>
    </row>
    <row r="86" spans="26:39" x14ac:dyDescent="0.2">
      <c r="Z86" s="71"/>
      <c r="AA86" s="58"/>
      <c r="AB86" s="69" t="s">
        <v>45</v>
      </c>
      <c r="AC86" s="58" t="s">
        <v>46</v>
      </c>
      <c r="AD86" s="71" t="s">
        <v>11</v>
      </c>
      <c r="AE86" s="57">
        <f>'1'!F84/'1'!Z84</f>
        <v>35.998825888183077</v>
      </c>
      <c r="AF86" s="57">
        <f>'1'!G84/'1'!AA84</f>
        <v>36.65680422925405</v>
      </c>
      <c r="AG86" s="57">
        <f>'1'!H84/'1'!AB84</f>
        <v>40.909573934631048</v>
      </c>
      <c r="AH86" s="57">
        <f>'1'!I84/'1'!AC84</f>
        <v>36.895078130109233</v>
      </c>
      <c r="AI86" s="57">
        <f>'1'!J84/'1'!AD84</f>
        <v>36.224430051488312</v>
      </c>
      <c r="AJ86" s="57">
        <f>'1'!K84/'1'!AE84</f>
        <v>34.513833816647505</v>
      </c>
      <c r="AK86" s="57">
        <f>'1'!L84/'1'!AF84</f>
        <v>34.088662090560597</v>
      </c>
      <c r="AL86" s="57">
        <f>'1'!M84/'1'!AG84</f>
        <v>34.546767403996988</v>
      </c>
      <c r="AM86" s="57">
        <f>'1'!N84/'1'!AH84</f>
        <v>34.323002825213202</v>
      </c>
    </row>
    <row r="87" spans="26:39" x14ac:dyDescent="0.2">
      <c r="Z87" s="71"/>
      <c r="AA87" s="58"/>
      <c r="AB87" s="69" t="s">
        <v>47</v>
      </c>
      <c r="AC87" s="58" t="s">
        <v>48</v>
      </c>
      <c r="AD87" s="71" t="s">
        <v>12</v>
      </c>
      <c r="AE87" s="57">
        <f>'1'!F85/'1'!Z85</f>
        <v>18.458246167512808</v>
      </c>
      <c r="AF87" s="57">
        <f>'1'!G85/'1'!AA85</f>
        <v>19.258170580797891</v>
      </c>
      <c r="AG87" s="57">
        <f>'1'!H85/'1'!AB85</f>
        <v>17.916936681075725</v>
      </c>
      <c r="AH87" s="57">
        <f>'1'!I85/'1'!AC85</f>
        <v>15.439579205545673</v>
      </c>
      <c r="AI87" s="57">
        <f>'1'!J85/'1'!AD85</f>
        <v>13.699505347166685</v>
      </c>
      <c r="AJ87" s="57">
        <f>'1'!K85/'1'!AE85</f>
        <v>13.666585801985276</v>
      </c>
      <c r="AK87" s="57">
        <f>'1'!L85/'1'!AF85</f>
        <v>13.980935193487324</v>
      </c>
      <c r="AL87" s="57">
        <f>'1'!M85/'1'!AG85</f>
        <v>14.157467284450838</v>
      </c>
      <c r="AM87" s="57">
        <f>'1'!N85/'1'!AH85</f>
        <v>14.670316112727026</v>
      </c>
    </row>
    <row r="88" spans="26:39" x14ac:dyDescent="0.2">
      <c r="Z88" s="71"/>
      <c r="AA88" s="58"/>
      <c r="AB88" s="69" t="s">
        <v>49</v>
      </c>
      <c r="AC88" s="58" t="s">
        <v>50</v>
      </c>
      <c r="AD88" s="71" t="s">
        <v>13</v>
      </c>
      <c r="AE88" s="57">
        <f>'1'!F86/'1'!Z86</f>
        <v>0.6149873579848526</v>
      </c>
      <c r="AF88" s="57">
        <f>'1'!G86/'1'!AA86</f>
        <v>0.68896180565872167</v>
      </c>
      <c r="AG88" s="57">
        <f>'1'!H86/'1'!AB86</f>
        <v>0.65438587387025104</v>
      </c>
      <c r="AH88" s="57">
        <f>'1'!I86/'1'!AC86</f>
        <v>0.61239463564837626</v>
      </c>
      <c r="AI88" s="57">
        <f>'1'!J86/'1'!AD86</f>
        <v>0.59822493102994223</v>
      </c>
      <c r="AJ88" s="57">
        <f>'1'!K86/'1'!AE86</f>
        <v>0.52313332806102453</v>
      </c>
      <c r="AK88" s="57">
        <f>'1'!L86/'1'!AF86</f>
        <v>0.51237510355250004</v>
      </c>
      <c r="AL88" s="57">
        <f>'1'!M86/'1'!AG86</f>
        <v>0.51322143017158717</v>
      </c>
      <c r="AM88" s="57">
        <f>'1'!N86/'1'!AH86</f>
        <v>0.47579131738975466</v>
      </c>
    </row>
    <row r="89" spans="26:39" x14ac:dyDescent="0.2">
      <c r="Z89" s="69"/>
      <c r="AA89" s="58"/>
      <c r="AB89" s="69" t="s">
        <v>51</v>
      </c>
      <c r="AC89" s="58" t="s">
        <v>52</v>
      </c>
      <c r="AD89" s="71" t="s">
        <v>14</v>
      </c>
      <c r="AE89" s="79"/>
      <c r="AF89" s="79"/>
      <c r="AG89" s="79"/>
      <c r="AH89" s="79"/>
      <c r="AI89" s="79"/>
      <c r="AJ89" s="79"/>
      <c r="AK89" s="79"/>
      <c r="AL89" s="79"/>
      <c r="AM89" s="79"/>
    </row>
    <row r="90" spans="26:39" x14ac:dyDescent="0.2">
      <c r="Z90" s="74"/>
      <c r="AA90" s="151"/>
      <c r="AB90" s="150" t="s">
        <v>57</v>
      </c>
      <c r="AC90" s="151" t="s">
        <v>58</v>
      </c>
      <c r="AD90" s="71" t="s">
        <v>59</v>
      </c>
      <c r="AE90" s="79"/>
      <c r="AF90" s="79"/>
      <c r="AG90" s="79"/>
      <c r="AH90" s="79"/>
      <c r="AI90" s="79"/>
      <c r="AJ90" s="79"/>
      <c r="AK90" s="79"/>
      <c r="AL90" s="79"/>
      <c r="AM90" s="79"/>
    </row>
    <row r="91" spans="26:39" x14ac:dyDescent="0.2">
      <c r="AD91" s="71"/>
      <c r="AE91" s="79"/>
      <c r="AF91" s="79"/>
      <c r="AG91" s="79"/>
      <c r="AH91" s="79"/>
      <c r="AI91" s="79"/>
      <c r="AJ91" s="79"/>
      <c r="AK91" s="79"/>
      <c r="AL91" s="79"/>
      <c r="AM91" s="79"/>
    </row>
    <row r="92" spans="26:39" x14ac:dyDescent="0.2">
      <c r="Z92" s="35" t="s">
        <v>26</v>
      </c>
      <c r="AA92" s="136" t="s">
        <v>68</v>
      </c>
      <c r="AB92" s="101" t="s">
        <v>680</v>
      </c>
      <c r="AC92" s="136"/>
      <c r="AD92" s="70" t="s">
        <v>680</v>
      </c>
      <c r="AE92" s="57">
        <f>'1'!F90/'1'!Z90</f>
        <v>13.788888180478043</v>
      </c>
      <c r="AF92" s="57">
        <f>'1'!G90/'1'!AA90</f>
        <v>14.208810669150473</v>
      </c>
      <c r="AG92" s="57">
        <f>'1'!H90/'1'!AB90</f>
        <v>14.49946005756207</v>
      </c>
      <c r="AH92" s="57">
        <f>'1'!I90/'1'!AC90</f>
        <v>13.298961838630934</v>
      </c>
      <c r="AI92" s="57">
        <f>'1'!J90/'1'!AD90</f>
        <v>12.523916412558249</v>
      </c>
      <c r="AJ92" s="57">
        <f>'1'!K90/'1'!AE90</f>
        <v>11.47164612652872</v>
      </c>
      <c r="AK92" s="57">
        <f>'1'!L90/'1'!AF90</f>
        <v>11.472397477648956</v>
      </c>
      <c r="AL92" s="57">
        <f>'1'!M90/'1'!AG90</f>
        <v>11.175047361953592</v>
      </c>
      <c r="AM92" s="57">
        <f>'1'!N90/'1'!AH90</f>
        <v>10.813779578772563</v>
      </c>
    </row>
    <row r="93" spans="26:39" x14ac:dyDescent="0.2">
      <c r="Z93" s="71"/>
      <c r="AA93" s="58"/>
      <c r="AB93" s="69" t="s">
        <v>45</v>
      </c>
      <c r="AC93" s="58" t="s">
        <v>46</v>
      </c>
      <c r="AD93" s="71" t="s">
        <v>11</v>
      </c>
      <c r="AE93" s="57">
        <f>'1'!F91/'1'!Z91</f>
        <v>25.47155028962419</v>
      </c>
      <c r="AF93" s="57">
        <f>'1'!G91/'1'!AA91</f>
        <v>27.792701893403461</v>
      </c>
      <c r="AG93" s="57">
        <f>'1'!H91/'1'!AB91</f>
        <v>28.665176378181915</v>
      </c>
      <c r="AH93" s="57">
        <f>'1'!I91/'1'!AC91</f>
        <v>26.054792291467191</v>
      </c>
      <c r="AI93" s="57">
        <f>'1'!J91/'1'!AD91</f>
        <v>24.671107405787591</v>
      </c>
      <c r="AJ93" s="57">
        <f>'1'!K91/'1'!AE91</f>
        <v>22.471519111304271</v>
      </c>
      <c r="AK93" s="57">
        <f>'1'!L91/'1'!AF91</f>
        <v>22.975224192874968</v>
      </c>
      <c r="AL93" s="57">
        <f>'1'!M91/'1'!AG91</f>
        <v>23.36001951346153</v>
      </c>
      <c r="AM93" s="57">
        <f>'1'!N91/'1'!AH91</f>
        <v>23.496743589977548</v>
      </c>
    </row>
    <row r="94" spans="26:39" x14ac:dyDescent="0.2">
      <c r="Z94" s="71"/>
      <c r="AA94" s="58"/>
      <c r="AB94" s="69" t="s">
        <v>47</v>
      </c>
      <c r="AC94" s="58" t="s">
        <v>48</v>
      </c>
      <c r="AD94" s="71" t="s">
        <v>12</v>
      </c>
      <c r="AE94" s="57">
        <f>'1'!F92/'1'!Z92</f>
        <v>7.7958683496990204</v>
      </c>
      <c r="AF94" s="57">
        <f>'1'!G92/'1'!AA92</f>
        <v>7.426409606975219</v>
      </c>
      <c r="AG94" s="57">
        <f>'1'!H92/'1'!AB92</f>
        <v>7.2365015465156315</v>
      </c>
      <c r="AH94" s="57">
        <f>'1'!I92/'1'!AC92</f>
        <v>6.8307372832755524</v>
      </c>
      <c r="AI94" s="57">
        <f>'1'!J92/'1'!AD92</f>
        <v>6.1208332955621518</v>
      </c>
      <c r="AJ94" s="57">
        <f>'1'!K92/'1'!AE92</f>
        <v>5.5843245879098813</v>
      </c>
      <c r="AK94" s="57">
        <f>'1'!L92/'1'!AF92</f>
        <v>5.6787217871936688</v>
      </c>
      <c r="AL94" s="57">
        <f>'1'!M92/'1'!AG92</f>
        <v>5.3259939093514088</v>
      </c>
      <c r="AM94" s="57">
        <f>'1'!N92/'1'!AH92</f>
        <v>5.0903423619335575</v>
      </c>
    </row>
    <row r="95" spans="26:39" x14ac:dyDescent="0.2">
      <c r="Z95" s="71"/>
      <c r="AA95" s="58"/>
      <c r="AB95" s="69" t="s">
        <v>49</v>
      </c>
      <c r="AC95" s="58" t="s">
        <v>50</v>
      </c>
      <c r="AD95" s="71" t="s">
        <v>13</v>
      </c>
      <c r="AE95" s="57">
        <f>'1'!F93/'1'!Z93</f>
        <v>0.49350172440232093</v>
      </c>
      <c r="AF95" s="57">
        <f>'1'!G93/'1'!AA93</f>
        <v>0.49676741087665072</v>
      </c>
      <c r="AG95" s="57">
        <f>'1'!H93/'1'!AB93</f>
        <v>0.52172379241035516</v>
      </c>
      <c r="AH95" s="57">
        <f>'1'!I93/'1'!AC93</f>
        <v>0.48256177010516665</v>
      </c>
      <c r="AI95" s="57">
        <f>'1'!J93/'1'!AD93</f>
        <v>0.50032141041468037</v>
      </c>
      <c r="AJ95" s="57">
        <f>'1'!K93/'1'!AE93</f>
        <v>0.44657268201558525</v>
      </c>
      <c r="AK95" s="57">
        <f>'1'!L93/'1'!AF93</f>
        <v>0.42711157818612322</v>
      </c>
      <c r="AL95" s="57">
        <f>'1'!M93/'1'!AG93</f>
        <v>0.40121294251850459</v>
      </c>
      <c r="AM95" s="57">
        <f>'1'!N93/'1'!AH93</f>
        <v>0.36926112114567256</v>
      </c>
    </row>
    <row r="96" spans="26:39" x14ac:dyDescent="0.2">
      <c r="Z96" s="69"/>
      <c r="AA96" s="58"/>
      <c r="AB96" s="69" t="s">
        <v>51</v>
      </c>
      <c r="AC96" s="58" t="s">
        <v>52</v>
      </c>
      <c r="AD96" s="71" t="s">
        <v>14</v>
      </c>
      <c r="AE96" s="79"/>
      <c r="AF96" s="79"/>
      <c r="AG96" s="79"/>
      <c r="AH96" s="79"/>
      <c r="AI96" s="79"/>
      <c r="AJ96" s="79"/>
      <c r="AK96" s="79"/>
      <c r="AL96" s="79"/>
      <c r="AM96" s="79"/>
    </row>
    <row r="97" spans="26:39" x14ac:dyDescent="0.2">
      <c r="Z97" s="74"/>
      <c r="AA97" s="151"/>
      <c r="AB97" s="150" t="s">
        <v>57</v>
      </c>
      <c r="AC97" s="151" t="s">
        <v>58</v>
      </c>
      <c r="AD97" s="71" t="s">
        <v>59</v>
      </c>
      <c r="AE97" s="79"/>
      <c r="AF97" s="79"/>
      <c r="AG97" s="79"/>
      <c r="AH97" s="79"/>
      <c r="AI97" s="79"/>
      <c r="AJ97" s="79"/>
      <c r="AK97" s="79"/>
      <c r="AL97" s="79"/>
      <c r="AM97" s="79"/>
    </row>
    <row r="98" spans="26:39" x14ac:dyDescent="0.2">
      <c r="AD98" s="71"/>
      <c r="AE98" s="79"/>
      <c r="AF98" s="79"/>
      <c r="AG98" s="79"/>
      <c r="AH98" s="79"/>
      <c r="AI98" s="79"/>
      <c r="AJ98" s="79"/>
      <c r="AK98" s="79"/>
      <c r="AL98" s="79"/>
      <c r="AM98" s="79"/>
    </row>
    <row r="99" spans="26:39" x14ac:dyDescent="0.2">
      <c r="AD99" s="71"/>
      <c r="AE99" s="79"/>
      <c r="AF99" s="79"/>
      <c r="AG99" s="79"/>
      <c r="AH99" s="79"/>
      <c r="AI99" s="79"/>
      <c r="AJ99" s="79"/>
      <c r="AK99" s="79"/>
      <c r="AL99" s="79"/>
      <c r="AM99" s="79"/>
    </row>
    <row r="100" spans="26:39" x14ac:dyDescent="0.2">
      <c r="Z100" s="35" t="s">
        <v>27</v>
      </c>
      <c r="AA100" s="136" t="s">
        <v>69</v>
      </c>
      <c r="AB100" s="101" t="s">
        <v>680</v>
      </c>
      <c r="AC100" s="136"/>
      <c r="AD100" s="70" t="s">
        <v>680</v>
      </c>
      <c r="AE100" s="57">
        <f>'1'!F98/'1'!Z98</f>
        <v>13.926409302508217</v>
      </c>
      <c r="AF100" s="57">
        <f>'1'!G98/'1'!AA98</f>
        <v>14.660034499205116</v>
      </c>
      <c r="AG100" s="57">
        <f>'1'!H98/'1'!AB98</f>
        <v>14.939773866484662</v>
      </c>
      <c r="AH100" s="57">
        <f>'1'!I98/'1'!AC98</f>
        <v>13.842908733593603</v>
      </c>
      <c r="AI100" s="57">
        <f>'1'!J98/'1'!AD98</f>
        <v>13.698809248512177</v>
      </c>
      <c r="AJ100" s="57">
        <f>'1'!K98/'1'!AE98</f>
        <v>13.304637435853246</v>
      </c>
      <c r="AK100" s="57">
        <f>'1'!L98/'1'!AF98</f>
        <v>12.092061417130507</v>
      </c>
      <c r="AL100" s="57">
        <f>'1'!M98/'1'!AG98</f>
        <v>11.229173740358302</v>
      </c>
      <c r="AM100" s="57">
        <f>'1'!N98/'1'!AH98</f>
        <v>12.192939183680423</v>
      </c>
    </row>
    <row r="101" spans="26:39" x14ac:dyDescent="0.2">
      <c r="Z101" s="71"/>
      <c r="AA101" s="58"/>
      <c r="AB101" s="69" t="s">
        <v>45</v>
      </c>
      <c r="AC101" s="58" t="s">
        <v>46</v>
      </c>
      <c r="AD101" s="71" t="s">
        <v>11</v>
      </c>
      <c r="AE101" s="57">
        <f>'1'!F99/'1'!Z99</f>
        <v>33.169987424234961</v>
      </c>
      <c r="AF101" s="57">
        <f>'1'!G99/'1'!AA99</f>
        <v>36.934805348910757</v>
      </c>
      <c r="AG101" s="57">
        <f>'1'!H99/'1'!AB99</f>
        <v>38.117394177048823</v>
      </c>
      <c r="AH101" s="57">
        <f>'1'!I99/'1'!AC99</f>
        <v>33.957341222976744</v>
      </c>
      <c r="AI101" s="57">
        <f>'1'!J99/'1'!AD99</f>
        <v>34.443426861718308</v>
      </c>
      <c r="AJ101" s="57">
        <f>'1'!K99/'1'!AE99</f>
        <v>34.378967727652032</v>
      </c>
      <c r="AK101" s="57">
        <f>'1'!L99/'1'!AF99</f>
        <v>32.021775168278872</v>
      </c>
      <c r="AL101" s="57">
        <f>'1'!M99/'1'!AG99</f>
        <v>30.033081239353866</v>
      </c>
      <c r="AM101" s="57">
        <f>'1'!N99/'1'!AH99</f>
        <v>34.807961817210817</v>
      </c>
    </row>
    <row r="102" spans="26:39" x14ac:dyDescent="0.2">
      <c r="Z102" s="71"/>
      <c r="AA102" s="58"/>
      <c r="AB102" s="69" t="s">
        <v>47</v>
      </c>
      <c r="AC102" s="58" t="s">
        <v>48</v>
      </c>
      <c r="AD102" s="71" t="s">
        <v>12</v>
      </c>
      <c r="AE102" s="57">
        <f>'1'!F100/'1'!Z100</f>
        <v>5.1789192440707064</v>
      </c>
      <c r="AF102" s="57">
        <f>'1'!G100/'1'!AA100</f>
        <v>4.7114236608842948</v>
      </c>
      <c r="AG102" s="57">
        <f>'1'!H100/'1'!AB100</f>
        <v>5.0963159189453826</v>
      </c>
      <c r="AH102" s="57">
        <f>'1'!I100/'1'!AC100</f>
        <v>4.8774084131198947</v>
      </c>
      <c r="AI102" s="57">
        <f>'1'!J100/'1'!AD100</f>
        <v>4.6078157935940753</v>
      </c>
      <c r="AJ102" s="57">
        <f>'1'!K100/'1'!AE100</f>
        <v>4.4340160029592015</v>
      </c>
      <c r="AK102" s="57">
        <f>'1'!L100/'1'!AF100</f>
        <v>4.0289327358700202</v>
      </c>
      <c r="AL102" s="57">
        <f>'1'!M100/'1'!AG100</f>
        <v>3.9358201430912771</v>
      </c>
      <c r="AM102" s="57">
        <f>'1'!N100/'1'!AH100</f>
        <v>3.4482585896044933</v>
      </c>
    </row>
    <row r="103" spans="26:39" x14ac:dyDescent="0.2">
      <c r="Z103" s="71"/>
      <c r="AA103" s="58"/>
      <c r="AB103" s="69" t="s">
        <v>49</v>
      </c>
      <c r="AC103" s="58" t="s">
        <v>50</v>
      </c>
      <c r="AD103" s="71" t="s">
        <v>13</v>
      </c>
      <c r="AE103" s="57">
        <f>'1'!F101/'1'!Z101</f>
        <v>0.39486636275958831</v>
      </c>
      <c r="AF103" s="57">
        <f>'1'!G101/'1'!AA101</f>
        <v>0.39673588831038575</v>
      </c>
      <c r="AG103" s="57">
        <f>'1'!H101/'1'!AB101</f>
        <v>0.40548769967812104</v>
      </c>
      <c r="AH103" s="57">
        <f>'1'!I101/'1'!AC101</f>
        <v>0.39381807556413984</v>
      </c>
      <c r="AI103" s="57">
        <f>'1'!J101/'1'!AD101</f>
        <v>0.39169515979725628</v>
      </c>
      <c r="AJ103" s="57">
        <f>'1'!K101/'1'!AE101</f>
        <v>0.35145391042455137</v>
      </c>
      <c r="AK103" s="57">
        <f>'1'!L101/'1'!AF101</f>
        <v>0.32724749781642087</v>
      </c>
      <c r="AL103" s="57">
        <f>'1'!M101/'1'!AG101</f>
        <v>0.29675858391900944</v>
      </c>
      <c r="AM103" s="57">
        <f>'1'!N101/'1'!AH101</f>
        <v>0.27739381736933955</v>
      </c>
    </row>
    <row r="104" spans="26:39" x14ac:dyDescent="0.2">
      <c r="Z104" s="69"/>
      <c r="AA104" s="58"/>
      <c r="AB104" s="69" t="s">
        <v>51</v>
      </c>
      <c r="AC104" s="58" t="s">
        <v>52</v>
      </c>
      <c r="AD104" s="71" t="s">
        <v>14</v>
      </c>
      <c r="AE104" s="79"/>
      <c r="AF104" s="79"/>
      <c r="AG104" s="79"/>
      <c r="AH104" s="79"/>
      <c r="AI104" s="79"/>
      <c r="AJ104" s="79"/>
      <c r="AK104" s="79"/>
      <c r="AL104" s="79"/>
      <c r="AM104" s="79"/>
    </row>
    <row r="105" spans="26:39" x14ac:dyDescent="0.2">
      <c r="Z105" s="74"/>
      <c r="AA105" s="151"/>
      <c r="AB105" s="150" t="s">
        <v>57</v>
      </c>
      <c r="AC105" s="151" t="s">
        <v>58</v>
      </c>
      <c r="AD105" s="71" t="s">
        <v>59</v>
      </c>
      <c r="AE105" s="79"/>
      <c r="AF105" s="79"/>
      <c r="AG105" s="79"/>
      <c r="AH105" s="79"/>
      <c r="AI105" s="79"/>
      <c r="AJ105" s="79"/>
      <c r="AK105" s="79"/>
      <c r="AL105" s="79"/>
      <c r="AM105" s="79"/>
    </row>
    <row r="106" spans="26:39" x14ac:dyDescent="0.2">
      <c r="AD106" s="71"/>
      <c r="AE106" s="79"/>
      <c r="AF106" s="79"/>
      <c r="AG106" s="79"/>
      <c r="AH106" s="79"/>
      <c r="AI106" s="79"/>
      <c r="AJ106" s="79"/>
      <c r="AK106" s="79"/>
      <c r="AL106" s="79"/>
      <c r="AM106" s="79"/>
    </row>
    <row r="107" spans="26:39" x14ac:dyDescent="0.2">
      <c r="Z107" s="35" t="s">
        <v>28</v>
      </c>
      <c r="AA107" s="136" t="s">
        <v>70</v>
      </c>
      <c r="AB107" s="101" t="s">
        <v>680</v>
      </c>
      <c r="AC107" s="136"/>
      <c r="AD107" s="70" t="s">
        <v>680</v>
      </c>
      <c r="AE107" s="57">
        <f>'1'!F105/'1'!Z105</f>
        <v>21.224714918150063</v>
      </c>
      <c r="AF107" s="57">
        <f>'1'!G105/'1'!AA105</f>
        <v>17.66013231788676</v>
      </c>
      <c r="AG107" s="57">
        <f>'1'!H105/'1'!AB105</f>
        <v>20.46869990818675</v>
      </c>
      <c r="AH107" s="57">
        <f>'1'!I105/'1'!AC105</f>
        <v>16.157230029926122</v>
      </c>
      <c r="AI107" s="57">
        <f>'1'!J105/'1'!AD105</f>
        <v>15.521173164871906</v>
      </c>
      <c r="AJ107" s="57">
        <f>'1'!K105/'1'!AE105</f>
        <v>14.228264762985374</v>
      </c>
      <c r="AK107" s="57">
        <f>'1'!L105/'1'!AF105</f>
        <v>12.642137782479942</v>
      </c>
      <c r="AL107" s="57">
        <f>'1'!M105/'1'!AG105</f>
        <v>11.915169621452206</v>
      </c>
      <c r="AM107" s="57">
        <f>'1'!N105/'1'!AH105</f>
        <v>11.896349127389547</v>
      </c>
    </row>
    <row r="108" spans="26:39" x14ac:dyDescent="0.2">
      <c r="Z108" s="71"/>
      <c r="AA108" s="58"/>
      <c r="AB108" s="69" t="s">
        <v>45</v>
      </c>
      <c r="AC108" s="58" t="s">
        <v>46</v>
      </c>
      <c r="AD108" s="71" t="s">
        <v>11</v>
      </c>
      <c r="AE108" s="57">
        <f>'1'!F106/'1'!Z106</f>
        <v>46.87207505487072</v>
      </c>
      <c r="AF108" s="57">
        <f>'1'!G106/'1'!AA106</f>
        <v>38.866745835809219</v>
      </c>
      <c r="AG108" s="57">
        <f>'1'!H106/'1'!AB106</f>
        <v>48.623189715364383</v>
      </c>
      <c r="AH108" s="57">
        <f>'1'!I106/'1'!AC106</f>
        <v>35.841759467940847</v>
      </c>
      <c r="AI108" s="57">
        <f>'1'!J106/'1'!AD106</f>
        <v>33.903425333787645</v>
      </c>
      <c r="AJ108" s="57">
        <f>'1'!K106/'1'!AE106</f>
        <v>32.846843965627471</v>
      </c>
      <c r="AK108" s="57">
        <f>'1'!L106/'1'!AF106</f>
        <v>28.389461090137093</v>
      </c>
      <c r="AL108" s="57">
        <f>'1'!M106/'1'!AG106</f>
        <v>26.250960364242754</v>
      </c>
      <c r="AM108" s="57">
        <f>'1'!N106/'1'!AH106</f>
        <v>27.348401630004073</v>
      </c>
    </row>
    <row r="109" spans="26:39" x14ac:dyDescent="0.2">
      <c r="Z109" s="71"/>
      <c r="AA109" s="58"/>
      <c r="AB109" s="69" t="s">
        <v>47</v>
      </c>
      <c r="AC109" s="58" t="s">
        <v>48</v>
      </c>
      <c r="AD109" s="71" t="s">
        <v>12</v>
      </c>
      <c r="AE109" s="57">
        <f>'1'!F107/'1'!Z107</f>
        <v>7.6049365363202881</v>
      </c>
      <c r="AF109" s="57">
        <f>'1'!G107/'1'!AA107</f>
        <v>6.204449989712276</v>
      </c>
      <c r="AG109" s="57">
        <f>'1'!H107/'1'!AB107</f>
        <v>5.5838952515617395</v>
      </c>
      <c r="AH109" s="57">
        <f>'1'!I107/'1'!AC107</f>
        <v>5.5662814252791852</v>
      </c>
      <c r="AI109" s="57">
        <f>'1'!J107/'1'!AD107</f>
        <v>5.4210592914234663</v>
      </c>
      <c r="AJ109" s="57">
        <f>'1'!K107/'1'!AE107</f>
        <v>3.4450178808117253</v>
      </c>
      <c r="AK109" s="57">
        <f>'1'!L107/'1'!AF107</f>
        <v>3.3376751058808258</v>
      </c>
      <c r="AL109" s="57">
        <f>'1'!M107/'1'!AG107</f>
        <v>3.8825451859070492</v>
      </c>
      <c r="AM109" s="57">
        <f>'1'!N107/'1'!AH107</f>
        <v>3.8256173660301878</v>
      </c>
    </row>
    <row r="110" spans="26:39" x14ac:dyDescent="0.2">
      <c r="Z110" s="71"/>
      <c r="AA110" s="58"/>
      <c r="AB110" s="69" t="s">
        <v>49</v>
      </c>
      <c r="AC110" s="58" t="s">
        <v>50</v>
      </c>
      <c r="AD110" s="71" t="s">
        <v>13</v>
      </c>
      <c r="AE110" s="57">
        <f>'1'!F108/'1'!Z108</f>
        <v>0.50769955665719368</v>
      </c>
      <c r="AF110" s="57">
        <f>'1'!G108/'1'!AA108</f>
        <v>0.49910074070153398</v>
      </c>
      <c r="AG110" s="57">
        <f>'1'!H108/'1'!AB108</f>
        <v>0.52151560141753028</v>
      </c>
      <c r="AH110" s="57">
        <f>'1'!I108/'1'!AC108</f>
        <v>0.49669845354435976</v>
      </c>
      <c r="AI110" s="57">
        <f>'1'!J108/'1'!AD108</f>
        <v>0.50265856885253302</v>
      </c>
      <c r="AJ110" s="57">
        <f>'1'!K108/'1'!AE108</f>
        <v>0.44332902759107001</v>
      </c>
      <c r="AK110" s="57">
        <f>'1'!L108/'1'!AF108</f>
        <v>0.40641588954910635</v>
      </c>
      <c r="AL110" s="57">
        <f>'1'!M108/'1'!AG108</f>
        <v>0.40353700913849855</v>
      </c>
      <c r="AM110" s="57">
        <f>'1'!N108/'1'!AH108</f>
        <v>0.39468747762091505</v>
      </c>
    </row>
    <row r="111" spans="26:39" x14ac:dyDescent="0.2">
      <c r="Z111" s="69"/>
      <c r="AA111" s="58"/>
      <c r="AB111" s="69" t="s">
        <v>51</v>
      </c>
      <c r="AC111" s="58" t="s">
        <v>52</v>
      </c>
      <c r="AD111" s="71" t="s">
        <v>14</v>
      </c>
      <c r="AE111" s="79"/>
      <c r="AF111" s="79"/>
      <c r="AG111" s="79"/>
      <c r="AH111" s="79"/>
      <c r="AI111" s="79"/>
      <c r="AJ111" s="79"/>
      <c r="AK111" s="79"/>
      <c r="AL111" s="79"/>
      <c r="AM111" s="79"/>
    </row>
    <row r="112" spans="26:39" x14ac:dyDescent="0.2">
      <c r="Z112" s="74"/>
      <c r="AA112" s="151"/>
      <c r="AB112" s="150" t="s">
        <v>57</v>
      </c>
      <c r="AC112" s="151" t="s">
        <v>58</v>
      </c>
      <c r="AD112" s="71" t="s">
        <v>59</v>
      </c>
      <c r="AE112" s="79"/>
      <c r="AF112" s="79"/>
      <c r="AG112" s="79"/>
      <c r="AH112" s="79"/>
      <c r="AI112" s="79"/>
      <c r="AJ112" s="79"/>
      <c r="AK112" s="79"/>
      <c r="AL112" s="79"/>
      <c r="AM112" s="79"/>
    </row>
    <row r="113" spans="1:39" x14ac:dyDescent="0.2">
      <c r="AD113" s="71"/>
      <c r="AE113" s="79"/>
      <c r="AF113" s="79"/>
      <c r="AG113" s="79"/>
      <c r="AH113" s="79"/>
      <c r="AI113" s="79"/>
      <c r="AJ113" s="79"/>
      <c r="AK113" s="79"/>
      <c r="AL113" s="79"/>
      <c r="AM113" s="79"/>
    </row>
    <row r="114" spans="1:39" x14ac:dyDescent="0.2">
      <c r="Z114" s="35" t="s">
        <v>29</v>
      </c>
      <c r="AA114" s="136" t="s">
        <v>71</v>
      </c>
      <c r="AB114" s="101" t="s">
        <v>680</v>
      </c>
      <c r="AC114" s="136"/>
      <c r="AD114" s="70" t="s">
        <v>680</v>
      </c>
      <c r="AE114" s="57">
        <f>'1'!F112/'1'!Z112</f>
        <v>16.612636725660149</v>
      </c>
      <c r="AF114" s="57">
        <f>'1'!G112/'1'!AA112</f>
        <v>15.381603424986315</v>
      </c>
      <c r="AG114" s="57">
        <f>'1'!H112/'1'!AB112</f>
        <v>16.441437103302874</v>
      </c>
      <c r="AH114" s="57">
        <f>'1'!I112/'1'!AC112</f>
        <v>15.531438604450889</v>
      </c>
      <c r="AI114" s="57">
        <f>'1'!J112/'1'!AD112</f>
        <v>14.768159281034857</v>
      </c>
      <c r="AJ114" s="57">
        <f>'1'!K112/'1'!AE112</f>
        <v>14.735816269240278</v>
      </c>
      <c r="AK114" s="57">
        <f>'1'!L112/'1'!AF112</f>
        <v>13.913327883981323</v>
      </c>
      <c r="AL114" s="57">
        <f>'1'!M112/'1'!AG112</f>
        <v>13.377486215646458</v>
      </c>
      <c r="AM114" s="57">
        <f>'1'!N112/'1'!AH112</f>
        <v>13.687698261773594</v>
      </c>
    </row>
    <row r="115" spans="1:39" x14ac:dyDescent="0.2">
      <c r="Z115" s="71"/>
      <c r="AA115" s="58"/>
      <c r="AB115" s="69" t="s">
        <v>45</v>
      </c>
      <c r="AC115" s="58" t="s">
        <v>46</v>
      </c>
      <c r="AD115" s="71" t="s">
        <v>11</v>
      </c>
      <c r="AE115" s="57">
        <f>'1'!F113/'1'!Z113</f>
        <v>35.005323991403536</v>
      </c>
      <c r="AF115" s="57">
        <f>'1'!G113/'1'!AA113</f>
        <v>32.533176635216947</v>
      </c>
      <c r="AG115" s="57">
        <f>'1'!H113/'1'!AB113</f>
        <v>35.257018644623344</v>
      </c>
      <c r="AH115" s="57">
        <f>'1'!I113/'1'!AC113</f>
        <v>33.095402434986944</v>
      </c>
      <c r="AI115" s="57">
        <f>'1'!J113/'1'!AD113</f>
        <v>31.940324032188219</v>
      </c>
      <c r="AJ115" s="57">
        <f>'1'!K113/'1'!AE113</f>
        <v>32.421571882525534</v>
      </c>
      <c r="AK115" s="57">
        <f>'1'!L113/'1'!AF113</f>
        <v>30.91003946478143</v>
      </c>
      <c r="AL115" s="57">
        <f>'1'!M113/'1'!AG113</f>
        <v>30.451342968755981</v>
      </c>
      <c r="AM115" s="57">
        <f>'1'!N113/'1'!AH113</f>
        <v>32.872908721374927</v>
      </c>
    </row>
    <row r="116" spans="1:39" x14ac:dyDescent="0.2">
      <c r="Z116" s="71"/>
      <c r="AA116" s="58"/>
      <c r="AB116" s="69" t="s">
        <v>47</v>
      </c>
      <c r="AC116" s="58" t="s">
        <v>48</v>
      </c>
      <c r="AD116" s="71" t="s">
        <v>12</v>
      </c>
      <c r="AE116" s="57">
        <f>'1'!F114/'1'!Z114</f>
        <v>6.4576221813880723</v>
      </c>
      <c r="AF116" s="57">
        <f>'1'!G114/'1'!AA114</f>
        <v>5.8816754468151409</v>
      </c>
      <c r="AG116" s="57">
        <f>'1'!H114/'1'!AB114</f>
        <v>5.9964030177530079</v>
      </c>
      <c r="AH116" s="57">
        <f>'1'!I114/'1'!AC114</f>
        <v>5.8344374043167493</v>
      </c>
      <c r="AI116" s="57">
        <f>'1'!J114/'1'!AD114</f>
        <v>5.217138183066635</v>
      </c>
      <c r="AJ116" s="57">
        <f>'1'!K114/'1'!AE114</f>
        <v>5.028986387112349</v>
      </c>
      <c r="AK116" s="57">
        <f>'1'!L114/'1'!AF114</f>
        <v>4.5768052404734272</v>
      </c>
      <c r="AL116" s="57">
        <f>'1'!M114/'1'!AG114</f>
        <v>4.1850387076397269</v>
      </c>
      <c r="AM116" s="57">
        <f>'1'!N114/'1'!AH114</f>
        <v>4.0124286392898858</v>
      </c>
    </row>
    <row r="117" spans="1:39" x14ac:dyDescent="0.2">
      <c r="A117" s="102"/>
      <c r="B117" s="102"/>
      <c r="C117" s="102"/>
      <c r="Z117" s="71"/>
      <c r="AA117" s="58"/>
      <c r="AB117" s="69" t="s">
        <v>49</v>
      </c>
      <c r="AC117" s="58" t="s">
        <v>50</v>
      </c>
      <c r="AD117" s="71" t="s">
        <v>13</v>
      </c>
      <c r="AE117" s="57">
        <f>'1'!F115/'1'!Z115</f>
        <v>0.4097604348445405</v>
      </c>
      <c r="AF117" s="57">
        <f>'1'!G115/'1'!AA115</f>
        <v>0.36019963312869779</v>
      </c>
      <c r="AG117" s="57">
        <f>'1'!H115/'1'!AB115</f>
        <v>0.37678190050354471</v>
      </c>
      <c r="AH117" s="57">
        <f>'1'!I115/'1'!AC115</f>
        <v>0.36211008731744149</v>
      </c>
      <c r="AI117" s="57">
        <f>'1'!J115/'1'!AD115</f>
        <v>0.35787843156732496</v>
      </c>
      <c r="AJ117" s="57">
        <f>'1'!K115/'1'!AE115</f>
        <v>0.33774016719376193</v>
      </c>
      <c r="AK117" s="57">
        <f>'1'!L115/'1'!AF115</f>
        <v>0.31783470046897072</v>
      </c>
      <c r="AL117" s="57">
        <f>'1'!M115/'1'!AG115</f>
        <v>0.30700671708465044</v>
      </c>
      <c r="AM117" s="57">
        <f>'1'!N115/'1'!AH115</f>
        <v>0.29353411305060001</v>
      </c>
    </row>
    <row r="118" spans="1:39" x14ac:dyDescent="0.2">
      <c r="Z118" s="69"/>
      <c r="AA118" s="58"/>
      <c r="AB118" s="69" t="s">
        <v>51</v>
      </c>
      <c r="AC118" s="58" t="s">
        <v>52</v>
      </c>
      <c r="AD118" s="71" t="s">
        <v>14</v>
      </c>
      <c r="AE118" s="79"/>
      <c r="AF118" s="79"/>
      <c r="AG118" s="79"/>
      <c r="AH118" s="79"/>
      <c r="AI118" s="79"/>
      <c r="AJ118" s="79"/>
      <c r="AK118" s="79"/>
      <c r="AL118" s="79"/>
      <c r="AM118" s="79"/>
    </row>
    <row r="119" spans="1:39" x14ac:dyDescent="0.2">
      <c r="Z119" s="74"/>
      <c r="AA119" s="151"/>
      <c r="AB119" s="150" t="s">
        <v>57</v>
      </c>
      <c r="AC119" s="151" t="s">
        <v>58</v>
      </c>
      <c r="AD119" s="71" t="s">
        <v>59</v>
      </c>
      <c r="AE119" s="79"/>
      <c r="AF119" s="79"/>
      <c r="AG119" s="79"/>
      <c r="AH119" s="79"/>
      <c r="AI119" s="79"/>
      <c r="AJ119" s="79"/>
      <c r="AK119" s="79"/>
      <c r="AL119" s="79"/>
      <c r="AM119" s="79"/>
    </row>
    <row r="120" spans="1:39" x14ac:dyDescent="0.2">
      <c r="AD120" s="71"/>
      <c r="AE120" s="79"/>
      <c r="AF120" s="79"/>
      <c r="AG120" s="79"/>
      <c r="AH120" s="79"/>
      <c r="AI120" s="79"/>
      <c r="AJ120" s="79"/>
      <c r="AK120" s="79"/>
      <c r="AL120" s="79"/>
      <c r="AM120" s="79"/>
    </row>
    <row r="121" spans="1:39" x14ac:dyDescent="0.2">
      <c r="Z121" s="35" t="s">
        <v>30</v>
      </c>
      <c r="AA121" s="136" t="s">
        <v>72</v>
      </c>
      <c r="AB121" s="101" t="s">
        <v>680</v>
      </c>
      <c r="AC121" s="136"/>
      <c r="AD121" s="70" t="s">
        <v>680</v>
      </c>
      <c r="AE121" s="57">
        <f>'1'!F119/'1'!Z119</f>
        <v>13.779412160224213</v>
      </c>
      <c r="AF121" s="57">
        <f>'1'!G119/'1'!AA119</f>
        <v>13.640678503896609</v>
      </c>
      <c r="AG121" s="57">
        <f>'1'!H119/'1'!AB119</f>
        <v>14.474141740799162</v>
      </c>
      <c r="AH121" s="57">
        <f>'1'!I119/'1'!AC119</f>
        <v>13.04282791793978</v>
      </c>
      <c r="AI121" s="57">
        <f>'1'!J119/'1'!AD119</f>
        <v>12.392118731515822</v>
      </c>
      <c r="AJ121" s="57">
        <f>'1'!K119/'1'!AE119</f>
        <v>11.834403560039279</v>
      </c>
      <c r="AK121" s="57">
        <f>'1'!L119/'1'!AF119</f>
        <v>11.295819823999262</v>
      </c>
      <c r="AL121" s="57">
        <f>'1'!M119/'1'!AG119</f>
        <v>10.970108552139283</v>
      </c>
      <c r="AM121" s="57">
        <f>'1'!N119/'1'!AH119</f>
        <v>10.742071412605734</v>
      </c>
    </row>
    <row r="122" spans="1:39" x14ac:dyDescent="0.2">
      <c r="Z122" s="71"/>
      <c r="AA122" s="58"/>
      <c r="AB122" s="69" t="s">
        <v>45</v>
      </c>
      <c r="AC122" s="58" t="s">
        <v>46</v>
      </c>
      <c r="AD122" s="71" t="s">
        <v>11</v>
      </c>
      <c r="AE122" s="57">
        <f>'1'!F120/'1'!Z120</f>
        <v>26.750819523871328</v>
      </c>
      <c r="AF122" s="57">
        <f>'1'!G120/'1'!AA120</f>
        <v>26.863660387071281</v>
      </c>
      <c r="AG122" s="57">
        <f>'1'!H120/'1'!AB120</f>
        <v>29.311699764930001</v>
      </c>
      <c r="AH122" s="57">
        <f>'1'!I120/'1'!AC120</f>
        <v>25.294264416562839</v>
      </c>
      <c r="AI122" s="57">
        <f>'1'!J120/'1'!AD120</f>
        <v>24.298266229898086</v>
      </c>
      <c r="AJ122" s="57">
        <f>'1'!K120/'1'!AE120</f>
        <v>23.76785901606419</v>
      </c>
      <c r="AK122" s="57">
        <f>'1'!L120/'1'!AF120</f>
        <v>22.627566877770136</v>
      </c>
      <c r="AL122" s="57">
        <f>'1'!M120/'1'!AG120</f>
        <v>22.125789059513298</v>
      </c>
      <c r="AM122" s="57">
        <f>'1'!N120/'1'!AH120</f>
        <v>22.313487549025389</v>
      </c>
    </row>
    <row r="123" spans="1:39" x14ac:dyDescent="0.2">
      <c r="Z123" s="71"/>
      <c r="AA123" s="58"/>
      <c r="AB123" s="69" t="s">
        <v>47</v>
      </c>
      <c r="AC123" s="58" t="s">
        <v>48</v>
      </c>
      <c r="AD123" s="71" t="s">
        <v>12</v>
      </c>
      <c r="AE123" s="57">
        <f>'1'!F121/'1'!Z121</f>
        <v>6.0675661178504292</v>
      </c>
      <c r="AF123" s="57">
        <f>'1'!G121/'1'!AA121</f>
        <v>5.2227203914433904</v>
      </c>
      <c r="AG123" s="57">
        <f>'1'!H121/'1'!AB121</f>
        <v>5.496416032782367</v>
      </c>
      <c r="AH123" s="57">
        <f>'1'!I121/'1'!AC121</f>
        <v>5.3966705921004268</v>
      </c>
      <c r="AI123" s="57">
        <f>'1'!J121/'1'!AD121</f>
        <v>5.0016853504694163</v>
      </c>
      <c r="AJ123" s="57">
        <f>'1'!K121/'1'!AE121</f>
        <v>4.5356313901350926</v>
      </c>
      <c r="AK123" s="57">
        <f>'1'!L121/'1'!AF121</f>
        <v>4.3696081008196987</v>
      </c>
      <c r="AL123" s="57">
        <f>'1'!M121/'1'!AG121</f>
        <v>4.2966903660340092</v>
      </c>
      <c r="AM123" s="57">
        <f>'1'!N121/'1'!AH121</f>
        <v>4.1449782646107769</v>
      </c>
    </row>
    <row r="124" spans="1:39" x14ac:dyDescent="0.2">
      <c r="Z124" s="71"/>
      <c r="AA124" s="58"/>
      <c r="AB124" s="69" t="s">
        <v>49</v>
      </c>
      <c r="AC124" s="58" t="s">
        <v>50</v>
      </c>
      <c r="AD124" s="71" t="s">
        <v>13</v>
      </c>
      <c r="AE124" s="57">
        <f>'1'!F122/'1'!Z122</f>
        <v>0.54847031672108482</v>
      </c>
      <c r="AF124" s="57">
        <f>'1'!G122/'1'!AA122</f>
        <v>0.56154320960286908</v>
      </c>
      <c r="AG124" s="57">
        <f>'1'!H122/'1'!AB122</f>
        <v>0.51009816319746193</v>
      </c>
      <c r="AH124" s="57">
        <f>'1'!I122/'1'!AC122</f>
        <v>0.46203571530913901</v>
      </c>
      <c r="AI124" s="57">
        <f>'1'!J122/'1'!AD122</f>
        <v>0.4513861096849951</v>
      </c>
      <c r="AJ124" s="57">
        <f>'1'!K122/'1'!AE122</f>
        <v>0.43604037645463373</v>
      </c>
      <c r="AK124" s="57">
        <f>'1'!L122/'1'!AF122</f>
        <v>0.41759923018288009</v>
      </c>
      <c r="AL124" s="57">
        <f>'1'!M122/'1'!AG122</f>
        <v>0.40997005802773834</v>
      </c>
      <c r="AM124" s="57">
        <f>'1'!N122/'1'!AH122</f>
        <v>0.36020114638427253</v>
      </c>
    </row>
    <row r="125" spans="1:39" x14ac:dyDescent="0.2">
      <c r="Z125" s="69"/>
      <c r="AA125" s="58"/>
      <c r="AB125" s="69" t="s">
        <v>51</v>
      </c>
      <c r="AC125" s="58" t="s">
        <v>52</v>
      </c>
      <c r="AD125" s="71" t="s">
        <v>14</v>
      </c>
      <c r="AE125" s="79"/>
      <c r="AF125" s="79"/>
      <c r="AG125" s="79"/>
      <c r="AH125" s="79"/>
      <c r="AI125" s="79"/>
      <c r="AJ125" s="79"/>
      <c r="AK125" s="79"/>
      <c r="AL125" s="79"/>
      <c r="AM125" s="79"/>
    </row>
    <row r="126" spans="1:39" x14ac:dyDescent="0.2">
      <c r="Z126" s="74"/>
      <c r="AA126" s="151"/>
      <c r="AB126" s="150" t="s">
        <v>57</v>
      </c>
      <c r="AC126" s="151" t="s">
        <v>58</v>
      </c>
      <c r="AD126" s="71" t="s">
        <v>59</v>
      </c>
      <c r="AE126" s="79"/>
      <c r="AF126" s="79"/>
      <c r="AG126" s="79"/>
      <c r="AH126" s="79"/>
      <c r="AI126" s="79"/>
      <c r="AJ126" s="79"/>
      <c r="AK126" s="79"/>
      <c r="AL126" s="79"/>
      <c r="AM126" s="79"/>
    </row>
    <row r="127" spans="1:39" x14ac:dyDescent="0.2">
      <c r="AD127" s="71"/>
      <c r="AE127" s="79"/>
      <c r="AF127" s="79"/>
      <c r="AG127" s="79"/>
      <c r="AH127" s="79"/>
      <c r="AI127" s="79"/>
      <c r="AJ127" s="79"/>
      <c r="AK127" s="79"/>
      <c r="AL127" s="79"/>
      <c r="AM127" s="79"/>
    </row>
    <row r="128" spans="1:39" x14ac:dyDescent="0.2">
      <c r="Z128" s="35" t="s">
        <v>31</v>
      </c>
      <c r="AA128" s="136" t="s">
        <v>73</v>
      </c>
      <c r="AB128" s="101" t="s">
        <v>680</v>
      </c>
      <c r="AC128" s="136"/>
      <c r="AD128" s="70" t="s">
        <v>680</v>
      </c>
      <c r="AE128" s="57">
        <f>'1'!F126/'1'!Z126</f>
        <v>17.36115394008408</v>
      </c>
      <c r="AF128" s="57">
        <f>'1'!G126/'1'!AA126</f>
        <v>16.579884435610548</v>
      </c>
      <c r="AG128" s="57">
        <f>'1'!H126/'1'!AB126</f>
        <v>18.803765042428463</v>
      </c>
      <c r="AH128" s="57">
        <f>'1'!I126/'1'!AC126</f>
        <v>18.488733866568449</v>
      </c>
      <c r="AI128" s="57">
        <f>'1'!J126/'1'!AD126</f>
        <v>16.545569120616545</v>
      </c>
      <c r="AJ128" s="57">
        <f>'1'!K126/'1'!AE126</f>
        <v>14.818109122645106</v>
      </c>
      <c r="AK128" s="57">
        <f>'1'!L126/'1'!AF126</f>
        <v>14.222775734553519</v>
      </c>
      <c r="AL128" s="57">
        <f>'1'!M126/'1'!AG126</f>
        <v>13.591073129780494</v>
      </c>
      <c r="AM128" s="57">
        <f>'1'!N126/'1'!AH126</f>
        <v>13.244008439091298</v>
      </c>
    </row>
    <row r="129" spans="26:39" x14ac:dyDescent="0.2">
      <c r="Z129" s="71"/>
      <c r="AA129" s="58"/>
      <c r="AB129" s="69" t="s">
        <v>45</v>
      </c>
      <c r="AC129" s="58" t="s">
        <v>46</v>
      </c>
      <c r="AD129" s="71" t="s">
        <v>11</v>
      </c>
      <c r="AE129" s="57">
        <f>'1'!F127/'1'!Z127</f>
        <v>43.746080631312104</v>
      </c>
      <c r="AF129" s="57">
        <f>'1'!G127/'1'!AA127</f>
        <v>41.581427530187938</v>
      </c>
      <c r="AG129" s="57">
        <f>'1'!H127/'1'!AB127</f>
        <v>49.661240450780781</v>
      </c>
      <c r="AH129" s="57">
        <f>'1'!I127/'1'!AC127</f>
        <v>48.438923289942068</v>
      </c>
      <c r="AI129" s="57">
        <f>'1'!J127/'1'!AD127</f>
        <v>42.845003876567709</v>
      </c>
      <c r="AJ129" s="57">
        <f>'1'!K127/'1'!AE127</f>
        <v>38.3796658816769</v>
      </c>
      <c r="AK129" s="57">
        <f>'1'!L127/'1'!AF127</f>
        <v>36.641106580794499</v>
      </c>
      <c r="AL129" s="57">
        <f>'1'!M127/'1'!AG127</f>
        <v>35.098235581793382</v>
      </c>
      <c r="AM129" s="57">
        <f>'1'!N127/'1'!AH127</f>
        <v>35.313958559781341</v>
      </c>
    </row>
    <row r="130" spans="26:39" x14ac:dyDescent="0.2">
      <c r="Z130" s="71"/>
      <c r="AA130" s="58"/>
      <c r="AB130" s="69" t="s">
        <v>47</v>
      </c>
      <c r="AC130" s="58" t="s">
        <v>48</v>
      </c>
      <c r="AD130" s="71" t="s">
        <v>12</v>
      </c>
      <c r="AE130" s="57">
        <f>'1'!F128/'1'!Z128</f>
        <v>6.772567366930673</v>
      </c>
      <c r="AF130" s="57">
        <f>'1'!G128/'1'!AA128</f>
        <v>6.4066914438372331</v>
      </c>
      <c r="AG130" s="57">
        <f>'1'!H128/'1'!AB128</f>
        <v>7.084435410626055</v>
      </c>
      <c r="AH130" s="57">
        <f>'1'!I128/'1'!AC128</f>
        <v>7.0312408419936148</v>
      </c>
      <c r="AI130" s="57">
        <f>'1'!J128/'1'!AD128</f>
        <v>6.4640414337105376</v>
      </c>
      <c r="AJ130" s="57">
        <f>'1'!K128/'1'!AE128</f>
        <v>5.1915157311721343</v>
      </c>
      <c r="AK130" s="57">
        <f>'1'!L128/'1'!AF128</f>
        <v>4.9184871947771267</v>
      </c>
      <c r="AL130" s="57">
        <f>'1'!M128/'1'!AG128</f>
        <v>4.7112341754942397</v>
      </c>
      <c r="AM130" s="57">
        <f>'1'!N128/'1'!AH128</f>
        <v>4.4631019771522533</v>
      </c>
    </row>
    <row r="131" spans="26:39" x14ac:dyDescent="0.2">
      <c r="Z131" s="71"/>
      <c r="AA131" s="58"/>
      <c r="AB131" s="69" t="s">
        <v>49</v>
      </c>
      <c r="AC131" s="58" t="s">
        <v>50</v>
      </c>
      <c r="AD131" s="71" t="s">
        <v>13</v>
      </c>
      <c r="AE131" s="57">
        <f>'1'!F129/'1'!Z129</f>
        <v>0.46475765020272247</v>
      </c>
      <c r="AF131" s="57">
        <f>'1'!G129/'1'!AA129</f>
        <v>0.54989283981058146</v>
      </c>
      <c r="AG131" s="57">
        <f>'1'!H129/'1'!AB129</f>
        <v>0.55154158296835942</v>
      </c>
      <c r="AH131" s="57">
        <f>'1'!I129/'1'!AC129</f>
        <v>0.55424699145891076</v>
      </c>
      <c r="AI131" s="57">
        <f>'1'!J129/'1'!AD129</f>
        <v>0.54743245067385038</v>
      </c>
      <c r="AJ131" s="57">
        <f>'1'!K129/'1'!AE129</f>
        <v>0.5125480194344183</v>
      </c>
      <c r="AK131" s="57">
        <f>'1'!L129/'1'!AF129</f>
        <v>0.5045681317677807</v>
      </c>
      <c r="AL131" s="57">
        <f>'1'!M129/'1'!AG129</f>
        <v>0.50051872487221516</v>
      </c>
      <c r="AM131" s="57">
        <f>'1'!N129/'1'!AH129</f>
        <v>0.47908037059616904</v>
      </c>
    </row>
    <row r="132" spans="26:39" x14ac:dyDescent="0.2">
      <c r="Z132" s="69"/>
      <c r="AA132" s="58"/>
      <c r="AB132" s="69" t="s">
        <v>51</v>
      </c>
      <c r="AC132" s="58" t="s">
        <v>52</v>
      </c>
      <c r="AD132" s="71" t="s">
        <v>14</v>
      </c>
      <c r="AE132" s="79"/>
      <c r="AF132" s="79"/>
      <c r="AG132" s="79"/>
      <c r="AH132" s="79"/>
      <c r="AI132" s="79"/>
      <c r="AJ132" s="79"/>
      <c r="AK132" s="79"/>
      <c r="AL132" s="79"/>
      <c r="AM132" s="79"/>
    </row>
    <row r="133" spans="26:39" x14ac:dyDescent="0.2">
      <c r="Z133" s="74"/>
      <c r="AA133" s="151"/>
      <c r="AB133" s="150" t="s">
        <v>57</v>
      </c>
      <c r="AC133" s="151" t="s">
        <v>58</v>
      </c>
      <c r="AD133" s="71" t="s">
        <v>59</v>
      </c>
      <c r="AE133" s="79"/>
      <c r="AF133" s="79"/>
      <c r="AG133" s="79"/>
      <c r="AH133" s="79"/>
      <c r="AI133" s="79"/>
      <c r="AJ133" s="79"/>
      <c r="AK133" s="79"/>
      <c r="AL133" s="79"/>
      <c r="AM133" s="79"/>
    </row>
    <row r="134" spans="26:39" x14ac:dyDescent="0.2">
      <c r="AD134" s="71"/>
      <c r="AE134" s="79"/>
      <c r="AF134" s="79"/>
      <c r="AG134" s="79"/>
      <c r="AH134" s="79"/>
      <c r="AI134" s="79"/>
      <c r="AJ134" s="79"/>
      <c r="AK134" s="79"/>
      <c r="AL134" s="79"/>
      <c r="AM134" s="79"/>
    </row>
    <row r="135" spans="26:39" x14ac:dyDescent="0.2">
      <c r="Z135" s="35" t="s">
        <v>32</v>
      </c>
      <c r="AA135" s="136" t="s">
        <v>74</v>
      </c>
      <c r="AB135" s="101" t="s">
        <v>680</v>
      </c>
      <c r="AC135" s="136"/>
      <c r="AD135" s="70" t="s">
        <v>680</v>
      </c>
      <c r="AE135" s="57">
        <f>'1'!F133/'1'!Z133</f>
        <v>13.382174891235916</v>
      </c>
      <c r="AF135" s="57">
        <f>'1'!G133/'1'!AA133</f>
        <v>13.588167244098845</v>
      </c>
      <c r="AG135" s="57">
        <f>'1'!H133/'1'!AB133</f>
        <v>13.895676172868626</v>
      </c>
      <c r="AH135" s="57">
        <f>'1'!I133/'1'!AC133</f>
        <v>12.783416308438113</v>
      </c>
      <c r="AI135" s="57">
        <f>'1'!J133/'1'!AD133</f>
        <v>12.75870991299394</v>
      </c>
      <c r="AJ135" s="57">
        <f>'1'!K133/'1'!AE133</f>
        <v>12.099649248539581</v>
      </c>
      <c r="AK135" s="57">
        <f>'1'!L133/'1'!AF133</f>
        <v>11.426652812951721</v>
      </c>
      <c r="AL135" s="57">
        <f>'1'!M133/'1'!AG133</f>
        <v>11.213047216067162</v>
      </c>
      <c r="AM135" s="57">
        <f>'1'!N133/'1'!AH133</f>
        <v>10.710438643636287</v>
      </c>
    </row>
    <row r="136" spans="26:39" x14ac:dyDescent="0.2">
      <c r="Z136" s="71"/>
      <c r="AA136" s="58"/>
      <c r="AB136" s="69" t="s">
        <v>45</v>
      </c>
      <c r="AC136" s="58" t="s">
        <v>46</v>
      </c>
      <c r="AD136" s="71" t="s">
        <v>11</v>
      </c>
      <c r="AE136" s="57">
        <f>'1'!F134/'1'!Z134</f>
        <v>29.61822944135951</v>
      </c>
      <c r="AF136" s="57">
        <f>'1'!G134/'1'!AA134</f>
        <v>31.695432116706904</v>
      </c>
      <c r="AG136" s="57">
        <f>'1'!H134/'1'!AB134</f>
        <v>30.995913657196304</v>
      </c>
      <c r="AH136" s="57">
        <f>'1'!I134/'1'!AC134</f>
        <v>28.008498741684384</v>
      </c>
      <c r="AI136" s="57">
        <f>'1'!J134/'1'!AD134</f>
        <v>30.203149019185073</v>
      </c>
      <c r="AJ136" s="57">
        <f>'1'!K134/'1'!AE134</f>
        <v>28.196297383815537</v>
      </c>
      <c r="AK136" s="57">
        <f>'1'!L134/'1'!AF134</f>
        <v>26.064717135435814</v>
      </c>
      <c r="AL136" s="57">
        <f>'1'!M134/'1'!AG134</f>
        <v>26.443890977755487</v>
      </c>
      <c r="AM136" s="57">
        <f>'1'!N134/'1'!AH134</f>
        <v>26.407680465312406</v>
      </c>
    </row>
    <row r="137" spans="26:39" x14ac:dyDescent="0.2">
      <c r="Z137" s="71"/>
      <c r="AA137" s="58"/>
      <c r="AB137" s="69" t="s">
        <v>47</v>
      </c>
      <c r="AC137" s="58" t="s">
        <v>48</v>
      </c>
      <c r="AD137" s="71" t="s">
        <v>12</v>
      </c>
      <c r="AE137" s="57">
        <f>'1'!F135/'1'!Z135</f>
        <v>7.1920538771464342</v>
      </c>
      <c r="AF137" s="57">
        <f>'1'!G135/'1'!AA135</f>
        <v>6.8783696812164621</v>
      </c>
      <c r="AG137" s="57">
        <f>'1'!H135/'1'!AB135</f>
        <v>7.5982670431811163</v>
      </c>
      <c r="AH137" s="57">
        <f>'1'!I135/'1'!AC135</f>
        <v>7.272090137808302</v>
      </c>
      <c r="AI137" s="57">
        <f>'1'!J135/'1'!AD135</f>
        <v>7.002105523122653</v>
      </c>
      <c r="AJ137" s="57">
        <f>'1'!K135/'1'!AE135</f>
        <v>6.7389501076707914</v>
      </c>
      <c r="AK137" s="57">
        <f>'1'!L135/'1'!AF135</f>
        <v>6.4232517046241595</v>
      </c>
      <c r="AL137" s="57">
        <f>'1'!M135/'1'!AG135</f>
        <v>6.0075155041579009</v>
      </c>
      <c r="AM137" s="57">
        <f>'1'!N135/'1'!AH135</f>
        <v>4.9898479152310644</v>
      </c>
    </row>
    <row r="138" spans="26:39" x14ac:dyDescent="0.2">
      <c r="Z138" s="71"/>
      <c r="AA138" s="58"/>
      <c r="AB138" s="69" t="s">
        <v>49</v>
      </c>
      <c r="AC138" s="58" t="s">
        <v>50</v>
      </c>
      <c r="AD138" s="71" t="s">
        <v>13</v>
      </c>
      <c r="AE138" s="57">
        <f>'1'!F136/'1'!Z136</f>
        <v>0.46692788062058405</v>
      </c>
      <c r="AF138" s="57">
        <f>'1'!G136/'1'!AA136</f>
        <v>0.48822630401504064</v>
      </c>
      <c r="AG138" s="57">
        <f>'1'!H136/'1'!AB136</f>
        <v>0.46226005829003669</v>
      </c>
      <c r="AH138" s="57">
        <f>'1'!I136/'1'!AC136</f>
        <v>0.42715322964590757</v>
      </c>
      <c r="AI138" s="57">
        <f>'1'!J136/'1'!AD136</f>
        <v>0.39043660602495917</v>
      </c>
      <c r="AJ138" s="57">
        <f>'1'!K136/'1'!AE136</f>
        <v>0.36363690889643652</v>
      </c>
      <c r="AK138" s="57">
        <f>'1'!L136/'1'!AF136</f>
        <v>0.36897464161850435</v>
      </c>
      <c r="AL138" s="57">
        <f>'1'!M136/'1'!AG136</f>
        <v>0.35363166248447464</v>
      </c>
      <c r="AM138" s="57">
        <f>'1'!N136/'1'!AH136</f>
        <v>0.3368909373731529</v>
      </c>
    </row>
    <row r="139" spans="26:39" x14ac:dyDescent="0.2">
      <c r="Z139" s="69"/>
      <c r="AA139" s="58"/>
      <c r="AB139" s="69" t="s">
        <v>51</v>
      </c>
      <c r="AC139" s="58" t="s">
        <v>52</v>
      </c>
      <c r="AD139" s="71" t="s">
        <v>14</v>
      </c>
      <c r="AE139" s="79"/>
      <c r="AF139" s="79"/>
      <c r="AG139" s="79"/>
      <c r="AH139" s="79"/>
      <c r="AI139" s="79"/>
      <c r="AJ139" s="79"/>
      <c r="AK139" s="79"/>
      <c r="AL139" s="79"/>
      <c r="AM139" s="79"/>
    </row>
    <row r="140" spans="26:39" x14ac:dyDescent="0.2">
      <c r="Z140" s="74"/>
      <c r="AA140" s="151"/>
      <c r="AB140" s="150" t="s">
        <v>57</v>
      </c>
      <c r="AC140" s="151" t="s">
        <v>58</v>
      </c>
      <c r="AD140" s="71" t="s">
        <v>59</v>
      </c>
      <c r="AE140" s="79"/>
      <c r="AF140" s="79"/>
      <c r="AG140" s="79"/>
      <c r="AH140" s="79"/>
      <c r="AI140" s="79"/>
      <c r="AJ140" s="79"/>
      <c r="AK140" s="79"/>
      <c r="AL140" s="79"/>
      <c r="AM140" s="79"/>
    </row>
    <row r="141" spans="26:39" x14ac:dyDescent="0.2">
      <c r="AD141" s="71"/>
      <c r="AE141" s="79"/>
      <c r="AF141" s="79"/>
      <c r="AG141" s="79"/>
      <c r="AH141" s="79"/>
      <c r="AI141" s="79"/>
      <c r="AJ141" s="79"/>
      <c r="AK141" s="79"/>
      <c r="AL141" s="79"/>
      <c r="AM141" s="79"/>
    </row>
    <row r="142" spans="26:39" x14ac:dyDescent="0.2">
      <c r="Z142" s="35" t="s">
        <v>33</v>
      </c>
      <c r="AA142" s="136" t="s">
        <v>75</v>
      </c>
      <c r="AB142" s="101" t="s">
        <v>680</v>
      </c>
      <c r="AC142" s="136"/>
      <c r="AD142" s="70" t="s">
        <v>680</v>
      </c>
      <c r="AE142" s="57">
        <f>'1'!F140/'1'!Z140</f>
        <v>14.621619435243021</v>
      </c>
      <c r="AF142" s="57">
        <f>'1'!G140/'1'!AA140</f>
        <v>15.40596171019782</v>
      </c>
      <c r="AG142" s="57">
        <f>'1'!H140/'1'!AB140</f>
        <v>13.974762977291443</v>
      </c>
      <c r="AH142" s="57">
        <f>'1'!I140/'1'!AC140</f>
        <v>13.837492700330797</v>
      </c>
      <c r="AI142" s="57">
        <f>'1'!J140/'1'!AD140</f>
        <v>12.980331906898179</v>
      </c>
      <c r="AJ142" s="57">
        <f>'1'!K140/'1'!AE140</f>
        <v>12.760428840280294</v>
      </c>
      <c r="AK142" s="57">
        <f>'1'!L140/'1'!AF140</f>
        <v>12.204227394790244</v>
      </c>
      <c r="AL142" s="57">
        <f>'1'!M140/'1'!AG140</f>
        <v>12.100770523152127</v>
      </c>
      <c r="AM142" s="57">
        <f>'1'!N140/'1'!AH140</f>
        <v>11.46043610190657</v>
      </c>
    </row>
    <row r="143" spans="26:39" x14ac:dyDescent="0.2">
      <c r="Z143" s="71"/>
      <c r="AA143" s="58"/>
      <c r="AB143" s="69" t="s">
        <v>45</v>
      </c>
      <c r="AC143" s="58" t="s">
        <v>46</v>
      </c>
      <c r="AD143" s="71" t="s">
        <v>11</v>
      </c>
      <c r="AE143" s="57">
        <f>'1'!F141/'1'!Z141</f>
        <v>37.053894774384808</v>
      </c>
      <c r="AF143" s="57">
        <f>'1'!G141/'1'!AA141</f>
        <v>41.052324597186853</v>
      </c>
      <c r="AG143" s="57">
        <f>'1'!H141/'1'!AB141</f>
        <v>35.26284845208373</v>
      </c>
      <c r="AH143" s="57">
        <f>'1'!I141/'1'!AC141</f>
        <v>34.312532301188952</v>
      </c>
      <c r="AI143" s="57">
        <f>'1'!J141/'1'!AD141</f>
        <v>32.212948302150608</v>
      </c>
      <c r="AJ143" s="57">
        <f>'1'!K141/'1'!AE141</f>
        <v>32.09377683656043</v>
      </c>
      <c r="AK143" s="57">
        <f>'1'!L141/'1'!AF141</f>
        <v>31.221027665190654</v>
      </c>
      <c r="AL143" s="57">
        <f>'1'!M141/'1'!AG141</f>
        <v>31.933826152597469</v>
      </c>
      <c r="AM143" s="57">
        <f>'1'!N141/'1'!AH141</f>
        <v>31.519370916739163</v>
      </c>
    </row>
    <row r="144" spans="26:39" x14ac:dyDescent="0.2">
      <c r="Z144" s="71"/>
      <c r="AA144" s="58"/>
      <c r="AB144" s="69" t="s">
        <v>47</v>
      </c>
      <c r="AC144" s="58" t="s">
        <v>48</v>
      </c>
      <c r="AD144" s="71" t="s">
        <v>12</v>
      </c>
      <c r="AE144" s="57">
        <f>'1'!F142/'1'!Z142</f>
        <v>6.2499615871402581</v>
      </c>
      <c r="AF144" s="57">
        <f>'1'!G142/'1'!AA142</f>
        <v>6.1156441619023605</v>
      </c>
      <c r="AG144" s="57">
        <f>'1'!H142/'1'!AB142</f>
        <v>6.2658056523729169</v>
      </c>
      <c r="AH144" s="57">
        <f>'1'!I142/'1'!AC142</f>
        <v>5.9202586484988693</v>
      </c>
      <c r="AI144" s="57">
        <f>'1'!J142/'1'!AD142</f>
        <v>5.4476741156382209</v>
      </c>
      <c r="AJ144" s="57">
        <f>'1'!K142/'1'!AE142</f>
        <v>5.2104841015623622</v>
      </c>
      <c r="AK144" s="57">
        <f>'1'!L142/'1'!AF142</f>
        <v>4.8955212383599012</v>
      </c>
      <c r="AL144" s="57">
        <f>'1'!M142/'1'!AG142</f>
        <v>4.6636778051352019</v>
      </c>
      <c r="AM144" s="57">
        <f>'1'!N142/'1'!AH142</f>
        <v>4.1528658278856394</v>
      </c>
    </row>
    <row r="145" spans="26:39" x14ac:dyDescent="0.2">
      <c r="Z145" s="71"/>
      <c r="AA145" s="58"/>
      <c r="AB145" s="69" t="s">
        <v>49</v>
      </c>
      <c r="AC145" s="58" t="s">
        <v>50</v>
      </c>
      <c r="AD145" s="71" t="s">
        <v>13</v>
      </c>
      <c r="AE145" s="57">
        <f>'1'!F143/'1'!Z143</f>
        <v>0.36657223460838928</v>
      </c>
      <c r="AF145" s="57">
        <f>'1'!G143/'1'!AA143</f>
        <v>0.39066556384015927</v>
      </c>
      <c r="AG145" s="57">
        <f>'1'!H143/'1'!AB143</f>
        <v>0.37956969371260646</v>
      </c>
      <c r="AH145" s="57">
        <f>'1'!I143/'1'!AC143</f>
        <v>0.35335645128546245</v>
      </c>
      <c r="AI145" s="57">
        <f>'1'!J143/'1'!AD143</f>
        <v>0.34750360548690556</v>
      </c>
      <c r="AJ145" s="57">
        <f>'1'!K143/'1'!AE143</f>
        <v>0.32300933398073672</v>
      </c>
      <c r="AK145" s="57">
        <f>'1'!L143/'1'!AF143</f>
        <v>0.31075300690070401</v>
      </c>
      <c r="AL145" s="57">
        <f>'1'!M143/'1'!AG143</f>
        <v>0.29758935025246741</v>
      </c>
      <c r="AM145" s="57">
        <f>'1'!N143/'1'!AH143</f>
        <v>0.28200064237533023</v>
      </c>
    </row>
    <row r="146" spans="26:39" x14ac:dyDescent="0.2">
      <c r="Z146" s="69"/>
      <c r="AA146" s="58"/>
      <c r="AB146" s="69" t="s">
        <v>51</v>
      </c>
      <c r="AC146" s="58" t="s">
        <v>52</v>
      </c>
      <c r="AD146" s="71" t="s">
        <v>14</v>
      </c>
      <c r="AE146" s="79"/>
      <c r="AF146" s="79"/>
      <c r="AG146" s="79"/>
      <c r="AH146" s="79"/>
      <c r="AI146" s="79"/>
      <c r="AJ146" s="79"/>
      <c r="AK146" s="79"/>
      <c r="AL146" s="79"/>
      <c r="AM146" s="79"/>
    </row>
    <row r="147" spans="26:39" x14ac:dyDescent="0.2">
      <c r="Z147" s="74"/>
      <c r="AA147" s="151"/>
      <c r="AB147" s="150" t="s">
        <v>57</v>
      </c>
      <c r="AC147" s="151" t="s">
        <v>58</v>
      </c>
      <c r="AD147" s="71" t="s">
        <v>59</v>
      </c>
      <c r="AE147" s="79"/>
      <c r="AF147" s="79"/>
      <c r="AG147" s="79"/>
      <c r="AH147" s="79"/>
      <c r="AI147" s="79"/>
      <c r="AJ147" s="79"/>
      <c r="AK147" s="79"/>
      <c r="AL147" s="79"/>
      <c r="AM147" s="79"/>
    </row>
    <row r="148" spans="26:39" x14ac:dyDescent="0.2">
      <c r="AD148" s="71"/>
      <c r="AE148" s="79"/>
      <c r="AF148" s="79"/>
      <c r="AG148" s="79"/>
      <c r="AH148" s="79"/>
      <c r="AI148" s="79"/>
      <c r="AJ148" s="79"/>
      <c r="AK148" s="79"/>
      <c r="AL148" s="79"/>
      <c r="AM148" s="79"/>
    </row>
    <row r="149" spans="26:39" x14ac:dyDescent="0.2">
      <c r="Z149" s="35" t="s">
        <v>34</v>
      </c>
      <c r="AA149" s="136" t="s">
        <v>76</v>
      </c>
      <c r="AB149" s="101" t="s">
        <v>680</v>
      </c>
      <c r="AC149" s="136"/>
      <c r="AD149" s="70" t="s">
        <v>680</v>
      </c>
      <c r="AE149" s="57">
        <f>'1'!F147/'1'!Z147</f>
        <v>52.333772426402518</v>
      </c>
      <c r="AF149" s="57">
        <f>'1'!G147/'1'!AA147</f>
        <v>43.262809470884442</v>
      </c>
      <c r="AG149" s="57">
        <f>'1'!H147/'1'!AB147</f>
        <v>54.447097093453671</v>
      </c>
      <c r="AH149" s="57">
        <f>'1'!I147/'1'!AC147</f>
        <v>51.528530260720636</v>
      </c>
      <c r="AI149" s="57">
        <f>'1'!J147/'1'!AD147</f>
        <v>48.318704263365468</v>
      </c>
      <c r="AJ149" s="57">
        <f>'1'!K147/'1'!AE147</f>
        <v>45.764528997932928</v>
      </c>
      <c r="AK149" s="57">
        <f>'1'!L147/'1'!AF147</f>
        <v>46.849255638570568</v>
      </c>
      <c r="AL149" s="57">
        <f>'1'!M147/'1'!AG147</f>
        <v>40.804782313158306</v>
      </c>
      <c r="AM149" s="57">
        <f>'1'!N147/'1'!AH147</f>
        <v>48.482556580256663</v>
      </c>
    </row>
    <row r="150" spans="26:39" x14ac:dyDescent="0.2">
      <c r="Z150" s="71"/>
      <c r="AA150" s="58"/>
      <c r="AB150" s="69" t="s">
        <v>45</v>
      </c>
      <c r="AC150" s="58" t="s">
        <v>46</v>
      </c>
      <c r="AD150" s="71" t="s">
        <v>11</v>
      </c>
      <c r="AE150" s="57">
        <f>'1'!F148/'1'!Z148</f>
        <v>180.24963050964985</v>
      </c>
      <c r="AF150" s="57">
        <f>'1'!G148/'1'!AA148</f>
        <v>143.51703259472595</v>
      </c>
      <c r="AG150" s="57">
        <f>'1'!H148/'1'!AB148</f>
        <v>180.92649833375032</v>
      </c>
      <c r="AH150" s="57">
        <f>'1'!I148/'1'!AC148</f>
        <v>166.21861420850965</v>
      </c>
      <c r="AI150" s="57">
        <f>'1'!J148/'1'!AD148</f>
        <v>157.47228336614967</v>
      </c>
      <c r="AJ150" s="57">
        <f>'1'!K148/'1'!AE148</f>
        <v>149.10207229090813</v>
      </c>
      <c r="AK150" s="57">
        <f>'1'!L148/'1'!AF148</f>
        <v>152.34839749305891</v>
      </c>
      <c r="AL150" s="57">
        <f>'1'!M148/'1'!AG148</f>
        <v>135.08245743842727</v>
      </c>
      <c r="AM150" s="57">
        <f>'1'!N148/'1'!AH148</f>
        <v>167.64298356112138</v>
      </c>
    </row>
    <row r="151" spans="26:39" x14ac:dyDescent="0.2">
      <c r="Z151" s="71"/>
      <c r="AA151" s="58"/>
      <c r="AB151" s="69" t="s">
        <v>47</v>
      </c>
      <c r="AC151" s="58" t="s">
        <v>48</v>
      </c>
      <c r="AD151" s="71" t="s">
        <v>12</v>
      </c>
      <c r="AE151" s="57">
        <f>'1'!F149/'1'!Z149</f>
        <v>6.8884676328847574</v>
      </c>
      <c r="AF151" s="57">
        <f>'1'!G149/'1'!AA149</f>
        <v>6.2155862377271163</v>
      </c>
      <c r="AG151" s="57">
        <f>'1'!H149/'1'!AB149</f>
        <v>6.4213343522968858</v>
      </c>
      <c r="AH151" s="57">
        <f>'1'!I149/'1'!AC149</f>
        <v>6.0909590970573735</v>
      </c>
      <c r="AI151" s="57">
        <f>'1'!J149/'1'!AD149</f>
        <v>5.1967135659029076</v>
      </c>
      <c r="AJ151" s="57">
        <f>'1'!K149/'1'!AE149</f>
        <v>4.9632174967400005</v>
      </c>
      <c r="AK151" s="57">
        <f>'1'!L149/'1'!AF149</f>
        <v>4.9841533688423381</v>
      </c>
      <c r="AL151" s="57">
        <f>'1'!M149/'1'!AG149</f>
        <v>4.7525213604733656</v>
      </c>
      <c r="AM151" s="57">
        <f>'1'!N149/'1'!AH149</f>
        <v>4.2696092528891745</v>
      </c>
    </row>
    <row r="152" spans="26:39" x14ac:dyDescent="0.2">
      <c r="Z152" s="71"/>
      <c r="AA152" s="58"/>
      <c r="AB152" s="69" t="s">
        <v>49</v>
      </c>
      <c r="AC152" s="58" t="s">
        <v>50</v>
      </c>
      <c r="AD152" s="71" t="s">
        <v>13</v>
      </c>
      <c r="AE152" s="57">
        <f>'1'!F150/'1'!Z150</f>
        <v>0.97082167863948354</v>
      </c>
      <c r="AF152" s="57">
        <f>'1'!G150/'1'!AA150</f>
        <v>1.3886677467992532</v>
      </c>
      <c r="AG152" s="57">
        <f>'1'!H150/'1'!AB150</f>
        <v>1.1056471570146256</v>
      </c>
      <c r="AH152" s="57">
        <f>'1'!I150/'1'!AC150</f>
        <v>1.163640740469901</v>
      </c>
      <c r="AI152" s="57">
        <f>'1'!J150/'1'!AD150</f>
        <v>1.0276550200437591</v>
      </c>
      <c r="AJ152" s="57">
        <f>'1'!K150/'1'!AE150</f>
        <v>0.92201667915319285</v>
      </c>
      <c r="AK152" s="57">
        <f>'1'!L150/'1'!AF150</f>
        <v>0.98283829086640173</v>
      </c>
      <c r="AL152" s="57">
        <f>'1'!M150/'1'!AG150</f>
        <v>1.1054249033031354</v>
      </c>
      <c r="AM152" s="57">
        <f>'1'!N150/'1'!AH150</f>
        <v>0.9657745787639066</v>
      </c>
    </row>
    <row r="153" spans="26:39" x14ac:dyDescent="0.2">
      <c r="Z153" s="69"/>
      <c r="AA153" s="58"/>
      <c r="AB153" s="69" t="s">
        <v>51</v>
      </c>
      <c r="AC153" s="58" t="s">
        <v>52</v>
      </c>
      <c r="AD153" s="71" t="s">
        <v>14</v>
      </c>
      <c r="AE153" s="79"/>
      <c r="AF153" s="79"/>
      <c r="AG153" s="79"/>
      <c r="AH153" s="79"/>
      <c r="AI153" s="79"/>
      <c r="AJ153" s="79"/>
      <c r="AK153" s="79"/>
      <c r="AL153" s="79"/>
      <c r="AM153" s="79"/>
    </row>
    <row r="154" spans="26:39" x14ac:dyDescent="0.2">
      <c r="Z154" s="74"/>
      <c r="AA154" s="151"/>
      <c r="AB154" s="150" t="s">
        <v>57</v>
      </c>
      <c r="AC154" s="151" t="s">
        <v>58</v>
      </c>
      <c r="AD154" s="71" t="s">
        <v>59</v>
      </c>
      <c r="AE154" s="79"/>
      <c r="AF154" s="79"/>
      <c r="AG154" s="79"/>
      <c r="AH154" s="79"/>
      <c r="AI154" s="79"/>
      <c r="AJ154" s="79"/>
      <c r="AK154" s="79"/>
      <c r="AL154" s="79"/>
      <c r="AM154" s="79"/>
    </row>
    <row r="155" spans="26:39" x14ac:dyDescent="0.2">
      <c r="AD155" s="71"/>
      <c r="AE155" s="79"/>
      <c r="AF155" s="79"/>
      <c r="AG155" s="79"/>
      <c r="AH155" s="79"/>
      <c r="AI155" s="79"/>
      <c r="AJ155" s="79"/>
      <c r="AK155" s="79"/>
      <c r="AL155" s="79"/>
      <c r="AM155" s="79"/>
    </row>
    <row r="156" spans="26:39" x14ac:dyDescent="0.2">
      <c r="AD156" s="71"/>
      <c r="AE156" s="79"/>
      <c r="AF156" s="79"/>
      <c r="AG156" s="79"/>
      <c r="AH156" s="79"/>
      <c r="AI156" s="79"/>
      <c r="AJ156" s="79"/>
      <c r="AK156" s="79"/>
      <c r="AL156" s="79"/>
      <c r="AM156" s="79"/>
    </row>
    <row r="157" spans="26:39" x14ac:dyDescent="0.2">
      <c r="Z157" s="47" t="s">
        <v>77</v>
      </c>
      <c r="AA157" s="152" t="s">
        <v>78</v>
      </c>
      <c r="AB157" s="152"/>
      <c r="AC157" s="152"/>
      <c r="AD157" s="71"/>
      <c r="AE157" s="79"/>
      <c r="AF157" s="79"/>
      <c r="AG157" s="79"/>
      <c r="AH157" s="79"/>
      <c r="AI157" s="79"/>
      <c r="AJ157" s="79"/>
      <c r="AK157" s="79"/>
      <c r="AL157" s="79"/>
      <c r="AM157" s="79"/>
    </row>
    <row r="158" spans="26:39" x14ac:dyDescent="0.2">
      <c r="AA158" s="69"/>
      <c r="AB158" s="69" t="s">
        <v>49</v>
      </c>
      <c r="AC158" s="58" t="s">
        <v>50</v>
      </c>
      <c r="AD158" s="71"/>
      <c r="AE158" s="79"/>
      <c r="AF158" s="79"/>
      <c r="AG158" s="79"/>
      <c r="AH158" s="79"/>
      <c r="AI158" s="79"/>
      <c r="AJ158" s="79"/>
      <c r="AK158" s="79"/>
      <c r="AL158" s="79"/>
      <c r="AM158" s="79"/>
    </row>
    <row r="159" spans="26:39" x14ac:dyDescent="0.2">
      <c r="AD159" s="71"/>
      <c r="AE159" s="79"/>
      <c r="AF159" s="79"/>
      <c r="AG159" s="79"/>
      <c r="AH159" s="79"/>
      <c r="AI159" s="79"/>
      <c r="AJ159" s="79"/>
      <c r="AK159" s="79"/>
      <c r="AL159" s="79"/>
      <c r="AM159" s="79"/>
    </row>
    <row r="160" spans="26:39" x14ac:dyDescent="0.2">
      <c r="AD160" s="71"/>
      <c r="AE160" s="79"/>
      <c r="AF160" s="79"/>
      <c r="AG160" s="79"/>
      <c r="AH160" s="79"/>
      <c r="AI160" s="79"/>
      <c r="AJ160" s="79"/>
      <c r="AK160" s="79"/>
      <c r="AL160" s="79"/>
      <c r="AM160" s="79"/>
    </row>
    <row r="161" spans="1:39" x14ac:dyDescent="0.2">
      <c r="AD161" s="71"/>
      <c r="AE161" s="79"/>
      <c r="AF161" s="79"/>
      <c r="AG161" s="79"/>
      <c r="AH161" s="79"/>
      <c r="AI161" s="79"/>
      <c r="AJ161" s="79"/>
      <c r="AK161" s="79"/>
      <c r="AL161" s="79"/>
      <c r="AM161" s="79"/>
    </row>
    <row r="162" spans="1:39" x14ac:dyDescent="0.2">
      <c r="AD162" s="71"/>
      <c r="AE162" s="79"/>
      <c r="AF162" s="79"/>
      <c r="AG162" s="79"/>
      <c r="AH162" s="79"/>
      <c r="AI162" s="79"/>
      <c r="AJ162" s="79"/>
      <c r="AK162" s="79"/>
      <c r="AL162" s="79"/>
      <c r="AM162" s="79"/>
    </row>
    <row r="163" spans="1:39" x14ac:dyDescent="0.2">
      <c r="AD163" s="71"/>
      <c r="AE163" s="79"/>
      <c r="AF163" s="79"/>
      <c r="AG163" s="79"/>
      <c r="AH163" s="79"/>
      <c r="AI163" s="79"/>
      <c r="AJ163" s="79"/>
      <c r="AK163" s="79"/>
      <c r="AL163" s="79"/>
      <c r="AM163" s="79"/>
    </row>
    <row r="164" spans="1:39" x14ac:dyDescent="0.2">
      <c r="AD164" s="71"/>
      <c r="AE164" s="79"/>
      <c r="AF164" s="79"/>
      <c r="AG164" s="79"/>
      <c r="AH164" s="79"/>
      <c r="AI164" s="79"/>
      <c r="AJ164" s="79"/>
      <c r="AK164" s="79"/>
      <c r="AL164" s="79"/>
      <c r="AM164" s="79"/>
    </row>
    <row r="165" spans="1:39" x14ac:dyDescent="0.2">
      <c r="A165" s="71" t="s">
        <v>1083</v>
      </c>
      <c r="AA165" s="137" t="s">
        <v>79</v>
      </c>
      <c r="AB165" s="70" t="s">
        <v>680</v>
      </c>
      <c r="AC165" s="137"/>
      <c r="AD165" s="70" t="s">
        <v>680</v>
      </c>
      <c r="AE165" s="57">
        <f>'1'!F163/'1'!Z163</f>
        <v>15.832588068031567</v>
      </c>
      <c r="AF165" s="57">
        <f>'1'!G163/'1'!AA163</f>
        <v>15.179328413749746</v>
      </c>
      <c r="AG165" s="57">
        <f>'1'!H163/'1'!AB163</f>
        <v>16.276795047698972</v>
      </c>
      <c r="AH165" s="57">
        <f>'1'!I163/'1'!AC163</f>
        <v>14.926166906249012</v>
      </c>
      <c r="AI165" s="57">
        <f>'1'!J163/'1'!AD163</f>
        <v>14.046797934020571</v>
      </c>
      <c r="AJ165" s="57">
        <f>'1'!K163/'1'!AE163</f>
        <v>13.473584623356176</v>
      </c>
      <c r="AK165" s="57">
        <f>'1'!L163/'1'!AF163</f>
        <v>13.078405040806034</v>
      </c>
      <c r="AL165" s="57">
        <f>'1'!M163/'1'!AG163</f>
        <v>12.890334876482845</v>
      </c>
      <c r="AM165" s="57">
        <f>'1'!N163/'1'!AH163</f>
        <v>12.729262936770855</v>
      </c>
    </row>
    <row r="166" spans="1:39" x14ac:dyDescent="0.2">
      <c r="AB166" s="69" t="s">
        <v>45</v>
      </c>
      <c r="AC166" s="58" t="s">
        <v>46</v>
      </c>
      <c r="AD166" s="71" t="s">
        <v>11</v>
      </c>
      <c r="AE166" s="57">
        <f>'1'!F164/'1'!Z164</f>
        <v>36.361787646090782</v>
      </c>
      <c r="AF166" s="57">
        <f>'1'!G164/'1'!AA164</f>
        <v>34.678303219723013</v>
      </c>
      <c r="AG166" s="57">
        <f>'1'!H164/'1'!AB164</f>
        <v>40.317982398798698</v>
      </c>
      <c r="AH166" s="57">
        <f>'1'!I164/'1'!AC164</f>
        <v>36.289435770550654</v>
      </c>
      <c r="AI166" s="57">
        <f>'1'!J164/'1'!AD164</f>
        <v>34.506203980829689</v>
      </c>
      <c r="AJ166" s="57">
        <f>'1'!K164/'1'!AE164</f>
        <v>33.589135731368721</v>
      </c>
      <c r="AK166" s="57">
        <f>'1'!L164/'1'!AF164</f>
        <v>32.472483277035856</v>
      </c>
      <c r="AL166" s="57">
        <f>'1'!M164/'1'!AG164</f>
        <v>32.976337610414703</v>
      </c>
      <c r="AM166" s="57">
        <f>'1'!N164/'1'!AH164</f>
        <v>32.957625163961183</v>
      </c>
    </row>
    <row r="167" spans="1:39" x14ac:dyDescent="0.2">
      <c r="AB167" s="69" t="s">
        <v>47</v>
      </c>
      <c r="AC167" s="58" t="s">
        <v>48</v>
      </c>
      <c r="AD167" s="71" t="s">
        <v>12</v>
      </c>
      <c r="AE167" s="57">
        <f>'1'!F165/'1'!Z165</f>
        <v>9.6553502395279196</v>
      </c>
      <c r="AF167" s="57">
        <f>'1'!G165/'1'!AA165</f>
        <v>9.2622025908563099</v>
      </c>
      <c r="AG167" s="57">
        <f>'1'!H165/'1'!AB165</f>
        <v>8.9745249067986741</v>
      </c>
      <c r="AH167" s="57">
        <f>'1'!I165/'1'!AC165</f>
        <v>8.3642423929338836</v>
      </c>
      <c r="AI167" s="57">
        <f>'1'!J165/'1'!AD165</f>
        <v>7.7704343062760586</v>
      </c>
      <c r="AJ167" s="57">
        <f>'1'!K165/'1'!AE165</f>
        <v>7.3818169294724658</v>
      </c>
      <c r="AK167" s="57">
        <f>'1'!L165/'1'!AF165</f>
        <v>7.344931415928599</v>
      </c>
      <c r="AL167" s="57">
        <f>'1'!M165/'1'!AG165</f>
        <v>7.1466054311791147</v>
      </c>
      <c r="AM167" s="57">
        <f>'1'!N165/'1'!AH165</f>
        <v>7.2612285254748352</v>
      </c>
    </row>
    <row r="168" spans="1:39" x14ac:dyDescent="0.2">
      <c r="AB168" s="69" t="s">
        <v>49</v>
      </c>
      <c r="AC168" s="58" t="s">
        <v>50</v>
      </c>
      <c r="AD168" s="71" t="s">
        <v>13</v>
      </c>
      <c r="AE168" s="57">
        <f>'1'!F166/'1'!Z166</f>
        <v>0.61423084882223167</v>
      </c>
      <c r="AF168" s="57">
        <f>'1'!G166/'1'!AA166</f>
        <v>0.66501944897801635</v>
      </c>
      <c r="AG168" s="57">
        <f>'1'!H166/'1'!AB166</f>
        <v>0.62955084888550905</v>
      </c>
      <c r="AH168" s="57">
        <f>'1'!I166/'1'!AC166</f>
        <v>0.59404733915674601</v>
      </c>
      <c r="AI168" s="57">
        <f>'1'!J166/'1'!AD166</f>
        <v>0.57924960684842963</v>
      </c>
      <c r="AJ168" s="57">
        <f>'1'!K166/'1'!AE166</f>
        <v>0.51308477811150111</v>
      </c>
      <c r="AK168" s="57">
        <f>'1'!L166/'1'!AF166</f>
        <v>0.49761301902577576</v>
      </c>
      <c r="AL168" s="57">
        <f>'1'!M166/'1'!AG166</f>
        <v>0.49995971576154891</v>
      </c>
      <c r="AM168" s="57">
        <f>'1'!N166/'1'!AH166</f>
        <v>0.46582214367686881</v>
      </c>
    </row>
    <row r="169" spans="1:39" x14ac:dyDescent="0.2">
      <c r="AB169" s="69" t="s">
        <v>51</v>
      </c>
      <c r="AC169" s="58" t="s">
        <v>52</v>
      </c>
      <c r="AD169" s="71" t="s">
        <v>14</v>
      </c>
      <c r="AE169" s="103"/>
      <c r="AF169" s="103"/>
      <c r="AG169" s="103"/>
      <c r="AH169" s="103"/>
      <c r="AI169" s="103"/>
      <c r="AJ169" s="103"/>
      <c r="AK169" s="103"/>
      <c r="AL169" s="103"/>
      <c r="AM169" s="103"/>
    </row>
    <row r="170" spans="1:39" ht="13.5" thickBot="1" x14ac:dyDescent="0.25">
      <c r="Z170" s="104"/>
      <c r="AA170" s="154"/>
      <c r="AB170" s="155" t="s">
        <v>57</v>
      </c>
      <c r="AC170" s="156" t="s">
        <v>58</v>
      </c>
      <c r="AD170" s="73" t="s">
        <v>59</v>
      </c>
      <c r="AE170" s="105"/>
      <c r="AF170" s="105"/>
      <c r="AG170" s="105"/>
      <c r="AH170" s="105"/>
      <c r="AI170" s="105"/>
      <c r="AJ170" s="105"/>
      <c r="AK170" s="105"/>
      <c r="AL170" s="105"/>
      <c r="AM170" s="105"/>
    </row>
    <row r="171" spans="1:39" x14ac:dyDescent="0.2">
      <c r="AB171" s="150"/>
      <c r="AC171" s="151"/>
      <c r="AD171" s="71"/>
    </row>
    <row r="172" spans="1:39" x14ac:dyDescent="0.2">
      <c r="AE172" s="65" t="s">
        <v>53</v>
      </c>
    </row>
    <row r="173" spans="1:39" x14ac:dyDescent="0.2">
      <c r="AE173" s="63" t="s">
        <v>54</v>
      </c>
    </row>
    <row r="174" spans="1:39" x14ac:dyDescent="0.2">
      <c r="AE174" s="71" t="s">
        <v>1069</v>
      </c>
    </row>
    <row r="175" spans="1:39" x14ac:dyDescent="0.2">
      <c r="AE175" s="53" t="s">
        <v>1070</v>
      </c>
    </row>
  </sheetData>
  <hyperlinks>
    <hyperlink ref="A1" location="'Innehåll-Content'!A1" display="Tillbaka till innehåll - Back to content"/>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6"/>
  <sheetViews>
    <sheetView workbookViewId="0">
      <selection activeCell="T5" sqref="T5"/>
    </sheetView>
  </sheetViews>
  <sheetFormatPr defaultRowHeight="12.75" x14ac:dyDescent="0.2"/>
  <cols>
    <col min="1" max="1" width="5" customWidth="1"/>
    <col min="2" max="2" width="13.5703125" bestFit="1" customWidth="1"/>
    <col min="3" max="3" width="12.140625" bestFit="1" customWidth="1"/>
    <col min="22" max="22" width="9.140625" bestFit="1" customWidth="1"/>
  </cols>
  <sheetData>
    <row r="1" spans="1:7" x14ac:dyDescent="0.2">
      <c r="A1" s="160" t="s">
        <v>700</v>
      </c>
    </row>
    <row r="3" spans="1:7" ht="15" x14ac:dyDescent="0.25">
      <c r="B3" s="139" t="s">
        <v>1065</v>
      </c>
    </row>
    <row r="4" spans="1:7" x14ac:dyDescent="0.2">
      <c r="B4" t="s">
        <v>717</v>
      </c>
    </row>
    <row r="5" spans="1:7" ht="14.25" x14ac:dyDescent="0.2">
      <c r="B5" s="140" t="s">
        <v>1066</v>
      </c>
    </row>
    <row r="6" spans="1:7" x14ac:dyDescent="0.2">
      <c r="B6" t="s">
        <v>718</v>
      </c>
    </row>
    <row r="8" spans="1:7" ht="23.25" thickBot="1" x14ac:dyDescent="0.25">
      <c r="B8" s="54" t="s">
        <v>1085</v>
      </c>
      <c r="C8" s="43">
        <v>2008</v>
      </c>
      <c r="D8" s="43">
        <v>2015</v>
      </c>
      <c r="E8" s="43" t="s">
        <v>1071</v>
      </c>
      <c r="F8" s="43" t="s">
        <v>1075</v>
      </c>
      <c r="G8" s="43" t="s">
        <v>1084</v>
      </c>
    </row>
    <row r="9" spans="1:7" x14ac:dyDescent="0.2">
      <c r="A9" s="218" t="s">
        <v>10</v>
      </c>
      <c r="B9" s="14" t="s">
        <v>35</v>
      </c>
      <c r="C9" s="132">
        <f>W39</f>
        <v>10.933656920550213</v>
      </c>
      <c r="D9" s="78">
        <v>7.0610667353823304</v>
      </c>
      <c r="E9" s="132">
        <f t="shared" ref="E9:E29" si="0">AE39</f>
        <v>7.0725045654203385</v>
      </c>
      <c r="F9" s="132">
        <f t="shared" ref="F9:F30" si="1">E9-C9</f>
        <v>-3.8611523551298745</v>
      </c>
      <c r="G9" s="132">
        <f>E9-D9</f>
        <v>1.1437830038008023E-2</v>
      </c>
    </row>
    <row r="10" spans="1:7" x14ac:dyDescent="0.2">
      <c r="A10" s="20" t="s">
        <v>15</v>
      </c>
      <c r="B10" s="57" t="s">
        <v>42</v>
      </c>
      <c r="C10" s="132">
        <f t="shared" ref="C10:C29" si="2">W40</f>
        <v>13.562102811811885</v>
      </c>
      <c r="D10" s="78">
        <v>10.607658513643953</v>
      </c>
      <c r="E10" s="132">
        <f t="shared" si="0"/>
        <v>9.9395866728009867</v>
      </c>
      <c r="F10" s="132">
        <f t="shared" si="1"/>
        <v>-3.622516139010898</v>
      </c>
      <c r="G10" s="132">
        <f t="shared" ref="G10:G30" si="3">E10-D10</f>
        <v>-0.66807184084296622</v>
      </c>
    </row>
    <row r="11" spans="1:7" x14ac:dyDescent="0.2">
      <c r="A11" s="20" t="s">
        <v>16</v>
      </c>
      <c r="B11" s="57" t="s">
        <v>43</v>
      </c>
      <c r="C11" s="132">
        <f t="shared" si="2"/>
        <v>43.901367535470413</v>
      </c>
      <c r="D11" s="78">
        <v>37.797989356409325</v>
      </c>
      <c r="E11" s="132">
        <f t="shared" si="0"/>
        <v>27.300812188715394</v>
      </c>
      <c r="F11" s="132">
        <f t="shared" si="1"/>
        <v>-16.600555346755019</v>
      </c>
      <c r="G11" s="132">
        <f t="shared" si="3"/>
        <v>-10.49717716769393</v>
      </c>
    </row>
    <row r="12" spans="1:7" x14ac:dyDescent="0.2">
      <c r="A12" s="20" t="s">
        <v>17</v>
      </c>
      <c r="B12" s="57" t="s">
        <v>44</v>
      </c>
      <c r="C12" s="132">
        <f t="shared" si="2"/>
        <v>18.591528043516742</v>
      </c>
      <c r="D12" s="78">
        <v>12.031770902247397</v>
      </c>
      <c r="E12" s="132">
        <f t="shared" si="0"/>
        <v>11.615314282908511</v>
      </c>
      <c r="F12" s="132">
        <f t="shared" si="1"/>
        <v>-6.976213760608232</v>
      </c>
      <c r="G12" s="132">
        <f t="shared" si="3"/>
        <v>-0.41645661933888611</v>
      </c>
    </row>
    <row r="13" spans="1:7" x14ac:dyDescent="0.2">
      <c r="A13" s="35" t="s">
        <v>18</v>
      </c>
      <c r="B13" s="62" t="s">
        <v>60</v>
      </c>
      <c r="C13" s="132">
        <f t="shared" si="2"/>
        <v>16.440171204759835</v>
      </c>
      <c r="D13" s="78">
        <v>12.787683306467155</v>
      </c>
      <c r="E13" s="132">
        <f t="shared" si="0"/>
        <v>11.348586094503439</v>
      </c>
      <c r="F13" s="132">
        <f t="shared" si="1"/>
        <v>-5.0915851102563963</v>
      </c>
      <c r="G13" s="132">
        <f t="shared" si="3"/>
        <v>-1.4390972119637162</v>
      </c>
    </row>
    <row r="14" spans="1:7" x14ac:dyDescent="0.2">
      <c r="A14" s="35" t="s">
        <v>19</v>
      </c>
      <c r="B14" s="62" t="s">
        <v>61</v>
      </c>
      <c r="C14" s="132">
        <f t="shared" si="2"/>
        <v>16.73178700253052</v>
      </c>
      <c r="D14" s="78">
        <v>11.473823551776837</v>
      </c>
      <c r="E14" s="132">
        <f t="shared" si="0"/>
        <v>10.71978280838618</v>
      </c>
      <c r="F14" s="132">
        <f t="shared" si="1"/>
        <v>-6.0120041941443407</v>
      </c>
      <c r="G14" s="132">
        <f t="shared" si="3"/>
        <v>-0.7540407433906573</v>
      </c>
    </row>
    <row r="15" spans="1:7" x14ac:dyDescent="0.2">
      <c r="A15" s="35" t="s">
        <v>20</v>
      </c>
      <c r="B15" s="62" t="s">
        <v>62</v>
      </c>
      <c r="C15" s="132">
        <f t="shared" si="2"/>
        <v>27.967933441361485</v>
      </c>
      <c r="D15" s="78">
        <v>22.441284565661004</v>
      </c>
      <c r="E15" s="132">
        <f t="shared" si="0"/>
        <v>21.201604393621952</v>
      </c>
      <c r="F15" s="132">
        <f t="shared" si="1"/>
        <v>-6.7663290477395321</v>
      </c>
      <c r="G15" s="132">
        <f t="shared" si="3"/>
        <v>-1.2396801720390513</v>
      </c>
    </row>
    <row r="16" spans="1:7" x14ac:dyDescent="0.2">
      <c r="A16" s="35" t="s">
        <v>21</v>
      </c>
      <c r="B16" s="62" t="s">
        <v>63</v>
      </c>
      <c r="C16" s="132">
        <f t="shared" si="2"/>
        <v>189.06760411434729</v>
      </c>
      <c r="D16" s="78">
        <v>158.77790432602976</v>
      </c>
      <c r="E16" s="132">
        <f t="shared" si="0"/>
        <v>147.85491486514886</v>
      </c>
      <c r="F16" s="132">
        <f t="shared" si="1"/>
        <v>-41.212689249198434</v>
      </c>
      <c r="G16" s="132">
        <f t="shared" si="3"/>
        <v>-10.922989460880899</v>
      </c>
    </row>
    <row r="17" spans="1:12" x14ac:dyDescent="0.2">
      <c r="A17" s="35" t="s">
        <v>22</v>
      </c>
      <c r="B17" s="62" t="s">
        <v>64</v>
      </c>
      <c r="C17" s="132">
        <f t="shared" si="2"/>
        <v>18.115939375691177</v>
      </c>
      <c r="D17" s="78">
        <v>12.437221086639378</v>
      </c>
      <c r="E17" s="132">
        <f t="shared" si="0"/>
        <v>11.769987619320432</v>
      </c>
      <c r="F17" s="132">
        <f t="shared" si="1"/>
        <v>-6.345951756370745</v>
      </c>
      <c r="G17" s="132">
        <f t="shared" si="3"/>
        <v>-0.66723346731894573</v>
      </c>
    </row>
    <row r="18" spans="1:12" x14ac:dyDescent="0.2">
      <c r="A18" s="35" t="s">
        <v>23</v>
      </c>
      <c r="B18" s="62" t="s">
        <v>65</v>
      </c>
      <c r="C18" s="132">
        <f t="shared" si="2"/>
        <v>19.479745299525291</v>
      </c>
      <c r="D18" s="78">
        <v>14.268686438958722</v>
      </c>
      <c r="E18" s="132">
        <f t="shared" si="0"/>
        <v>13.092730759279659</v>
      </c>
      <c r="F18" s="132">
        <f t="shared" si="1"/>
        <v>-6.387014540245632</v>
      </c>
      <c r="G18" s="132">
        <f t="shared" si="3"/>
        <v>-1.1759556796790633</v>
      </c>
    </row>
    <row r="19" spans="1:12" x14ac:dyDescent="0.2">
      <c r="A19" s="35" t="s">
        <v>24</v>
      </c>
      <c r="B19" s="62" t="s">
        <v>66</v>
      </c>
      <c r="C19" s="132">
        <f t="shared" si="2"/>
        <v>20.376198503406513</v>
      </c>
      <c r="D19" s="78">
        <v>13.868000782545787</v>
      </c>
      <c r="E19" s="132">
        <f t="shared" si="0"/>
        <v>12.555145386213196</v>
      </c>
      <c r="F19" s="132">
        <f t="shared" si="1"/>
        <v>-7.8210531171933173</v>
      </c>
      <c r="G19" s="132">
        <f t="shared" si="3"/>
        <v>-1.3128553963325906</v>
      </c>
    </row>
    <row r="20" spans="1:12" x14ac:dyDescent="0.2">
      <c r="A20" s="35" t="s">
        <v>25</v>
      </c>
      <c r="B20" s="62" t="s">
        <v>67</v>
      </c>
      <c r="C20" s="132">
        <f t="shared" si="2"/>
        <v>27.386873555758068</v>
      </c>
      <c r="D20" s="78">
        <v>19.231613050229683</v>
      </c>
      <c r="E20" s="132">
        <f t="shared" si="0"/>
        <v>18.570690174518006</v>
      </c>
      <c r="F20" s="132">
        <f t="shared" si="1"/>
        <v>-8.8161833812400623</v>
      </c>
      <c r="G20" s="132">
        <f t="shared" si="3"/>
        <v>-0.66092287571167674</v>
      </c>
    </row>
    <row r="21" spans="1:12" x14ac:dyDescent="0.2">
      <c r="A21" s="35" t="s">
        <v>26</v>
      </c>
      <c r="B21" s="62" t="s">
        <v>68</v>
      </c>
      <c r="C21" s="132">
        <f t="shared" si="2"/>
        <v>20.530577082627833</v>
      </c>
      <c r="D21" s="78">
        <v>14.525775309528075</v>
      </c>
      <c r="E21" s="132">
        <f t="shared" si="0"/>
        <v>13.550218287936747</v>
      </c>
      <c r="F21" s="132">
        <f t="shared" si="1"/>
        <v>-6.9803587946910852</v>
      </c>
      <c r="G21" s="132">
        <f t="shared" si="3"/>
        <v>-0.97555702159132807</v>
      </c>
    </row>
    <row r="22" spans="1:12" x14ac:dyDescent="0.2">
      <c r="A22" s="35" t="s">
        <v>27</v>
      </c>
      <c r="B22" s="62" t="s">
        <v>69</v>
      </c>
      <c r="C22" s="132">
        <f t="shared" si="2"/>
        <v>21.195475773870456</v>
      </c>
      <c r="D22" s="78">
        <v>14.88662902581294</v>
      </c>
      <c r="E22" s="132">
        <f t="shared" si="0"/>
        <v>15.053951336979317</v>
      </c>
      <c r="F22" s="132">
        <f t="shared" si="1"/>
        <v>-6.1415244368911388</v>
      </c>
      <c r="G22" s="132">
        <f t="shared" si="3"/>
        <v>0.16732231116637664</v>
      </c>
    </row>
    <row r="23" spans="1:12" x14ac:dyDescent="0.2">
      <c r="A23" s="35" t="s">
        <v>28</v>
      </c>
      <c r="B23" s="62" t="s">
        <v>70</v>
      </c>
      <c r="C23" s="132">
        <f t="shared" si="2"/>
        <v>31.000462493314604</v>
      </c>
      <c r="D23" s="78">
        <v>14.650154893992562</v>
      </c>
      <c r="E23" s="132">
        <f t="shared" si="0"/>
        <v>14.1687095986233</v>
      </c>
      <c r="F23" s="132">
        <f t="shared" si="1"/>
        <v>-16.831752894691306</v>
      </c>
      <c r="G23" s="132">
        <f t="shared" si="3"/>
        <v>-0.48144529536926228</v>
      </c>
    </row>
    <row r="24" spans="1:12" x14ac:dyDescent="0.2">
      <c r="A24" s="35" t="s">
        <v>29</v>
      </c>
      <c r="B24" s="62" t="s">
        <v>71</v>
      </c>
      <c r="C24" s="132">
        <f t="shared" si="2"/>
        <v>23.295316540707354</v>
      </c>
      <c r="D24" s="78">
        <v>17.146604235772099</v>
      </c>
      <c r="E24" s="132">
        <f t="shared" si="0"/>
        <v>16.45922837781562</v>
      </c>
      <c r="F24" s="132">
        <f t="shared" si="1"/>
        <v>-6.836088162891734</v>
      </c>
      <c r="G24" s="132">
        <f t="shared" si="3"/>
        <v>-0.6873758579564786</v>
      </c>
    </row>
    <row r="25" spans="1:12" x14ac:dyDescent="0.2">
      <c r="A25" s="35" t="s">
        <v>30</v>
      </c>
      <c r="B25" s="62" t="s">
        <v>72</v>
      </c>
      <c r="C25" s="132">
        <f t="shared" si="2"/>
        <v>20.846386802696543</v>
      </c>
      <c r="D25" s="78">
        <v>14.288517731280887</v>
      </c>
      <c r="E25" s="132">
        <f t="shared" si="0"/>
        <v>13.524428132777873</v>
      </c>
      <c r="F25" s="132">
        <f t="shared" si="1"/>
        <v>-7.3219586699186703</v>
      </c>
      <c r="G25" s="132">
        <f t="shared" si="3"/>
        <v>-0.7640895985030145</v>
      </c>
    </row>
    <row r="26" spans="1:12" x14ac:dyDescent="0.2">
      <c r="A26" s="35" t="s">
        <v>31</v>
      </c>
      <c r="B26" s="62" t="s">
        <v>73</v>
      </c>
      <c r="C26" s="132">
        <f t="shared" si="2"/>
        <v>25.478088296399175</v>
      </c>
      <c r="D26" s="78">
        <v>16.907297367400545</v>
      </c>
      <c r="E26" s="132">
        <f t="shared" si="0"/>
        <v>16.319318893207182</v>
      </c>
      <c r="F26" s="132">
        <f t="shared" si="1"/>
        <v>-9.1587694031919931</v>
      </c>
      <c r="G26" s="132">
        <f t="shared" si="3"/>
        <v>-0.58797847419336335</v>
      </c>
    </row>
    <row r="27" spans="1:12" x14ac:dyDescent="0.2">
      <c r="A27" s="35" t="s">
        <v>32</v>
      </c>
      <c r="B27" s="62" t="s">
        <v>74</v>
      </c>
      <c r="C27" s="132">
        <f t="shared" si="2"/>
        <v>19.729264897613437</v>
      </c>
      <c r="D27" s="78">
        <v>15.583896594937254</v>
      </c>
      <c r="E27" s="132">
        <f t="shared" si="0"/>
        <v>13.895965771838092</v>
      </c>
      <c r="F27" s="132">
        <f t="shared" si="1"/>
        <v>-5.8332991257753442</v>
      </c>
      <c r="G27" s="132">
        <f t="shared" si="3"/>
        <v>-1.6879308230991619</v>
      </c>
    </row>
    <row r="28" spans="1:12" x14ac:dyDescent="0.2">
      <c r="A28" s="35" t="s">
        <v>33</v>
      </c>
      <c r="B28" s="62" t="s">
        <v>75</v>
      </c>
      <c r="C28" s="132">
        <f t="shared" si="2"/>
        <v>21.983706284147654</v>
      </c>
      <c r="D28" s="78">
        <v>16.025740376214724</v>
      </c>
      <c r="E28" s="132">
        <f t="shared" si="0"/>
        <v>14.721427509112265</v>
      </c>
      <c r="F28" s="132">
        <f t="shared" si="1"/>
        <v>-7.262278775035389</v>
      </c>
      <c r="G28" s="132">
        <f t="shared" si="3"/>
        <v>-1.3043128671024586</v>
      </c>
    </row>
    <row r="29" spans="1:12" x14ac:dyDescent="0.2">
      <c r="A29" s="35" t="s">
        <v>34</v>
      </c>
      <c r="B29" s="62" t="s">
        <v>76</v>
      </c>
      <c r="C29" s="132">
        <f t="shared" si="2"/>
        <v>63.856794725212289</v>
      </c>
      <c r="D29" s="78">
        <v>48.440049101966125</v>
      </c>
      <c r="E29" s="132">
        <f t="shared" si="0"/>
        <v>56.070056560912867</v>
      </c>
      <c r="F29" s="132">
        <f t="shared" si="1"/>
        <v>-7.7867381642994218</v>
      </c>
      <c r="G29" s="132">
        <f t="shared" si="3"/>
        <v>7.6300074589467428</v>
      </c>
    </row>
    <row r="30" spans="1:12" x14ac:dyDescent="0.2">
      <c r="B30" s="62" t="s">
        <v>678</v>
      </c>
      <c r="C30" s="132">
        <f>W61</f>
        <v>21.336330258740105</v>
      </c>
      <c r="D30" s="78">
        <v>14.754707740666589</v>
      </c>
      <c r="E30" s="132">
        <v>14.1305504724</v>
      </c>
      <c r="F30" s="132">
        <f t="shared" si="1"/>
        <v>-7.2057797863401056</v>
      </c>
      <c r="G30" s="132">
        <f t="shared" si="3"/>
        <v>-0.62415726826658968</v>
      </c>
    </row>
    <row r="32" spans="1:12" x14ac:dyDescent="0.2">
      <c r="B32" s="153" t="s">
        <v>1076</v>
      </c>
      <c r="L32" s="153" t="s">
        <v>1076</v>
      </c>
    </row>
    <row r="34" spans="1:32" ht="15" x14ac:dyDescent="0.25">
      <c r="C34" s="50" t="s">
        <v>714</v>
      </c>
      <c r="M34" s="50" t="s">
        <v>712</v>
      </c>
      <c r="W34" s="139" t="s">
        <v>721</v>
      </c>
      <c r="X34" s="138"/>
      <c r="Y34" s="138"/>
      <c r="Z34" s="138"/>
    </row>
    <row r="35" spans="1:32" ht="14.25" x14ac:dyDescent="0.2">
      <c r="C35" s="51" t="s">
        <v>715</v>
      </c>
      <c r="M35" s="51" t="s">
        <v>713</v>
      </c>
      <c r="W35" s="140" t="s">
        <v>716</v>
      </c>
      <c r="X35" s="138"/>
      <c r="Y35" s="138"/>
      <c r="Z35" s="138"/>
    </row>
    <row r="36" spans="1:32" ht="15" thickBot="1" x14ac:dyDescent="0.25">
      <c r="A36" s="44"/>
      <c r="B36" s="44"/>
      <c r="C36" s="44"/>
      <c r="D36" s="44"/>
      <c r="E36" s="44"/>
      <c r="F36" s="44"/>
      <c r="G36" s="44"/>
      <c r="H36" s="44"/>
      <c r="I36" s="44"/>
      <c r="J36" s="44"/>
      <c r="K36" s="44"/>
      <c r="L36" s="44"/>
      <c r="M36" s="42"/>
      <c r="N36" s="44"/>
      <c r="O36" s="44"/>
      <c r="P36" s="44"/>
      <c r="Q36" s="44"/>
      <c r="R36" s="44"/>
      <c r="S36" s="44"/>
      <c r="T36" s="44"/>
      <c r="U36" s="44"/>
      <c r="V36" s="44"/>
      <c r="W36" s="44"/>
      <c r="X36" s="135"/>
      <c r="Y36" s="44"/>
      <c r="Z36" s="44"/>
      <c r="AA36" s="44"/>
      <c r="AB36" s="44"/>
      <c r="AC36" s="44"/>
      <c r="AD36" s="44"/>
      <c r="AE36" s="44"/>
    </row>
    <row r="37" spans="1:32" x14ac:dyDescent="0.2">
      <c r="A37" s="64" t="s">
        <v>36</v>
      </c>
      <c r="B37" s="64" t="s">
        <v>37</v>
      </c>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row>
    <row r="38" spans="1:32" ht="13.5" thickBot="1" x14ac:dyDescent="0.25">
      <c r="A38" s="54" t="s">
        <v>39</v>
      </c>
      <c r="B38" s="54" t="s">
        <v>40</v>
      </c>
      <c r="C38" s="43" t="s">
        <v>3</v>
      </c>
      <c r="D38" s="43" t="s">
        <v>4</v>
      </c>
      <c r="E38" s="43" t="s">
        <v>5</v>
      </c>
      <c r="F38" s="43" t="s">
        <v>6</v>
      </c>
      <c r="G38" s="43" t="s">
        <v>7</v>
      </c>
      <c r="H38" s="43" t="s">
        <v>8</v>
      </c>
      <c r="I38" s="43" t="s">
        <v>9</v>
      </c>
      <c r="J38" s="43">
        <v>2015</v>
      </c>
      <c r="K38" s="43">
        <v>2016</v>
      </c>
      <c r="L38" s="43"/>
      <c r="M38" s="43">
        <v>2008</v>
      </c>
      <c r="N38" s="43">
        <v>2009</v>
      </c>
      <c r="O38" s="43">
        <v>2010</v>
      </c>
      <c r="P38" s="43">
        <v>2011</v>
      </c>
      <c r="Q38" s="43">
        <v>2012</v>
      </c>
      <c r="R38" s="43">
        <v>2013</v>
      </c>
      <c r="S38" s="43">
        <v>2014</v>
      </c>
      <c r="T38" s="43">
        <v>2015</v>
      </c>
      <c r="U38" s="43" t="s">
        <v>1067</v>
      </c>
      <c r="V38" s="43"/>
      <c r="W38" s="43">
        <v>2008</v>
      </c>
      <c r="X38" s="43">
        <v>2009</v>
      </c>
      <c r="Y38" s="43">
        <v>2010</v>
      </c>
      <c r="Z38" s="43">
        <v>2011</v>
      </c>
      <c r="AA38" s="43">
        <v>2012</v>
      </c>
      <c r="AB38" s="43">
        <v>2013</v>
      </c>
      <c r="AC38" s="43">
        <v>2014</v>
      </c>
      <c r="AD38" s="43">
        <v>2015</v>
      </c>
      <c r="AE38" s="43" t="s">
        <v>1071</v>
      </c>
    </row>
    <row r="39" spans="1:32" x14ac:dyDescent="0.2">
      <c r="A39" s="57" t="s">
        <v>10</v>
      </c>
      <c r="B39" s="14" t="s">
        <v>35</v>
      </c>
      <c r="C39" s="204">
        <v>10924.669454561521</v>
      </c>
      <c r="D39" s="204">
        <v>10275.363250383411</v>
      </c>
      <c r="E39" s="204">
        <v>10369.366644259286</v>
      </c>
      <c r="F39" s="204">
        <v>9928.2351337825512</v>
      </c>
      <c r="G39" s="204">
        <v>9610.3103563085861</v>
      </c>
      <c r="H39" s="204">
        <v>9484.0884219443633</v>
      </c>
      <c r="I39" s="204">
        <v>9621.327218615108</v>
      </c>
      <c r="J39" s="204">
        <v>9546.1738675664637</v>
      </c>
      <c r="K39" s="204">
        <v>9984.0708098851901</v>
      </c>
      <c r="L39" s="79"/>
      <c r="M39" s="204">
        <v>999178</v>
      </c>
      <c r="N39" s="208">
        <v>1027721</v>
      </c>
      <c r="O39" s="204">
        <v>1067941</v>
      </c>
      <c r="P39" s="204">
        <v>1132788</v>
      </c>
      <c r="Q39" s="204">
        <v>1154811</v>
      </c>
      <c r="R39" s="204">
        <v>1183725</v>
      </c>
      <c r="S39" s="204">
        <v>1256422</v>
      </c>
      <c r="T39" s="204">
        <v>1351945</v>
      </c>
      <c r="U39" s="204">
        <v>1411674</v>
      </c>
      <c r="V39" s="79"/>
      <c r="W39" s="79">
        <f t="shared" ref="W39:AE39" si="4">(C39*1000)/M39</f>
        <v>10.933656920550213</v>
      </c>
      <c r="X39" s="79">
        <f t="shared" si="4"/>
        <v>9.9982030632665975</v>
      </c>
      <c r="Y39" s="79">
        <f t="shared" si="4"/>
        <v>9.7096811942413339</v>
      </c>
      <c r="Z39" s="79">
        <f t="shared" si="4"/>
        <v>8.76442470593134</v>
      </c>
      <c r="AA39" s="79">
        <f t="shared" si="4"/>
        <v>8.3219768051296601</v>
      </c>
      <c r="AB39" s="79">
        <f t="shared" si="4"/>
        <v>8.0120707275290819</v>
      </c>
      <c r="AC39" s="79">
        <f t="shared" si="4"/>
        <v>7.6577194753157034</v>
      </c>
      <c r="AD39" s="79">
        <f t="shared" si="4"/>
        <v>7.0610667353823304</v>
      </c>
      <c r="AE39" s="79">
        <f t="shared" si="4"/>
        <v>7.0725045654203385</v>
      </c>
      <c r="AF39" s="37">
        <f>AE39-AD39</f>
        <v>1.1437830038008023E-2</v>
      </c>
    </row>
    <row r="40" spans="1:32" x14ac:dyDescent="0.2">
      <c r="A40" s="20" t="s">
        <v>15</v>
      </c>
      <c r="B40" s="57" t="s">
        <v>42</v>
      </c>
      <c r="C40" s="204">
        <v>1479.5440441518058</v>
      </c>
      <c r="D40" s="204">
        <v>1452.321935139486</v>
      </c>
      <c r="E40" s="204">
        <v>1901.1051739299887</v>
      </c>
      <c r="F40" s="204">
        <v>1711.943014959845</v>
      </c>
      <c r="G40" s="204">
        <v>1582.4019673412924</v>
      </c>
      <c r="H40" s="204">
        <v>1597.1486629366093</v>
      </c>
      <c r="I40" s="204">
        <v>1484.1261408867238</v>
      </c>
      <c r="J40" s="204">
        <v>1475.1116005658416</v>
      </c>
      <c r="K40" s="204">
        <v>1494.6255875757572</v>
      </c>
      <c r="L40" s="79"/>
      <c r="M40" s="204">
        <v>109094</v>
      </c>
      <c r="N40" s="208">
        <v>106794</v>
      </c>
      <c r="O40" s="204">
        <v>112725</v>
      </c>
      <c r="P40" s="204">
        <v>118332</v>
      </c>
      <c r="Q40" s="204">
        <v>120759</v>
      </c>
      <c r="R40" s="204">
        <v>127636</v>
      </c>
      <c r="S40" s="204">
        <v>131656</v>
      </c>
      <c r="T40" s="204">
        <v>139061</v>
      </c>
      <c r="U40" s="204">
        <v>150371</v>
      </c>
      <c r="V40" s="79"/>
      <c r="W40" s="79">
        <f t="shared" ref="W40:W61" si="5">(C40*1000)/M40</f>
        <v>13.562102811811885</v>
      </c>
      <c r="X40" s="79">
        <f t="shared" ref="X40:X61" si="6">(D40*1000)/N40</f>
        <v>13.599283996661665</v>
      </c>
      <c r="Y40" s="79">
        <f t="shared" ref="Y40:Y61" si="7">(E40*1000)/O40</f>
        <v>16.86498269177191</v>
      </c>
      <c r="Z40" s="79">
        <f t="shared" ref="Z40:Z61" si="8">(F40*1000)/P40</f>
        <v>14.467287081768626</v>
      </c>
      <c r="AA40" s="79">
        <f t="shared" ref="AA40:AA61" si="9">(G40*1000)/Q40</f>
        <v>13.103801516585037</v>
      </c>
      <c r="AB40" s="79">
        <f t="shared" ref="AB40:AB61" si="10">(H40*1000)/R40</f>
        <v>12.513308650667595</v>
      </c>
      <c r="AC40" s="79">
        <f t="shared" ref="AC40:AC61" si="11">(I40*1000)/S40</f>
        <v>11.272757344038432</v>
      </c>
      <c r="AD40" s="79">
        <f t="shared" ref="AD40:AD61" si="12">(J40*1000)/T40</f>
        <v>10.607658513643953</v>
      </c>
      <c r="AE40" s="79">
        <f t="shared" ref="AE40:AE61" si="13">(K40*1000)/U40</f>
        <v>9.9395866728009867</v>
      </c>
      <c r="AF40" s="37">
        <f t="shared" ref="AF40:AF61" si="14">AE40-AD40</f>
        <v>-0.66807184084296622</v>
      </c>
    </row>
    <row r="41" spans="1:32" x14ac:dyDescent="0.2">
      <c r="A41" s="20" t="s">
        <v>16</v>
      </c>
      <c r="B41" s="57" t="s">
        <v>43</v>
      </c>
      <c r="C41" s="204">
        <v>3457.1009893156888</v>
      </c>
      <c r="D41" s="204">
        <v>2132.7424921298843</v>
      </c>
      <c r="E41" s="204">
        <v>3137.8591997109693</v>
      </c>
      <c r="F41" s="204">
        <v>2933.7150151939413</v>
      </c>
      <c r="G41" s="204">
        <v>2379.9780043760875</v>
      </c>
      <c r="H41" s="204">
        <v>2457.729067876578</v>
      </c>
      <c r="I41" s="204">
        <v>2571.1318434706182</v>
      </c>
      <c r="J41" s="204">
        <v>3257.8842986076324</v>
      </c>
      <c r="K41" s="204">
        <v>2482.8450636905327</v>
      </c>
      <c r="L41" s="79"/>
      <c r="M41" s="204">
        <v>78747</v>
      </c>
      <c r="N41" s="208">
        <v>70408</v>
      </c>
      <c r="O41" s="204">
        <v>80863</v>
      </c>
      <c r="P41" s="204">
        <v>83666</v>
      </c>
      <c r="Q41" s="204">
        <v>84482</v>
      </c>
      <c r="R41" s="204">
        <v>82074</v>
      </c>
      <c r="S41" s="204">
        <v>83174</v>
      </c>
      <c r="T41" s="204">
        <v>86192</v>
      </c>
      <c r="U41" s="204">
        <v>90944</v>
      </c>
      <c r="V41" s="79"/>
      <c r="W41" s="79">
        <f t="shared" si="5"/>
        <v>43.901367535470413</v>
      </c>
      <c r="X41" s="79">
        <f t="shared" si="6"/>
        <v>30.291195490993697</v>
      </c>
      <c r="Y41" s="79">
        <f t="shared" si="7"/>
        <v>38.804634996363845</v>
      </c>
      <c r="Z41" s="79">
        <f t="shared" si="8"/>
        <v>35.064602289985679</v>
      </c>
      <c r="AA41" s="79">
        <f t="shared" si="9"/>
        <v>28.171421182927574</v>
      </c>
      <c r="AB41" s="79">
        <f t="shared" si="10"/>
        <v>29.945281914815627</v>
      </c>
      <c r="AC41" s="79">
        <f t="shared" si="11"/>
        <v>30.912687179534689</v>
      </c>
      <c r="AD41" s="79">
        <f t="shared" si="12"/>
        <v>37.797989356409325</v>
      </c>
      <c r="AE41" s="79">
        <f t="shared" si="13"/>
        <v>27.300812188715394</v>
      </c>
      <c r="AF41" s="37">
        <f t="shared" si="14"/>
        <v>-10.49717716769393</v>
      </c>
    </row>
    <row r="42" spans="1:32" x14ac:dyDescent="0.2">
      <c r="A42" s="20" t="s">
        <v>17</v>
      </c>
      <c r="B42" s="57" t="s">
        <v>44</v>
      </c>
      <c r="C42" s="204">
        <v>2460.4400043350929</v>
      </c>
      <c r="D42" s="204">
        <v>2450.3477374394724</v>
      </c>
      <c r="E42" s="204">
        <v>2493.5289215767466</v>
      </c>
      <c r="F42" s="204">
        <v>2218.0168730126752</v>
      </c>
      <c r="G42" s="204">
        <v>2216.9821351067485</v>
      </c>
      <c r="H42" s="204">
        <v>2100.8903823438668</v>
      </c>
      <c r="I42" s="204">
        <v>1977.1043772623739</v>
      </c>
      <c r="J42" s="204">
        <v>1994.8796473635207</v>
      </c>
      <c r="K42" s="204">
        <v>2015.98879288445</v>
      </c>
      <c r="L42" s="79"/>
      <c r="M42" s="204">
        <v>132342</v>
      </c>
      <c r="N42" s="208">
        <v>134195</v>
      </c>
      <c r="O42" s="204">
        <v>140905</v>
      </c>
      <c r="P42" s="204">
        <v>145699</v>
      </c>
      <c r="Q42" s="204">
        <v>146594</v>
      </c>
      <c r="R42" s="204">
        <v>150939</v>
      </c>
      <c r="S42" s="204">
        <v>157291</v>
      </c>
      <c r="T42" s="204">
        <v>165801</v>
      </c>
      <c r="U42" s="204">
        <v>173563</v>
      </c>
      <c r="V42" s="79"/>
      <c r="W42" s="79">
        <f t="shared" si="5"/>
        <v>18.591528043516742</v>
      </c>
      <c r="X42" s="79">
        <f t="shared" si="6"/>
        <v>18.259605331342243</v>
      </c>
      <c r="Y42" s="79">
        <f t="shared" si="7"/>
        <v>17.696525471606734</v>
      </c>
      <c r="Z42" s="79">
        <f t="shared" si="8"/>
        <v>15.223281374701783</v>
      </c>
      <c r="AA42" s="79">
        <f t="shared" si="9"/>
        <v>15.123280182727454</v>
      </c>
      <c r="AB42" s="79">
        <f t="shared" si="10"/>
        <v>13.918804168199516</v>
      </c>
      <c r="AC42" s="79">
        <f t="shared" si="11"/>
        <v>12.569723488708025</v>
      </c>
      <c r="AD42" s="79">
        <f t="shared" si="12"/>
        <v>12.031770902247397</v>
      </c>
      <c r="AE42" s="79">
        <f t="shared" si="13"/>
        <v>11.615314282908511</v>
      </c>
      <c r="AF42" s="37">
        <f t="shared" si="14"/>
        <v>-0.41645661933888611</v>
      </c>
    </row>
    <row r="43" spans="1:32" x14ac:dyDescent="0.2">
      <c r="A43" s="35" t="s">
        <v>18</v>
      </c>
      <c r="B43" s="62" t="s">
        <v>60</v>
      </c>
      <c r="C43" s="204">
        <v>1828.9361661871219</v>
      </c>
      <c r="D43" s="204">
        <v>1820.1219252972342</v>
      </c>
      <c r="E43" s="204">
        <v>1879.6158900382495</v>
      </c>
      <c r="F43" s="204">
        <v>1762.9742827584623</v>
      </c>
      <c r="G43" s="204">
        <v>1694.3202014557951</v>
      </c>
      <c r="H43" s="204">
        <v>1694.2398331883824</v>
      </c>
      <c r="I43" s="204">
        <v>1662.0737638586122</v>
      </c>
      <c r="J43" s="204">
        <v>1634.7774338987613</v>
      </c>
      <c r="K43" s="204">
        <v>1553.0767042049847</v>
      </c>
      <c r="L43" s="79"/>
      <c r="M43" s="204">
        <v>111248</v>
      </c>
      <c r="N43" s="208">
        <v>100994</v>
      </c>
      <c r="O43" s="204">
        <v>106483</v>
      </c>
      <c r="P43" s="204">
        <v>113445</v>
      </c>
      <c r="Q43" s="204">
        <v>113634</v>
      </c>
      <c r="R43" s="204">
        <v>115866</v>
      </c>
      <c r="S43" s="204">
        <v>120702</v>
      </c>
      <c r="T43" s="204">
        <v>127840</v>
      </c>
      <c r="U43" s="204">
        <v>136852</v>
      </c>
      <c r="V43" s="79"/>
      <c r="W43" s="79">
        <f t="shared" si="5"/>
        <v>16.440171204759835</v>
      </c>
      <c r="X43" s="79">
        <f t="shared" si="6"/>
        <v>18.022079779959544</v>
      </c>
      <c r="Y43" s="79">
        <f t="shared" si="7"/>
        <v>17.651793150439502</v>
      </c>
      <c r="Z43" s="79">
        <f t="shared" si="8"/>
        <v>15.540343626942239</v>
      </c>
      <c r="AA43" s="79">
        <f t="shared" si="9"/>
        <v>14.910327907631475</v>
      </c>
      <c r="AB43" s="79">
        <f t="shared" si="10"/>
        <v>14.62240720477433</v>
      </c>
      <c r="AC43" s="79">
        <f t="shared" si="11"/>
        <v>13.770059848706833</v>
      </c>
      <c r="AD43" s="79">
        <f t="shared" si="12"/>
        <v>12.787683306467155</v>
      </c>
      <c r="AE43" s="79">
        <f t="shared" si="13"/>
        <v>11.348586094503439</v>
      </c>
      <c r="AF43" s="37">
        <f t="shared" si="14"/>
        <v>-1.4390972119637162</v>
      </c>
    </row>
    <row r="44" spans="1:32" x14ac:dyDescent="0.2">
      <c r="A44" s="35" t="s">
        <v>19</v>
      </c>
      <c r="B44" s="62" t="s">
        <v>61</v>
      </c>
      <c r="C44" s="204">
        <v>1042.4237938316564</v>
      </c>
      <c r="D44" s="204">
        <v>1019.7127528880781</v>
      </c>
      <c r="E44" s="204">
        <v>1052.7855760404923</v>
      </c>
      <c r="F44" s="204">
        <v>985.31581090481859</v>
      </c>
      <c r="G44" s="204">
        <v>944.69551310985116</v>
      </c>
      <c r="H44" s="204">
        <v>899.58749931113948</v>
      </c>
      <c r="I44" s="204">
        <v>882.40652750030608</v>
      </c>
      <c r="J44" s="204">
        <v>871.51721552231311</v>
      </c>
      <c r="K44" s="204">
        <v>854.93483831722301</v>
      </c>
      <c r="L44" s="79"/>
      <c r="M44" s="204">
        <v>62302</v>
      </c>
      <c r="N44" s="208">
        <v>56522</v>
      </c>
      <c r="O44" s="204">
        <v>62004</v>
      </c>
      <c r="P44" s="204">
        <v>64430</v>
      </c>
      <c r="Q44" s="204">
        <v>65469</v>
      </c>
      <c r="R44" s="204">
        <v>67670</v>
      </c>
      <c r="S44" s="204">
        <v>69072</v>
      </c>
      <c r="T44" s="204">
        <v>75957</v>
      </c>
      <c r="U44" s="204">
        <v>79753</v>
      </c>
      <c r="V44" s="79"/>
      <c r="W44" s="79">
        <f t="shared" si="5"/>
        <v>16.73178700253052</v>
      </c>
      <c r="X44" s="79">
        <f t="shared" si="6"/>
        <v>18.040988515765154</v>
      </c>
      <c r="Y44" s="79">
        <f t="shared" si="7"/>
        <v>16.97931707697072</v>
      </c>
      <c r="Z44" s="79">
        <f t="shared" si="8"/>
        <v>15.292810971671869</v>
      </c>
      <c r="AA44" s="79">
        <f t="shared" si="9"/>
        <v>14.429661566693415</v>
      </c>
      <c r="AB44" s="79">
        <f t="shared" si="10"/>
        <v>13.293741677421892</v>
      </c>
      <c r="AC44" s="79">
        <f t="shared" si="11"/>
        <v>12.775169786603923</v>
      </c>
      <c r="AD44" s="79">
        <f t="shared" si="12"/>
        <v>11.473823551776837</v>
      </c>
      <c r="AE44" s="79">
        <f t="shared" si="13"/>
        <v>10.71978280838618</v>
      </c>
      <c r="AF44" s="37">
        <f t="shared" si="14"/>
        <v>-0.7540407433906573</v>
      </c>
    </row>
    <row r="45" spans="1:32" x14ac:dyDescent="0.2">
      <c r="A45" s="35" t="s">
        <v>20</v>
      </c>
      <c r="B45" s="62" t="s">
        <v>62</v>
      </c>
      <c r="C45" s="204">
        <v>2007.0068716855415</v>
      </c>
      <c r="D45" s="204">
        <v>1889.4155193625227</v>
      </c>
      <c r="E45" s="204">
        <v>2000.00583930077</v>
      </c>
      <c r="F45" s="204">
        <v>1974.7915539417149</v>
      </c>
      <c r="G45" s="204">
        <v>1880.2408691628239</v>
      </c>
      <c r="H45" s="204">
        <v>1775.5184393272327</v>
      </c>
      <c r="I45" s="204">
        <v>1818.4056748058422</v>
      </c>
      <c r="J45" s="204">
        <v>1750.7343741054774</v>
      </c>
      <c r="K45" s="204">
        <v>1717.7751895756442</v>
      </c>
      <c r="L45" s="79"/>
      <c r="M45" s="204">
        <v>71761</v>
      </c>
      <c r="N45" s="208">
        <v>64783</v>
      </c>
      <c r="O45" s="204">
        <v>71314</v>
      </c>
      <c r="P45" s="204">
        <v>72435</v>
      </c>
      <c r="Q45" s="204">
        <v>70648</v>
      </c>
      <c r="R45" s="204">
        <v>72357</v>
      </c>
      <c r="S45" s="204">
        <v>73968</v>
      </c>
      <c r="T45" s="204">
        <v>78014</v>
      </c>
      <c r="U45" s="204">
        <v>81021</v>
      </c>
      <c r="V45" s="79"/>
      <c r="W45" s="79">
        <f t="shared" si="5"/>
        <v>27.967933441361485</v>
      </c>
      <c r="X45" s="79">
        <f t="shared" si="6"/>
        <v>29.165298293727101</v>
      </c>
      <c r="Y45" s="79">
        <f t="shared" si="7"/>
        <v>28.045066036132738</v>
      </c>
      <c r="Z45" s="79">
        <f t="shared" si="8"/>
        <v>27.262946834288879</v>
      </c>
      <c r="AA45" s="79">
        <f t="shared" si="9"/>
        <v>26.614212280076206</v>
      </c>
      <c r="AB45" s="79">
        <f t="shared" si="10"/>
        <v>24.538309207502145</v>
      </c>
      <c r="AC45" s="79">
        <f t="shared" si="11"/>
        <v>24.583680440269333</v>
      </c>
      <c r="AD45" s="79">
        <f t="shared" si="12"/>
        <v>22.441284565661004</v>
      </c>
      <c r="AE45" s="79">
        <f t="shared" si="13"/>
        <v>21.201604393621952</v>
      </c>
      <c r="AF45" s="37">
        <f t="shared" si="14"/>
        <v>-1.2396801720390513</v>
      </c>
    </row>
    <row r="46" spans="1:32" x14ac:dyDescent="0.2">
      <c r="A46" s="35" t="s">
        <v>21</v>
      </c>
      <c r="B46" s="62" t="s">
        <v>63</v>
      </c>
      <c r="C46" s="204">
        <v>2879.6886782656238</v>
      </c>
      <c r="D46" s="204">
        <v>2593.2845826753673</v>
      </c>
      <c r="E46" s="204">
        <v>2721.2272415880652</v>
      </c>
      <c r="F46" s="204">
        <v>2823.6748615930378</v>
      </c>
      <c r="G46" s="204">
        <v>2953.5833051210984</v>
      </c>
      <c r="H46" s="204">
        <v>2761.9975679187792</v>
      </c>
      <c r="I46" s="204">
        <v>2745.6372272910048</v>
      </c>
      <c r="J46" s="204">
        <v>2957.2384680723039</v>
      </c>
      <c r="K46" s="204">
        <v>2786.0301608039999</v>
      </c>
      <c r="L46" s="79"/>
      <c r="M46" s="204">
        <v>15231</v>
      </c>
      <c r="N46" s="208">
        <v>15063</v>
      </c>
      <c r="O46" s="204">
        <v>15772</v>
      </c>
      <c r="P46" s="204">
        <v>16711</v>
      </c>
      <c r="Q46" s="204">
        <v>16786</v>
      </c>
      <c r="R46" s="204">
        <v>17390</v>
      </c>
      <c r="S46" s="204">
        <v>17704</v>
      </c>
      <c r="T46" s="204">
        <v>18625</v>
      </c>
      <c r="U46" s="204">
        <v>18843</v>
      </c>
      <c r="V46" s="79"/>
      <c r="W46" s="79">
        <f t="shared" si="5"/>
        <v>189.06760411434729</v>
      </c>
      <c r="X46" s="79">
        <f t="shared" si="6"/>
        <v>172.16255610936514</v>
      </c>
      <c r="Y46" s="79">
        <f t="shared" si="7"/>
        <v>172.53533106695824</v>
      </c>
      <c r="Z46" s="79">
        <f t="shared" si="8"/>
        <v>168.97102875908311</v>
      </c>
      <c r="AA46" s="79">
        <f t="shared" si="9"/>
        <v>175.9551593662039</v>
      </c>
      <c r="AB46" s="79">
        <f t="shared" si="10"/>
        <v>158.82677216324205</v>
      </c>
      <c r="AC46" s="79">
        <f t="shared" si="11"/>
        <v>155.08569968882765</v>
      </c>
      <c r="AD46" s="79">
        <f t="shared" si="12"/>
        <v>158.77790432602976</v>
      </c>
      <c r="AE46" s="79">
        <f t="shared" si="13"/>
        <v>147.85491486514886</v>
      </c>
      <c r="AF46" s="37">
        <f t="shared" si="14"/>
        <v>-10.922989460880899</v>
      </c>
    </row>
    <row r="47" spans="1:32" x14ac:dyDescent="0.2">
      <c r="A47" s="35" t="s">
        <v>22</v>
      </c>
      <c r="B47" s="62" t="s">
        <v>64</v>
      </c>
      <c r="C47" s="204">
        <v>872.30059687890582</v>
      </c>
      <c r="D47" s="204">
        <v>885.76163801976804</v>
      </c>
      <c r="E47" s="204">
        <v>937.73606835476357</v>
      </c>
      <c r="F47" s="204">
        <v>763.30864787385406</v>
      </c>
      <c r="G47" s="204">
        <v>742.99095876683418</v>
      </c>
      <c r="H47" s="204">
        <v>696.1147408302445</v>
      </c>
      <c r="I47" s="204">
        <v>658.51096326535151</v>
      </c>
      <c r="J47" s="204">
        <v>650.29254173602658</v>
      </c>
      <c r="K47" s="204">
        <v>636.10898088617273</v>
      </c>
      <c r="L47" s="79"/>
      <c r="M47" s="204">
        <v>48151</v>
      </c>
      <c r="N47" s="208">
        <v>44811</v>
      </c>
      <c r="O47" s="204">
        <v>47781</v>
      </c>
      <c r="P47" s="204">
        <v>46940</v>
      </c>
      <c r="Q47" s="204">
        <v>45436</v>
      </c>
      <c r="R47" s="204">
        <v>48011</v>
      </c>
      <c r="S47" s="204">
        <v>49681</v>
      </c>
      <c r="T47" s="204">
        <v>52286</v>
      </c>
      <c r="U47" s="204">
        <v>54045</v>
      </c>
      <c r="V47" s="79"/>
      <c r="W47" s="79">
        <f t="shared" si="5"/>
        <v>18.115939375691177</v>
      </c>
      <c r="X47" s="79">
        <f t="shared" si="6"/>
        <v>19.766611725240857</v>
      </c>
      <c r="Y47" s="79">
        <f t="shared" si="7"/>
        <v>19.625710394398684</v>
      </c>
      <c r="Z47" s="79">
        <f t="shared" si="8"/>
        <v>16.261368723345846</v>
      </c>
      <c r="AA47" s="79">
        <f t="shared" si="9"/>
        <v>16.352472901814295</v>
      </c>
      <c r="AB47" s="79">
        <f t="shared" si="10"/>
        <v>14.499067730941753</v>
      </c>
      <c r="AC47" s="79">
        <f t="shared" si="11"/>
        <v>13.254784792281788</v>
      </c>
      <c r="AD47" s="79">
        <f t="shared" si="12"/>
        <v>12.437221086639378</v>
      </c>
      <c r="AE47" s="79">
        <f t="shared" si="13"/>
        <v>11.769987619320432</v>
      </c>
      <c r="AF47" s="37">
        <f t="shared" si="14"/>
        <v>-0.66723346731894573</v>
      </c>
    </row>
    <row r="48" spans="1:32" x14ac:dyDescent="0.2">
      <c r="A48" s="35" t="s">
        <v>23</v>
      </c>
      <c r="B48" s="62" t="s">
        <v>65</v>
      </c>
      <c r="C48" s="204">
        <v>7537.9796398308044</v>
      </c>
      <c r="D48" s="204">
        <v>7727.928786436396</v>
      </c>
      <c r="E48" s="204">
        <v>8658.1887817059705</v>
      </c>
      <c r="F48" s="204">
        <v>8027.4026295956828</v>
      </c>
      <c r="G48" s="204">
        <v>7357.7196337404766</v>
      </c>
      <c r="H48" s="204">
        <v>7191.2448875320124</v>
      </c>
      <c r="I48" s="204">
        <v>6689.9268036885805</v>
      </c>
      <c r="J48" s="204">
        <v>6808.8744818067134</v>
      </c>
      <c r="K48" s="204">
        <v>6459.1939782445461</v>
      </c>
      <c r="L48" s="79"/>
      <c r="M48" s="204">
        <v>386965</v>
      </c>
      <c r="N48" s="208">
        <v>372251</v>
      </c>
      <c r="O48" s="204">
        <v>398777</v>
      </c>
      <c r="P48" s="204">
        <v>408372</v>
      </c>
      <c r="Q48" s="204">
        <v>413261</v>
      </c>
      <c r="R48" s="204">
        <v>423449</v>
      </c>
      <c r="S48" s="204">
        <v>445254</v>
      </c>
      <c r="T48" s="204">
        <v>477190</v>
      </c>
      <c r="U48" s="204">
        <v>493342</v>
      </c>
      <c r="V48" s="79"/>
      <c r="W48" s="79">
        <f t="shared" si="5"/>
        <v>19.479745299525291</v>
      </c>
      <c r="X48" s="79">
        <f t="shared" si="6"/>
        <v>20.759994698298716</v>
      </c>
      <c r="Y48" s="79">
        <f t="shared" si="7"/>
        <v>21.711855953843802</v>
      </c>
      <c r="Z48" s="79">
        <f t="shared" si="8"/>
        <v>19.657083809849066</v>
      </c>
      <c r="AA48" s="79">
        <f t="shared" si="9"/>
        <v>17.804050306562864</v>
      </c>
      <c r="AB48" s="79">
        <f t="shared" si="10"/>
        <v>16.982552532966221</v>
      </c>
      <c r="AC48" s="79">
        <f t="shared" si="11"/>
        <v>15.024967330307151</v>
      </c>
      <c r="AD48" s="79">
        <f t="shared" si="12"/>
        <v>14.268686438958722</v>
      </c>
      <c r="AE48" s="79">
        <f t="shared" si="13"/>
        <v>13.092730759279659</v>
      </c>
      <c r="AF48" s="37">
        <f t="shared" si="14"/>
        <v>-1.1759556796790633</v>
      </c>
    </row>
    <row r="49" spans="1:32" x14ac:dyDescent="0.2">
      <c r="A49" s="35" t="s">
        <v>24</v>
      </c>
      <c r="B49" s="62" t="s">
        <v>66</v>
      </c>
      <c r="C49" s="204">
        <v>1854.6823401770675</v>
      </c>
      <c r="D49" s="204">
        <v>1771.7359382880334</v>
      </c>
      <c r="E49" s="204">
        <v>1800.023278168017</v>
      </c>
      <c r="F49" s="204">
        <v>1718.623912173121</v>
      </c>
      <c r="G49" s="204">
        <v>1605.2935624038403</v>
      </c>
      <c r="H49" s="204">
        <v>1425.7000829231888</v>
      </c>
      <c r="I49" s="204">
        <v>1447.1273671949243</v>
      </c>
      <c r="J49" s="204">
        <v>1413.5514517641095</v>
      </c>
      <c r="K49" s="204">
        <v>1384.5814331915913</v>
      </c>
      <c r="L49" s="79"/>
      <c r="M49" s="204">
        <v>91022</v>
      </c>
      <c r="N49" s="208">
        <v>85429</v>
      </c>
      <c r="O49" s="204">
        <v>94451</v>
      </c>
      <c r="P49" s="204">
        <v>95650</v>
      </c>
      <c r="Q49" s="204">
        <v>93940</v>
      </c>
      <c r="R49" s="204">
        <v>97140</v>
      </c>
      <c r="S49" s="204">
        <v>98576</v>
      </c>
      <c r="T49" s="204">
        <v>101929</v>
      </c>
      <c r="U49" s="204">
        <v>110280</v>
      </c>
      <c r="V49" s="79"/>
      <c r="W49" s="79">
        <f t="shared" si="5"/>
        <v>20.376198503406513</v>
      </c>
      <c r="X49" s="79">
        <f t="shared" si="6"/>
        <v>20.739279849793789</v>
      </c>
      <c r="Y49" s="79">
        <f t="shared" si="7"/>
        <v>19.057747172269398</v>
      </c>
      <c r="Z49" s="79">
        <f t="shared" si="8"/>
        <v>17.967840169086472</v>
      </c>
      <c r="AA49" s="79">
        <f t="shared" si="9"/>
        <v>17.088498641727064</v>
      </c>
      <c r="AB49" s="79">
        <f t="shared" si="10"/>
        <v>14.676756052328482</v>
      </c>
      <c r="AC49" s="79">
        <f t="shared" si="11"/>
        <v>14.680321449388536</v>
      </c>
      <c r="AD49" s="79">
        <f t="shared" si="12"/>
        <v>13.868000782545787</v>
      </c>
      <c r="AE49" s="79">
        <f t="shared" si="13"/>
        <v>12.555145386213196</v>
      </c>
      <c r="AF49" s="37">
        <f t="shared" si="14"/>
        <v>-1.3128553963325906</v>
      </c>
    </row>
    <row r="50" spans="1:32" x14ac:dyDescent="0.2">
      <c r="A50" s="35" t="s">
        <v>25</v>
      </c>
      <c r="B50" s="62" t="s">
        <v>67</v>
      </c>
      <c r="C50" s="204">
        <v>15617.145550182591</v>
      </c>
      <c r="D50" s="204">
        <v>15459.422548696497</v>
      </c>
      <c r="E50" s="204">
        <v>15935.086338262523</v>
      </c>
      <c r="F50" s="204">
        <v>14538.615871282229</v>
      </c>
      <c r="G50" s="204">
        <v>13756.866180976482</v>
      </c>
      <c r="H50" s="204">
        <v>13388.95326144807</v>
      </c>
      <c r="I50" s="204">
        <v>13472.568963634974</v>
      </c>
      <c r="J50" s="204">
        <v>13703.543573780311</v>
      </c>
      <c r="K50" s="204">
        <v>13951.918109143107</v>
      </c>
      <c r="L50" s="79"/>
      <c r="M50" s="204">
        <v>570242</v>
      </c>
      <c r="N50" s="208">
        <v>542665</v>
      </c>
      <c r="O50" s="204">
        <v>579414</v>
      </c>
      <c r="P50" s="204">
        <v>603111</v>
      </c>
      <c r="Q50" s="204">
        <v>601709</v>
      </c>
      <c r="R50" s="204">
        <v>623145</v>
      </c>
      <c r="S50" s="204">
        <v>656087</v>
      </c>
      <c r="T50" s="204">
        <v>712553</v>
      </c>
      <c r="U50" s="204">
        <v>751287</v>
      </c>
      <c r="V50" s="79"/>
      <c r="W50" s="79">
        <f t="shared" si="5"/>
        <v>27.386873555758068</v>
      </c>
      <c r="X50" s="79">
        <f t="shared" si="6"/>
        <v>28.487966883245644</v>
      </c>
      <c r="Y50" s="79">
        <f t="shared" si="7"/>
        <v>27.502073367682733</v>
      </c>
      <c r="Z50" s="79">
        <f t="shared" si="8"/>
        <v>24.106036652095931</v>
      </c>
      <c r="AA50" s="79">
        <f t="shared" si="9"/>
        <v>22.862988888277361</v>
      </c>
      <c r="AB50" s="79">
        <f t="shared" si="10"/>
        <v>21.486095951099777</v>
      </c>
      <c r="AC50" s="79">
        <f t="shared" si="11"/>
        <v>20.534729332596097</v>
      </c>
      <c r="AD50" s="79">
        <f t="shared" si="12"/>
        <v>19.231613050229683</v>
      </c>
      <c r="AE50" s="79">
        <f t="shared" si="13"/>
        <v>18.570690174518006</v>
      </c>
      <c r="AF50" s="37">
        <f t="shared" si="14"/>
        <v>-0.66092287571167674</v>
      </c>
    </row>
    <row r="51" spans="1:32" x14ac:dyDescent="0.2">
      <c r="A51" s="35" t="s">
        <v>26</v>
      </c>
      <c r="B51" s="62" t="s">
        <v>68</v>
      </c>
      <c r="C51" s="204">
        <v>1618.8154723881221</v>
      </c>
      <c r="D51" s="204">
        <v>1581.4406274764478</v>
      </c>
      <c r="E51" s="204">
        <v>1635.5390944930016</v>
      </c>
      <c r="F51" s="204">
        <v>1540.019780913462</v>
      </c>
      <c r="G51" s="204">
        <v>1435.2408208791753</v>
      </c>
      <c r="H51" s="204">
        <v>1337.5939383532486</v>
      </c>
      <c r="I51" s="204">
        <v>1322.7674291729245</v>
      </c>
      <c r="J51" s="204">
        <v>1308.5980460847654</v>
      </c>
      <c r="K51" s="204">
        <v>1287.921147831812</v>
      </c>
      <c r="L51" s="79"/>
      <c r="M51" s="204">
        <v>78849</v>
      </c>
      <c r="N51" s="208">
        <v>71626</v>
      </c>
      <c r="O51" s="204">
        <v>79051</v>
      </c>
      <c r="P51" s="204">
        <v>81757</v>
      </c>
      <c r="Q51" s="204">
        <v>83266</v>
      </c>
      <c r="R51" s="204">
        <v>84437</v>
      </c>
      <c r="S51" s="204">
        <v>85507</v>
      </c>
      <c r="T51" s="204">
        <v>90088</v>
      </c>
      <c r="U51" s="204">
        <v>95048</v>
      </c>
      <c r="V51" s="79"/>
      <c r="W51" s="79">
        <f t="shared" si="5"/>
        <v>20.530577082627833</v>
      </c>
      <c r="X51" s="79">
        <f t="shared" si="6"/>
        <v>22.079142036082537</v>
      </c>
      <c r="Y51" s="79">
        <f t="shared" si="7"/>
        <v>20.689669890235439</v>
      </c>
      <c r="Z51" s="79">
        <f t="shared" si="8"/>
        <v>18.836549542099906</v>
      </c>
      <c r="AA51" s="79">
        <f t="shared" si="9"/>
        <v>17.236817198846772</v>
      </c>
      <c r="AB51" s="79">
        <f t="shared" si="10"/>
        <v>15.841324755181361</v>
      </c>
      <c r="AC51" s="79">
        <f t="shared" si="11"/>
        <v>15.469697558947507</v>
      </c>
      <c r="AD51" s="79">
        <f t="shared" si="12"/>
        <v>14.525775309528075</v>
      </c>
      <c r="AE51" s="79">
        <f t="shared" si="13"/>
        <v>13.550218287936747</v>
      </c>
      <c r="AF51" s="37">
        <f t="shared" si="14"/>
        <v>-0.97555702159132807</v>
      </c>
    </row>
    <row r="52" spans="1:32" x14ac:dyDescent="0.2">
      <c r="A52" s="35" t="s">
        <v>27</v>
      </c>
      <c r="B52" s="62" t="s">
        <v>69</v>
      </c>
      <c r="C52" s="204">
        <v>1834.1081051403321</v>
      </c>
      <c r="D52" s="204">
        <v>1869.1543986486522</v>
      </c>
      <c r="E52" s="204">
        <v>1928.7248061631699</v>
      </c>
      <c r="F52" s="204">
        <v>1806.4995897339652</v>
      </c>
      <c r="G52" s="204">
        <v>1790.4343687805413</v>
      </c>
      <c r="H52" s="204">
        <v>1737.585649122434</v>
      </c>
      <c r="I52" s="204">
        <v>1607.0349623366444</v>
      </c>
      <c r="J52" s="204">
        <v>1544.0113892992665</v>
      </c>
      <c r="K52" s="204">
        <v>1687.5027830213703</v>
      </c>
      <c r="L52" s="79"/>
      <c r="M52" s="204">
        <v>86533</v>
      </c>
      <c r="N52" s="208">
        <v>83649</v>
      </c>
      <c r="O52" s="204">
        <v>90464</v>
      </c>
      <c r="P52" s="204">
        <v>95169</v>
      </c>
      <c r="Q52" s="204">
        <v>97687</v>
      </c>
      <c r="R52" s="204">
        <v>97132</v>
      </c>
      <c r="S52" s="204">
        <v>100171</v>
      </c>
      <c r="T52" s="204">
        <v>103718</v>
      </c>
      <c r="U52" s="204">
        <v>112097</v>
      </c>
      <c r="V52" s="79"/>
      <c r="W52" s="79">
        <f t="shared" si="5"/>
        <v>21.195475773870456</v>
      </c>
      <c r="X52" s="79">
        <f t="shared" si="6"/>
        <v>22.34520913159335</v>
      </c>
      <c r="Y52" s="79">
        <f t="shared" si="7"/>
        <v>21.320357337318381</v>
      </c>
      <c r="Z52" s="79">
        <f t="shared" si="8"/>
        <v>18.982017145645802</v>
      </c>
      <c r="AA52" s="79">
        <f t="shared" si="9"/>
        <v>18.328276728536462</v>
      </c>
      <c r="AB52" s="79">
        <f t="shared" si="10"/>
        <v>17.888910442721595</v>
      </c>
      <c r="AC52" s="79">
        <f t="shared" si="11"/>
        <v>16.042916236601855</v>
      </c>
      <c r="AD52" s="79">
        <f t="shared" si="12"/>
        <v>14.88662902581294</v>
      </c>
      <c r="AE52" s="79">
        <f t="shared" si="13"/>
        <v>15.053951336979317</v>
      </c>
      <c r="AF52" s="37">
        <f t="shared" si="14"/>
        <v>0.16732231116637664</v>
      </c>
    </row>
    <row r="53" spans="1:32" x14ac:dyDescent="0.2">
      <c r="A53" s="35" t="s">
        <v>28</v>
      </c>
      <c r="B53" s="62" t="s">
        <v>70</v>
      </c>
      <c r="C53" s="204">
        <v>2451.4545730463324</v>
      </c>
      <c r="D53" s="204">
        <v>1940.8485417357547</v>
      </c>
      <c r="E53" s="204">
        <v>2276.1194297903662</v>
      </c>
      <c r="F53" s="204">
        <v>1837.0770544026</v>
      </c>
      <c r="G53" s="204">
        <v>1778.7264446943202</v>
      </c>
      <c r="H53" s="204">
        <v>1649.0558860300048</v>
      </c>
      <c r="I53" s="204">
        <v>1481.6585481066491</v>
      </c>
      <c r="J53" s="204">
        <v>1405.9900153313604</v>
      </c>
      <c r="K53" s="204">
        <v>1413.2862763338783</v>
      </c>
      <c r="L53" s="79"/>
      <c r="M53" s="204">
        <v>79078</v>
      </c>
      <c r="N53" s="208">
        <v>74967</v>
      </c>
      <c r="O53" s="204">
        <v>81143</v>
      </c>
      <c r="P53" s="204">
        <v>83948</v>
      </c>
      <c r="Q53" s="204">
        <v>83644</v>
      </c>
      <c r="R53" s="204">
        <v>86034</v>
      </c>
      <c r="S53" s="204">
        <v>87559</v>
      </c>
      <c r="T53" s="204">
        <v>95971</v>
      </c>
      <c r="U53" s="204">
        <v>99747</v>
      </c>
      <c r="V53" s="79"/>
      <c r="W53" s="79">
        <f t="shared" si="5"/>
        <v>31.000462493314604</v>
      </c>
      <c r="X53" s="79">
        <f t="shared" si="6"/>
        <v>25.889371880103973</v>
      </c>
      <c r="Y53" s="79">
        <f t="shared" si="7"/>
        <v>28.050718235588608</v>
      </c>
      <c r="Z53" s="79">
        <f t="shared" si="8"/>
        <v>21.883511869283367</v>
      </c>
      <c r="AA53" s="79">
        <f t="shared" si="9"/>
        <v>21.26543977684377</v>
      </c>
      <c r="AB53" s="79">
        <f t="shared" si="10"/>
        <v>19.167490597089579</v>
      </c>
      <c r="AC53" s="79">
        <f t="shared" si="11"/>
        <v>16.921830401291118</v>
      </c>
      <c r="AD53" s="79">
        <f t="shared" si="12"/>
        <v>14.650154893992562</v>
      </c>
      <c r="AE53" s="79">
        <f t="shared" si="13"/>
        <v>14.1687095986233</v>
      </c>
      <c r="AF53" s="37">
        <f t="shared" si="14"/>
        <v>-0.48144529536926228</v>
      </c>
    </row>
    <row r="54" spans="1:32" x14ac:dyDescent="0.2">
      <c r="A54" s="35" t="s">
        <v>29</v>
      </c>
      <c r="B54" s="62" t="s">
        <v>71</v>
      </c>
      <c r="C54" s="204">
        <v>2063.2894813269909</v>
      </c>
      <c r="D54" s="204">
        <v>1847.3305713408563</v>
      </c>
      <c r="E54" s="204">
        <v>2012.4319014442717</v>
      </c>
      <c r="F54" s="204">
        <v>1910.3669483474591</v>
      </c>
      <c r="G54" s="204">
        <v>1828.2981189921154</v>
      </c>
      <c r="H54" s="204">
        <v>1812.5054011165541</v>
      </c>
      <c r="I54" s="204">
        <v>1739.1659854976654</v>
      </c>
      <c r="J54" s="204">
        <v>1682.8877659283244</v>
      </c>
      <c r="K54" s="204">
        <v>1723.2812111572955</v>
      </c>
      <c r="L54" s="79"/>
      <c r="M54" s="204">
        <v>88571</v>
      </c>
      <c r="N54" s="208">
        <v>82334</v>
      </c>
      <c r="O54" s="204">
        <v>88093</v>
      </c>
      <c r="P54" s="204">
        <v>92562</v>
      </c>
      <c r="Q54" s="204">
        <v>90975</v>
      </c>
      <c r="R54" s="204">
        <v>91077</v>
      </c>
      <c r="S54" s="204">
        <v>93621</v>
      </c>
      <c r="T54" s="204">
        <v>98147</v>
      </c>
      <c r="U54" s="204">
        <v>104700</v>
      </c>
      <c r="V54" s="79"/>
      <c r="W54" s="79">
        <f t="shared" si="5"/>
        <v>23.295316540707354</v>
      </c>
      <c r="X54" s="79">
        <f t="shared" si="6"/>
        <v>22.43703174072505</v>
      </c>
      <c r="Y54" s="79">
        <f t="shared" si="7"/>
        <v>22.84440195525492</v>
      </c>
      <c r="Z54" s="79">
        <f t="shared" si="8"/>
        <v>20.638782095756998</v>
      </c>
      <c r="AA54" s="79">
        <f t="shared" si="9"/>
        <v>20.096709194747078</v>
      </c>
      <c r="AB54" s="79">
        <f t="shared" si="10"/>
        <v>19.90080262982481</v>
      </c>
      <c r="AC54" s="79">
        <f t="shared" si="11"/>
        <v>18.576665336811885</v>
      </c>
      <c r="AD54" s="79">
        <f t="shared" si="12"/>
        <v>17.146604235772099</v>
      </c>
      <c r="AE54" s="79">
        <f t="shared" si="13"/>
        <v>16.45922837781562</v>
      </c>
      <c r="AF54" s="37">
        <f t="shared" si="14"/>
        <v>-0.6873758579564786</v>
      </c>
    </row>
    <row r="55" spans="1:32" x14ac:dyDescent="0.2">
      <c r="A55" s="35" t="s">
        <v>30</v>
      </c>
      <c r="B55" s="62" t="s">
        <v>72</v>
      </c>
      <c r="C55" s="204">
        <v>1740.3397558363183</v>
      </c>
      <c r="D55" s="204">
        <v>1654.6143025226586</v>
      </c>
      <c r="E55" s="204">
        <v>1771.6349490738176</v>
      </c>
      <c r="F55" s="204">
        <v>1617.3106618245329</v>
      </c>
      <c r="G55" s="204">
        <v>1513.0776971180819</v>
      </c>
      <c r="H55" s="204">
        <v>1446.1641150368</v>
      </c>
      <c r="I55" s="204">
        <v>1375.8308545631103</v>
      </c>
      <c r="J55" s="204">
        <v>1344.9353084922761</v>
      </c>
      <c r="K55" s="204">
        <v>1320.2005766092448</v>
      </c>
      <c r="L55" s="79"/>
      <c r="M55" s="204">
        <v>83484</v>
      </c>
      <c r="N55" s="208">
        <v>81282</v>
      </c>
      <c r="O55" s="204">
        <v>86639</v>
      </c>
      <c r="P55" s="204">
        <v>83673</v>
      </c>
      <c r="Q55" s="204">
        <v>85711</v>
      </c>
      <c r="R55" s="204">
        <v>86775</v>
      </c>
      <c r="S55" s="204">
        <v>90727</v>
      </c>
      <c r="T55" s="204">
        <v>94127</v>
      </c>
      <c r="U55" s="204">
        <v>97616</v>
      </c>
      <c r="V55" s="79"/>
      <c r="W55" s="79">
        <f t="shared" si="5"/>
        <v>20.846386802696543</v>
      </c>
      <c r="X55" s="79">
        <f t="shared" si="6"/>
        <v>20.356466407355363</v>
      </c>
      <c r="Y55" s="79">
        <f t="shared" si="7"/>
        <v>20.44846950073082</v>
      </c>
      <c r="Z55" s="79">
        <f t="shared" si="8"/>
        <v>19.328943169535368</v>
      </c>
      <c r="AA55" s="79">
        <f t="shared" si="9"/>
        <v>17.653249840954857</v>
      </c>
      <c r="AB55" s="79">
        <f t="shared" si="10"/>
        <v>16.66567692350101</v>
      </c>
      <c r="AC55" s="79">
        <f t="shared" si="11"/>
        <v>15.164513921579136</v>
      </c>
      <c r="AD55" s="79">
        <f t="shared" si="12"/>
        <v>14.288517731280887</v>
      </c>
      <c r="AE55" s="79">
        <f t="shared" si="13"/>
        <v>13.524428132777873</v>
      </c>
      <c r="AF55" s="37">
        <f t="shared" si="14"/>
        <v>-0.7640895985030145</v>
      </c>
    </row>
    <row r="56" spans="1:32" x14ac:dyDescent="0.2">
      <c r="A56" s="35" t="s">
        <v>31</v>
      </c>
      <c r="B56" s="62" t="s">
        <v>73</v>
      </c>
      <c r="C56" s="204">
        <v>2024.3105494138038</v>
      </c>
      <c r="D56" s="204">
        <v>1856.9470567883814</v>
      </c>
      <c r="E56" s="204">
        <v>2064.6534016586452</v>
      </c>
      <c r="F56" s="204">
        <v>2048.5517124157841</v>
      </c>
      <c r="G56" s="204">
        <v>1846.4855138608066</v>
      </c>
      <c r="H56" s="204">
        <v>1667.0372762975744</v>
      </c>
      <c r="I56" s="204">
        <v>1600.0622701372708</v>
      </c>
      <c r="J56" s="204">
        <v>1535.7912636651959</v>
      </c>
      <c r="K56" s="204">
        <v>1508.4925612124989</v>
      </c>
      <c r="L56" s="79"/>
      <c r="M56" s="204">
        <v>79453</v>
      </c>
      <c r="N56" s="208">
        <v>79096</v>
      </c>
      <c r="O56" s="204">
        <v>83818</v>
      </c>
      <c r="P56" s="204">
        <v>85272</v>
      </c>
      <c r="Q56" s="204">
        <v>85093</v>
      </c>
      <c r="R56" s="204">
        <v>84998</v>
      </c>
      <c r="S56" s="204">
        <v>86954</v>
      </c>
      <c r="T56" s="204">
        <v>90836</v>
      </c>
      <c r="U56" s="204">
        <v>92436</v>
      </c>
      <c r="V56" s="79"/>
      <c r="W56" s="79">
        <f t="shared" si="5"/>
        <v>25.478088296399175</v>
      </c>
      <c r="X56" s="79">
        <f t="shared" si="6"/>
        <v>23.477129776327267</v>
      </c>
      <c r="Y56" s="79">
        <f t="shared" si="7"/>
        <v>24.632577747722983</v>
      </c>
      <c r="Z56" s="79">
        <f t="shared" si="8"/>
        <v>24.023732437561968</v>
      </c>
      <c r="AA56" s="79">
        <f t="shared" si="9"/>
        <v>21.699617052646005</v>
      </c>
      <c r="AB56" s="79">
        <f t="shared" si="10"/>
        <v>19.612664725023816</v>
      </c>
      <c r="AC56" s="79">
        <f t="shared" si="11"/>
        <v>18.401249742821157</v>
      </c>
      <c r="AD56" s="79">
        <f t="shared" si="12"/>
        <v>16.907297367400545</v>
      </c>
      <c r="AE56" s="79">
        <f t="shared" si="13"/>
        <v>16.319318893207182</v>
      </c>
      <c r="AF56" s="37">
        <f t="shared" si="14"/>
        <v>-0.58797847419336335</v>
      </c>
    </row>
    <row r="57" spans="1:32" x14ac:dyDescent="0.2">
      <c r="A57" s="35" t="s">
        <v>32</v>
      </c>
      <c r="B57" s="62" t="s">
        <v>74</v>
      </c>
      <c r="C57" s="204">
        <v>782.85723113730114</v>
      </c>
      <c r="D57" s="204">
        <v>759.57854894512548</v>
      </c>
      <c r="E57" s="204">
        <v>769.82045997692182</v>
      </c>
      <c r="F57" s="204">
        <v>742.7164875202543</v>
      </c>
      <c r="G57" s="204">
        <v>740.00517495364852</v>
      </c>
      <c r="H57" s="204">
        <v>695.72983179102596</v>
      </c>
      <c r="I57" s="204">
        <v>654.7472061821336</v>
      </c>
      <c r="J57" s="204">
        <v>664.9336999127828</v>
      </c>
      <c r="K57" s="204">
        <v>635.12901156763189</v>
      </c>
      <c r="L57" s="79"/>
      <c r="M57" s="204">
        <v>39680</v>
      </c>
      <c r="N57" s="208">
        <v>37799</v>
      </c>
      <c r="O57" s="204">
        <v>44262</v>
      </c>
      <c r="P57" s="204">
        <v>41093</v>
      </c>
      <c r="Q57" s="204">
        <v>40440</v>
      </c>
      <c r="R57" s="204">
        <v>40761</v>
      </c>
      <c r="S57" s="204">
        <v>42014</v>
      </c>
      <c r="T57" s="204">
        <v>42668</v>
      </c>
      <c r="U57" s="204">
        <v>45706</v>
      </c>
      <c r="V57" s="79"/>
      <c r="W57" s="79">
        <f t="shared" si="5"/>
        <v>19.729264897613437</v>
      </c>
      <c r="X57" s="79">
        <f t="shared" si="6"/>
        <v>20.09520222612041</v>
      </c>
      <c r="Y57" s="79">
        <f t="shared" si="7"/>
        <v>17.392355970740631</v>
      </c>
      <c r="Z57" s="79">
        <f t="shared" si="8"/>
        <v>18.074039070407473</v>
      </c>
      <c r="AA57" s="79">
        <f t="shared" si="9"/>
        <v>18.298842110624346</v>
      </c>
      <c r="AB57" s="79">
        <f t="shared" si="10"/>
        <v>17.068517254017955</v>
      </c>
      <c r="AC57" s="79">
        <f t="shared" si="11"/>
        <v>15.584024519972715</v>
      </c>
      <c r="AD57" s="79">
        <f t="shared" si="12"/>
        <v>15.583896594937254</v>
      </c>
      <c r="AE57" s="79">
        <f t="shared" si="13"/>
        <v>13.895965771838092</v>
      </c>
      <c r="AF57" s="37">
        <f t="shared" si="14"/>
        <v>-1.6879308230991619</v>
      </c>
    </row>
    <row r="58" spans="1:32" x14ac:dyDescent="0.2">
      <c r="A58" s="35" t="s">
        <v>33</v>
      </c>
      <c r="B58" s="62" t="s">
        <v>75</v>
      </c>
      <c r="C58" s="204">
        <v>1767.7537897208813</v>
      </c>
      <c r="D58" s="204">
        <v>1790.1727507249868</v>
      </c>
      <c r="E58" s="204">
        <v>1644.8296024272026</v>
      </c>
      <c r="F58" s="204">
        <v>1689.5578587103903</v>
      </c>
      <c r="G58" s="204">
        <v>1605.6670568833047</v>
      </c>
      <c r="H58" s="204">
        <v>1578.4650475426724</v>
      </c>
      <c r="I58" s="204">
        <v>1519.4263106513856</v>
      </c>
      <c r="J58" s="204">
        <v>1523.4870088648529</v>
      </c>
      <c r="K58" s="204">
        <v>1469.2279082644222</v>
      </c>
      <c r="L58" s="79"/>
      <c r="M58" s="204">
        <v>80412</v>
      </c>
      <c r="N58" s="208">
        <v>76765</v>
      </c>
      <c r="O58" s="204">
        <v>84034</v>
      </c>
      <c r="P58" s="204">
        <v>85267</v>
      </c>
      <c r="Q58" s="204">
        <v>87551</v>
      </c>
      <c r="R58" s="204">
        <v>87104</v>
      </c>
      <c r="S58" s="204">
        <v>88934</v>
      </c>
      <c r="T58" s="204">
        <v>95065</v>
      </c>
      <c r="U58" s="204">
        <v>99802</v>
      </c>
      <c r="V58" s="79"/>
      <c r="W58" s="79">
        <f t="shared" si="5"/>
        <v>21.983706284147654</v>
      </c>
      <c r="X58" s="79">
        <f t="shared" si="6"/>
        <v>23.320168706115897</v>
      </c>
      <c r="Y58" s="79">
        <f t="shared" si="7"/>
        <v>19.57338223132545</v>
      </c>
      <c r="Z58" s="79">
        <f t="shared" si="8"/>
        <v>19.814909152548939</v>
      </c>
      <c r="AA58" s="79">
        <f t="shared" si="9"/>
        <v>18.33979117181191</v>
      </c>
      <c r="AB58" s="79">
        <f t="shared" si="10"/>
        <v>18.121613789753312</v>
      </c>
      <c r="AC58" s="79">
        <f t="shared" si="11"/>
        <v>17.084875420552159</v>
      </c>
      <c r="AD58" s="79">
        <f t="shared" si="12"/>
        <v>16.025740376214724</v>
      </c>
      <c r="AE58" s="79">
        <f t="shared" si="13"/>
        <v>14.721427509112265</v>
      </c>
      <c r="AF58" s="37">
        <f t="shared" si="14"/>
        <v>-1.3043128671024586</v>
      </c>
    </row>
    <row r="59" spans="1:32" x14ac:dyDescent="0.2">
      <c r="A59" s="35" t="s">
        <v>34</v>
      </c>
      <c r="B59" s="62" t="s">
        <v>76</v>
      </c>
      <c r="C59" s="204">
        <v>6034.0839607642101</v>
      </c>
      <c r="D59" s="204">
        <v>4841.1083797919691</v>
      </c>
      <c r="E59" s="204">
        <v>6217.8584880724084</v>
      </c>
      <c r="F59" s="204">
        <v>5987.6152162957378</v>
      </c>
      <c r="G59" s="204">
        <v>5735.4301960614812</v>
      </c>
      <c r="H59" s="204">
        <v>5551.2373674492637</v>
      </c>
      <c r="I59" s="204">
        <v>5626.5956021923257</v>
      </c>
      <c r="J59" s="204">
        <v>4892.4933993476807</v>
      </c>
      <c r="K59" s="204">
        <v>5876.0858575271077</v>
      </c>
      <c r="L59" s="79"/>
      <c r="M59" s="204">
        <v>94494</v>
      </c>
      <c r="N59" s="208">
        <v>78482</v>
      </c>
      <c r="O59" s="204">
        <v>103117</v>
      </c>
      <c r="P59" s="204">
        <v>105261</v>
      </c>
      <c r="Q59" s="204">
        <v>102066</v>
      </c>
      <c r="R59" s="204">
        <v>101328</v>
      </c>
      <c r="S59" s="204">
        <v>100910</v>
      </c>
      <c r="T59" s="204">
        <v>101001</v>
      </c>
      <c r="U59" s="204">
        <v>104799</v>
      </c>
      <c r="V59" s="79"/>
      <c r="W59" s="79">
        <f t="shared" si="5"/>
        <v>63.856794725212289</v>
      </c>
      <c r="X59" s="79">
        <f t="shared" si="6"/>
        <v>61.684314617262167</v>
      </c>
      <c r="Y59" s="79">
        <f t="shared" si="7"/>
        <v>60.299063084383839</v>
      </c>
      <c r="Z59" s="79">
        <f t="shared" si="8"/>
        <v>56.883510666778179</v>
      </c>
      <c r="AA59" s="79">
        <f t="shared" si="9"/>
        <v>56.193347403263388</v>
      </c>
      <c r="AB59" s="79">
        <f t="shared" si="10"/>
        <v>54.784831117255486</v>
      </c>
      <c r="AC59" s="79">
        <f t="shared" si="11"/>
        <v>55.758553187913243</v>
      </c>
      <c r="AD59" s="79">
        <f t="shared" si="12"/>
        <v>48.440049101966125</v>
      </c>
      <c r="AE59" s="79">
        <f t="shared" si="13"/>
        <v>56.070056560912867</v>
      </c>
      <c r="AF59" s="37">
        <f t="shared" si="14"/>
        <v>7.6300074589467428</v>
      </c>
    </row>
    <row r="60" spans="1:32" x14ac:dyDescent="0.2">
      <c r="A60" s="217">
        <v>99</v>
      </c>
      <c r="B60" s="206" t="s">
        <v>1058</v>
      </c>
      <c r="C60" s="204"/>
      <c r="D60" s="204"/>
      <c r="E60" s="204"/>
      <c r="F60" s="204"/>
      <c r="G60" s="204"/>
      <c r="H60" s="204"/>
      <c r="I60" s="204"/>
      <c r="J60" s="204"/>
      <c r="K60" s="204"/>
      <c r="L60" s="79"/>
      <c r="M60" s="204">
        <v>762</v>
      </c>
      <c r="N60" s="208">
        <v>873</v>
      </c>
      <c r="O60" s="204">
        <v>943</v>
      </c>
      <c r="P60" s="204">
        <v>996</v>
      </c>
      <c r="Q60" s="204">
        <v>838</v>
      </c>
      <c r="R60" s="204">
        <v>861</v>
      </c>
      <c r="S60" s="204">
        <v>856</v>
      </c>
      <c r="T60" s="204">
        <v>846</v>
      </c>
      <c r="U60" s="204">
        <v>876</v>
      </c>
      <c r="V60" s="79"/>
      <c r="W60" s="79">
        <f t="shared" si="5"/>
        <v>0</v>
      </c>
      <c r="X60" s="79">
        <f t="shared" si="6"/>
        <v>0</v>
      </c>
      <c r="Y60" s="79">
        <f t="shared" si="7"/>
        <v>0</v>
      </c>
      <c r="Z60" s="79">
        <f t="shared" si="8"/>
        <v>0</v>
      </c>
      <c r="AA60" s="79">
        <f t="shared" si="9"/>
        <v>0</v>
      </c>
      <c r="AB60" s="79">
        <f t="shared" si="10"/>
        <v>0</v>
      </c>
      <c r="AC60" s="79">
        <f t="shared" si="11"/>
        <v>0</v>
      </c>
      <c r="AD60" s="79">
        <f t="shared" si="12"/>
        <v>0</v>
      </c>
      <c r="AE60" s="79">
        <f t="shared" si="13"/>
        <v>0</v>
      </c>
      <c r="AF60" s="37">
        <f t="shared" si="14"/>
        <v>0</v>
      </c>
    </row>
    <row r="61" spans="1:32" ht="13.5" thickBot="1" x14ac:dyDescent="0.25">
      <c r="B61" s="62" t="s">
        <v>678</v>
      </c>
      <c r="C61" s="215">
        <v>72278.931048177721</v>
      </c>
      <c r="D61" s="215">
        <v>67619.354284730973</v>
      </c>
      <c r="E61" s="215">
        <v>73208.141086035655</v>
      </c>
      <c r="F61" s="215">
        <v>68566.332917236112</v>
      </c>
      <c r="G61" s="215">
        <v>64998.748080093392</v>
      </c>
      <c r="H61" s="215">
        <v>62948.587360320045</v>
      </c>
      <c r="I61" s="215">
        <v>61957.636040314523</v>
      </c>
      <c r="J61" s="215">
        <v>61967.706851715979</v>
      </c>
      <c r="K61" s="215">
        <v>62242.276981928459</v>
      </c>
      <c r="M61" s="215">
        <v>3387599</v>
      </c>
      <c r="N61" s="216">
        <v>3288509</v>
      </c>
      <c r="O61" s="215">
        <v>3519994</v>
      </c>
      <c r="P61" s="215">
        <v>3656577</v>
      </c>
      <c r="Q61" s="215">
        <v>3684800</v>
      </c>
      <c r="R61" s="215">
        <v>3769909</v>
      </c>
      <c r="S61" s="215">
        <v>3936840</v>
      </c>
      <c r="T61" s="215">
        <v>4199860</v>
      </c>
      <c r="U61" s="215">
        <v>4404802</v>
      </c>
      <c r="W61" s="79">
        <f t="shared" si="5"/>
        <v>21.336330258740105</v>
      </c>
      <c r="X61" s="79">
        <f t="shared" si="6"/>
        <v>20.562313888978551</v>
      </c>
      <c r="Y61" s="79">
        <f t="shared" si="7"/>
        <v>20.797802804787636</v>
      </c>
      <c r="Z61" s="79">
        <f t="shared" si="8"/>
        <v>18.751508013433359</v>
      </c>
      <c r="AA61" s="79">
        <f t="shared" si="9"/>
        <v>17.639694984827777</v>
      </c>
      <c r="AB61" s="79">
        <f t="shared" si="10"/>
        <v>16.697641073118753</v>
      </c>
      <c r="AC61" s="79">
        <f t="shared" si="11"/>
        <v>15.737910618748673</v>
      </c>
      <c r="AD61" s="79">
        <f t="shared" si="12"/>
        <v>14.754707740666589</v>
      </c>
      <c r="AE61" s="79">
        <f t="shared" si="13"/>
        <v>14.1305504724</v>
      </c>
      <c r="AF61" s="37">
        <f t="shared" si="14"/>
        <v>-0.62415726826658968</v>
      </c>
    </row>
    <row r="62" spans="1:32" x14ac:dyDescent="0.2">
      <c r="B62" s="64"/>
    </row>
    <row r="63" spans="1:32" x14ac:dyDescent="0.2">
      <c r="W63" s="208" t="s">
        <v>1073</v>
      </c>
    </row>
    <row r="64" spans="1:32" x14ac:dyDescent="0.2">
      <c r="W64" s="219" t="s">
        <v>1074</v>
      </c>
    </row>
    <row r="65" spans="13:13" x14ac:dyDescent="0.2">
      <c r="M65" s="208" t="s">
        <v>1072</v>
      </c>
    </row>
    <row r="66" spans="13:13" x14ac:dyDescent="0.2">
      <c r="M66" s="219" t="s">
        <v>1070</v>
      </c>
    </row>
  </sheetData>
  <hyperlinks>
    <hyperlink ref="A1" location="'Innehåll-Content'!A1" display="Tillbaka till innehåll - Back to content"/>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5"/>
  <sheetViews>
    <sheetView workbookViewId="0">
      <selection activeCell="M9" sqref="M9:M11"/>
    </sheetView>
  </sheetViews>
  <sheetFormatPr defaultRowHeight="12.75" x14ac:dyDescent="0.2"/>
  <cols>
    <col min="2" max="2" width="13.5703125" bestFit="1" customWidth="1"/>
    <col min="3" max="3" width="7.140625" customWidth="1"/>
    <col min="4" max="11" width="7.5703125" customWidth="1"/>
    <col min="12" max="12" width="13.5703125" bestFit="1" customWidth="1"/>
    <col min="13" max="13" width="11.7109375" customWidth="1"/>
    <col min="14" max="14" width="10.5703125" customWidth="1"/>
    <col min="23" max="23" width="9.140625" bestFit="1" customWidth="1"/>
  </cols>
  <sheetData>
    <row r="1" spans="1:15" x14ac:dyDescent="0.2">
      <c r="A1" s="160" t="s">
        <v>700</v>
      </c>
    </row>
    <row r="3" spans="1:15" ht="15" x14ac:dyDescent="0.25">
      <c r="A3" s="163" t="s">
        <v>1080</v>
      </c>
    </row>
    <row r="4" spans="1:15" ht="14.25" x14ac:dyDescent="0.2">
      <c r="A4" s="164" t="s">
        <v>1081</v>
      </c>
    </row>
    <row r="7" spans="1:15" ht="33.75" x14ac:dyDescent="0.2">
      <c r="L7" s="64" t="s">
        <v>37</v>
      </c>
      <c r="M7" s="64" t="s">
        <v>727</v>
      </c>
      <c r="N7" s="64" t="s">
        <v>729</v>
      </c>
      <c r="O7" s="64" t="s">
        <v>695</v>
      </c>
    </row>
    <row r="8" spans="1:15" ht="34.5" thickBot="1" x14ac:dyDescent="0.25">
      <c r="L8" s="54" t="s">
        <v>40</v>
      </c>
      <c r="M8" s="54" t="s">
        <v>728</v>
      </c>
      <c r="N8" s="54" t="s">
        <v>730</v>
      </c>
      <c r="O8" s="54" t="s">
        <v>731</v>
      </c>
    </row>
    <row r="9" spans="1:15" x14ac:dyDescent="0.2">
      <c r="L9" s="166" t="s">
        <v>35</v>
      </c>
      <c r="M9" s="168">
        <f>L44</f>
        <v>0.16040658044666303</v>
      </c>
      <c r="N9" s="168">
        <f>W44</f>
        <v>0.32048523406954499</v>
      </c>
      <c r="O9" s="168">
        <f>AH44</f>
        <v>0.261672495245107</v>
      </c>
    </row>
    <row r="10" spans="1:15" x14ac:dyDescent="0.2">
      <c r="L10" s="90" t="s">
        <v>42</v>
      </c>
      <c r="M10" s="168">
        <f t="shared" ref="M10:M29" si="0">L45</f>
        <v>2.4013028765154425E-2</v>
      </c>
      <c r="N10" s="168">
        <f t="shared" ref="N10:N29" si="1">W45</f>
        <v>3.4137970333286263E-2</v>
      </c>
      <c r="O10" s="168">
        <f t="shared" ref="O10:O29" si="2">AH45</f>
        <v>3.5012372947215577E-2</v>
      </c>
    </row>
    <row r="11" spans="1:15" x14ac:dyDescent="0.2">
      <c r="L11" s="90" t="s">
        <v>43</v>
      </c>
      <c r="M11" s="168">
        <f t="shared" si="0"/>
        <v>3.9890010200163577E-2</v>
      </c>
      <c r="N11" s="168">
        <f t="shared" si="1"/>
        <v>2.064655800646658E-2</v>
      </c>
      <c r="O11" s="168">
        <f t="shared" si="2"/>
        <v>2.339611837127022E-2</v>
      </c>
    </row>
    <row r="12" spans="1:15" x14ac:dyDescent="0.2">
      <c r="L12" s="90" t="s">
        <v>44</v>
      </c>
      <c r="M12" s="168">
        <f t="shared" si="0"/>
        <v>3.2389380508521179E-2</v>
      </c>
      <c r="N12" s="168">
        <f t="shared" si="1"/>
        <v>3.9403133216884663E-2</v>
      </c>
      <c r="O12" s="168">
        <f t="shared" si="2"/>
        <v>4.3315540830725807E-2</v>
      </c>
    </row>
    <row r="13" spans="1:15" x14ac:dyDescent="0.2">
      <c r="L13" s="40" t="s">
        <v>60</v>
      </c>
      <c r="M13" s="168">
        <f t="shared" si="0"/>
        <v>2.4952119034075633E-2</v>
      </c>
      <c r="N13" s="168">
        <f t="shared" si="1"/>
        <v>3.1068819892471896E-2</v>
      </c>
      <c r="O13" s="168">
        <f t="shared" si="2"/>
        <v>3.6914330122502399E-2</v>
      </c>
    </row>
    <row r="14" spans="1:15" x14ac:dyDescent="0.2">
      <c r="L14" s="40" t="s">
        <v>61</v>
      </c>
      <c r="M14" s="168">
        <f t="shared" si="0"/>
        <v>1.3735597085650425E-2</v>
      </c>
      <c r="N14" s="168">
        <f t="shared" si="1"/>
        <v>1.8105921673664333E-2</v>
      </c>
      <c r="O14" s="168">
        <f t="shared" si="2"/>
        <v>1.9898971307033147E-2</v>
      </c>
    </row>
    <row r="15" spans="1:15" x14ac:dyDescent="0.2">
      <c r="L15" s="40" t="s">
        <v>62</v>
      </c>
      <c r="M15" s="168">
        <f t="shared" si="0"/>
        <v>2.7598206120807347E-2</v>
      </c>
      <c r="N15" s="168">
        <f t="shared" si="1"/>
        <v>1.8393789323560967E-2</v>
      </c>
      <c r="O15" s="168">
        <f t="shared" si="2"/>
        <v>2.1964537701699486E-2</v>
      </c>
    </row>
    <row r="16" spans="1:15" x14ac:dyDescent="0.2">
      <c r="L16" s="40" t="s">
        <v>63</v>
      </c>
      <c r="M16" s="168">
        <f t="shared" si="0"/>
        <v>4.4761057851609463E-2</v>
      </c>
      <c r="N16" s="168">
        <f t="shared" si="1"/>
        <v>4.2778313304434566E-3</v>
      </c>
      <c r="O16" s="168">
        <f t="shared" si="2"/>
        <v>6.0535411170419447E-3</v>
      </c>
    </row>
    <row r="17" spans="12:15" x14ac:dyDescent="0.2">
      <c r="L17" s="40" t="s">
        <v>64</v>
      </c>
      <c r="M17" s="168">
        <f t="shared" si="0"/>
        <v>1.0219886092388006E-2</v>
      </c>
      <c r="N17" s="168">
        <f t="shared" si="1"/>
        <v>1.2269563989482387E-2</v>
      </c>
      <c r="O17" s="168">
        <f t="shared" si="2"/>
        <v>1.435670900055218E-2</v>
      </c>
    </row>
    <row r="18" spans="12:15" x14ac:dyDescent="0.2">
      <c r="L18" s="40" t="s">
        <v>65</v>
      </c>
      <c r="M18" s="168">
        <f t="shared" si="0"/>
        <v>0.10377502706271367</v>
      </c>
      <c r="N18" s="168">
        <f t="shared" si="1"/>
        <v>0.11200094805623499</v>
      </c>
      <c r="O18" s="168">
        <f t="shared" si="2"/>
        <v>0.12350450947910913</v>
      </c>
    </row>
    <row r="19" spans="12:15" x14ac:dyDescent="0.2">
      <c r="L19" s="40" t="s">
        <v>66</v>
      </c>
      <c r="M19" s="168">
        <f t="shared" si="0"/>
        <v>2.2245031838947559E-2</v>
      </c>
      <c r="N19" s="168">
        <f t="shared" si="1"/>
        <v>2.5036312642429785E-2</v>
      </c>
      <c r="O19" s="168">
        <f t="shared" si="2"/>
        <v>2.9020185287440943E-2</v>
      </c>
    </row>
    <row r="20" spans="12:15" x14ac:dyDescent="0.2">
      <c r="L20" s="40" t="s">
        <v>67</v>
      </c>
      <c r="M20" s="168">
        <f t="shared" si="0"/>
        <v>0.22415500823008025</v>
      </c>
      <c r="N20" s="168">
        <f t="shared" si="1"/>
        <v>0.17056090148887509</v>
      </c>
      <c r="O20" s="168">
        <f t="shared" si="2"/>
        <v>0.17050125774587394</v>
      </c>
    </row>
    <row r="21" spans="12:15" x14ac:dyDescent="0.2">
      <c r="L21" s="40" t="s">
        <v>68</v>
      </c>
      <c r="M21" s="168">
        <f t="shared" si="0"/>
        <v>2.0692063502203647E-2</v>
      </c>
      <c r="N21" s="168">
        <f t="shared" si="1"/>
        <v>2.1578268444302377E-2</v>
      </c>
      <c r="O21" s="168">
        <f t="shared" si="2"/>
        <v>2.4357322535124848E-2</v>
      </c>
    </row>
    <row r="22" spans="12:15" x14ac:dyDescent="0.2">
      <c r="L22" s="40" t="s">
        <v>69</v>
      </c>
      <c r="M22" s="168">
        <f t="shared" si="0"/>
        <v>2.7111842060522997E-2</v>
      </c>
      <c r="N22" s="168">
        <f t="shared" si="1"/>
        <v>2.5448816995633401E-2</v>
      </c>
      <c r="O22" s="168">
        <f t="shared" si="2"/>
        <v>2.8304394952655573E-2</v>
      </c>
    </row>
    <row r="23" spans="12:15" x14ac:dyDescent="0.2">
      <c r="L23" s="40" t="s">
        <v>70</v>
      </c>
      <c r="M23" s="168">
        <f t="shared" si="0"/>
        <v>2.2706211033124871E-2</v>
      </c>
      <c r="N23" s="168">
        <f t="shared" si="1"/>
        <v>2.2645058733627526E-2</v>
      </c>
      <c r="O23" s="168">
        <f t="shared" si="2"/>
        <v>2.4295969077857537E-2</v>
      </c>
    </row>
    <row r="24" spans="12:15" x14ac:dyDescent="0.2">
      <c r="L24" s="40" t="s">
        <v>71</v>
      </c>
      <c r="M24" s="168">
        <f t="shared" si="0"/>
        <v>2.7686667241586232E-2</v>
      </c>
      <c r="N24" s="168">
        <f t="shared" si="1"/>
        <v>2.37695133629162E-2</v>
      </c>
      <c r="O24" s="168">
        <f t="shared" si="2"/>
        <v>2.5748000899850704E-2</v>
      </c>
    </row>
    <row r="25" spans="12:15" x14ac:dyDescent="0.2">
      <c r="L25" s="40" t="s">
        <v>72</v>
      </c>
      <c r="M25" s="168">
        <f t="shared" si="0"/>
        <v>2.1210672883843151E-2</v>
      </c>
      <c r="N25" s="168">
        <f t="shared" si="1"/>
        <v>2.2161268542831208E-2</v>
      </c>
      <c r="O25" s="168">
        <f t="shared" si="2"/>
        <v>2.5134466327177533E-2</v>
      </c>
    </row>
    <row r="26" spans="12:15" x14ac:dyDescent="0.2">
      <c r="L26" s="40" t="s">
        <v>73</v>
      </c>
      <c r="M26" s="168">
        <f t="shared" si="0"/>
        <v>2.4235819034230985E-2</v>
      </c>
      <c r="N26" s="168">
        <f t="shared" si="1"/>
        <v>2.0985279247512145E-2</v>
      </c>
      <c r="O26" s="168">
        <f t="shared" si="2"/>
        <v>2.3293862609158025E-2</v>
      </c>
    </row>
    <row r="27" spans="12:15" x14ac:dyDescent="0.2">
      <c r="L27" s="40" t="s">
        <v>74</v>
      </c>
      <c r="M27" s="168">
        <f t="shared" si="0"/>
        <v>1.020414166004943E-2</v>
      </c>
      <c r="N27" s="168">
        <f t="shared" si="1"/>
        <v>1.0376402843987085E-2</v>
      </c>
      <c r="O27" s="168">
        <f t="shared" si="2"/>
        <v>1.2127533386506328E-2</v>
      </c>
    </row>
    <row r="28" spans="12:15" x14ac:dyDescent="0.2">
      <c r="L28" s="40" t="s">
        <v>75</v>
      </c>
      <c r="M28" s="168">
        <f t="shared" si="0"/>
        <v>2.3604983292802747E-2</v>
      </c>
      <c r="N28" s="168">
        <f t="shared" si="1"/>
        <v>2.2657545106454274E-2</v>
      </c>
      <c r="O28" s="168">
        <f t="shared" si="2"/>
        <v>2.6218377405566796E-2</v>
      </c>
    </row>
    <row r="29" spans="12:15" x14ac:dyDescent="0.2">
      <c r="L29" s="40" t="s">
        <v>76</v>
      </c>
      <c r="M29" s="168">
        <f t="shared" si="0"/>
        <v>9.4406666054861421E-2</v>
      </c>
      <c r="N29" s="168">
        <f t="shared" si="1"/>
        <v>2.3791988834004345E-2</v>
      </c>
      <c r="O29" s="168">
        <f t="shared" si="2"/>
        <v>2.4786796735996069E-2</v>
      </c>
    </row>
    <row r="31" spans="12:15" x14ac:dyDescent="0.2">
      <c r="L31" s="78" t="s">
        <v>1079</v>
      </c>
    </row>
    <row r="37" spans="1:34" x14ac:dyDescent="0.2">
      <c r="A37" s="78" t="s">
        <v>1079</v>
      </c>
    </row>
    <row r="39" spans="1:34" ht="15" x14ac:dyDescent="0.25">
      <c r="C39" s="50" t="s">
        <v>724</v>
      </c>
      <c r="N39" s="50" t="s">
        <v>712</v>
      </c>
      <c r="Y39" s="133" t="s">
        <v>1061</v>
      </c>
    </row>
    <row r="40" spans="1:34" ht="14.25" x14ac:dyDescent="0.2">
      <c r="C40" s="51" t="s">
        <v>83</v>
      </c>
      <c r="N40" s="51" t="s">
        <v>725</v>
      </c>
      <c r="Y40" s="134" t="s">
        <v>726</v>
      </c>
    </row>
    <row r="41" spans="1:34" ht="15" thickBot="1" x14ac:dyDescent="0.25">
      <c r="A41" s="44"/>
      <c r="B41" s="44"/>
      <c r="C41" s="44"/>
      <c r="D41" s="44"/>
      <c r="E41" s="44"/>
      <c r="F41" s="44"/>
      <c r="G41" s="44"/>
      <c r="H41" s="44"/>
      <c r="I41" s="44"/>
      <c r="J41" s="44"/>
      <c r="K41" s="44"/>
      <c r="L41" s="44"/>
      <c r="M41" s="44"/>
      <c r="N41" s="42"/>
      <c r="O41" s="44"/>
      <c r="P41" s="44"/>
      <c r="Q41" s="44"/>
      <c r="R41" s="44"/>
      <c r="S41" s="44"/>
      <c r="T41" s="44"/>
      <c r="U41" s="44"/>
      <c r="V41" s="44"/>
      <c r="W41" s="44"/>
      <c r="X41" s="44"/>
      <c r="Y41" s="135"/>
      <c r="Z41" s="44"/>
      <c r="AA41" s="44"/>
      <c r="AB41" s="44"/>
      <c r="AC41" s="44"/>
      <c r="AD41" s="44"/>
      <c r="AE41" s="44"/>
      <c r="AF41" s="44"/>
      <c r="AG41" s="44"/>
      <c r="AH41" s="44"/>
    </row>
    <row r="42" spans="1:34" x14ac:dyDescent="0.2">
      <c r="A42" s="64" t="s">
        <v>36</v>
      </c>
      <c r="B42" s="64" t="s">
        <v>37</v>
      </c>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row>
    <row r="43" spans="1:34" ht="23.25" thickBot="1" x14ac:dyDescent="0.25">
      <c r="A43" s="54" t="s">
        <v>39</v>
      </c>
      <c r="B43" s="54" t="s">
        <v>40</v>
      </c>
      <c r="C43" s="43" t="s">
        <v>3</v>
      </c>
      <c r="D43" s="43" t="s">
        <v>4</v>
      </c>
      <c r="E43" s="43" t="s">
        <v>5</v>
      </c>
      <c r="F43" s="43" t="s">
        <v>6</v>
      </c>
      <c r="G43" s="43" t="s">
        <v>7</v>
      </c>
      <c r="H43" s="43" t="s">
        <v>8</v>
      </c>
      <c r="I43" s="43" t="s">
        <v>9</v>
      </c>
      <c r="J43" s="43">
        <v>2015</v>
      </c>
      <c r="K43" s="43">
        <v>2016</v>
      </c>
      <c r="L43" s="43" t="s">
        <v>1077</v>
      </c>
      <c r="M43" s="43"/>
      <c r="N43" s="43">
        <v>2008</v>
      </c>
      <c r="O43" s="43">
        <v>2009</v>
      </c>
      <c r="P43" s="43">
        <v>2010</v>
      </c>
      <c r="Q43" s="43">
        <v>2011</v>
      </c>
      <c r="R43" s="43">
        <v>2012</v>
      </c>
      <c r="S43" s="43">
        <v>2013</v>
      </c>
      <c r="T43" s="43">
        <v>2014</v>
      </c>
      <c r="U43" s="43">
        <v>2015</v>
      </c>
      <c r="V43" s="43" t="s">
        <v>1071</v>
      </c>
      <c r="W43" s="43" t="s">
        <v>1077</v>
      </c>
      <c r="X43" s="43"/>
      <c r="Y43" s="43">
        <v>2008</v>
      </c>
      <c r="Z43" s="43">
        <v>2009</v>
      </c>
      <c r="AA43" s="43">
        <v>2010</v>
      </c>
      <c r="AB43" s="43">
        <v>2011</v>
      </c>
      <c r="AC43" s="43">
        <v>2012</v>
      </c>
      <c r="AD43" s="43">
        <v>2013</v>
      </c>
      <c r="AE43" s="43">
        <v>2014</v>
      </c>
      <c r="AF43" s="43">
        <v>2015</v>
      </c>
      <c r="AG43" s="43" t="s">
        <v>1071</v>
      </c>
      <c r="AH43" s="43" t="s">
        <v>1077</v>
      </c>
    </row>
    <row r="44" spans="1:34" s="39" customFormat="1" x14ac:dyDescent="0.2">
      <c r="A44" s="165" t="s">
        <v>10</v>
      </c>
      <c r="B44" s="166" t="s">
        <v>35</v>
      </c>
      <c r="C44" s="78">
        <v>10924.669454561521</v>
      </c>
      <c r="D44" s="78">
        <v>10275.363250383411</v>
      </c>
      <c r="E44" s="78">
        <v>10369.366644259286</v>
      </c>
      <c r="F44" s="78">
        <v>9928.2351337825512</v>
      </c>
      <c r="G44" s="78">
        <v>9610.3103563085861</v>
      </c>
      <c r="H44" s="78">
        <v>9484.0884219443633</v>
      </c>
      <c r="I44" s="78">
        <v>9621.327218615108</v>
      </c>
      <c r="J44" s="78">
        <v>9546.1738675664637</v>
      </c>
      <c r="K44" s="78">
        <v>9984.0708098851901</v>
      </c>
      <c r="L44" s="169">
        <f>K44/$K$66</f>
        <v>0.16040658044666303</v>
      </c>
      <c r="M44" s="78"/>
      <c r="N44" s="204">
        <v>999178</v>
      </c>
      <c r="O44" s="208">
        <v>1027721</v>
      </c>
      <c r="P44" s="204">
        <v>1067941</v>
      </c>
      <c r="Q44" s="204">
        <v>1132788</v>
      </c>
      <c r="R44" s="204">
        <v>1154811</v>
      </c>
      <c r="S44" s="204">
        <v>1183725</v>
      </c>
      <c r="T44" s="204">
        <v>1256422</v>
      </c>
      <c r="U44" s="204">
        <v>1351945</v>
      </c>
      <c r="V44" s="204">
        <v>1411674</v>
      </c>
      <c r="W44" s="169">
        <f>V44/$V$66</f>
        <v>0.32048523406954499</v>
      </c>
      <c r="X44" s="78"/>
      <c r="Y44" s="204">
        <v>1131.0999999999999</v>
      </c>
      <c r="Z44" s="204">
        <v>1126.1999999999998</v>
      </c>
      <c r="AA44" s="204">
        <v>1139.5999999999999</v>
      </c>
      <c r="AB44" s="204">
        <v>1166.3</v>
      </c>
      <c r="AC44" s="204">
        <v>1187.2</v>
      </c>
      <c r="AD44" s="204">
        <v>1206.0999999999999</v>
      </c>
      <c r="AE44" s="204">
        <v>1234.5</v>
      </c>
      <c r="AF44" s="204">
        <v>1252.5999999999999</v>
      </c>
      <c r="AG44" s="204">
        <v>1279.5</v>
      </c>
      <c r="AH44" s="169">
        <f>AG44/$AG$66</f>
        <v>0.261672495245107</v>
      </c>
    </row>
    <row r="45" spans="1:34" s="39" customFormat="1" x14ac:dyDescent="0.2">
      <c r="A45" s="165" t="s">
        <v>15</v>
      </c>
      <c r="B45" s="90" t="s">
        <v>42</v>
      </c>
      <c r="C45" s="78">
        <v>1479.5440441518058</v>
      </c>
      <c r="D45" s="78">
        <v>1452.321935139486</v>
      </c>
      <c r="E45" s="78">
        <v>1901.1051739299887</v>
      </c>
      <c r="F45" s="78">
        <v>1711.943014959845</v>
      </c>
      <c r="G45" s="78">
        <v>1582.4019673412924</v>
      </c>
      <c r="H45" s="78">
        <v>1597.1486629366093</v>
      </c>
      <c r="I45" s="78">
        <v>1484.1261408867238</v>
      </c>
      <c r="J45" s="78">
        <v>1475.1116005658416</v>
      </c>
      <c r="K45" s="78">
        <v>1494.6255875757572</v>
      </c>
      <c r="L45" s="169">
        <f t="shared" ref="L45:L66" si="3">K45/$K$66</f>
        <v>2.4013028765154425E-2</v>
      </c>
      <c r="M45" s="78"/>
      <c r="N45" s="204">
        <v>109094</v>
      </c>
      <c r="O45" s="208">
        <v>106794</v>
      </c>
      <c r="P45" s="204">
        <v>112725</v>
      </c>
      <c r="Q45" s="204">
        <v>118332</v>
      </c>
      <c r="R45" s="204">
        <v>120759</v>
      </c>
      <c r="S45" s="204">
        <v>127636</v>
      </c>
      <c r="T45" s="204">
        <v>131656</v>
      </c>
      <c r="U45" s="204">
        <v>139061</v>
      </c>
      <c r="V45" s="204">
        <v>150371</v>
      </c>
      <c r="W45" s="169">
        <f t="shared" ref="W45:W65" si="4">V45/$V$66</f>
        <v>3.4137970333286263E-2</v>
      </c>
      <c r="X45" s="78"/>
      <c r="Y45" s="204">
        <v>146.69999999999999</v>
      </c>
      <c r="Z45" s="204">
        <v>146.19999999999999</v>
      </c>
      <c r="AA45" s="204">
        <v>147.6</v>
      </c>
      <c r="AB45" s="204">
        <v>152.80000000000001</v>
      </c>
      <c r="AC45" s="204">
        <v>155.9</v>
      </c>
      <c r="AD45" s="204">
        <v>158.60000000000002</v>
      </c>
      <c r="AE45" s="204">
        <v>160.4</v>
      </c>
      <c r="AF45" s="204">
        <v>164.8</v>
      </c>
      <c r="AG45" s="204">
        <v>171.20000000000002</v>
      </c>
      <c r="AH45" s="169">
        <f>AG45/$AG$66</f>
        <v>3.5012372947215577E-2</v>
      </c>
    </row>
    <row r="46" spans="1:34" s="39" customFormat="1" x14ac:dyDescent="0.2">
      <c r="A46" s="165" t="s">
        <v>16</v>
      </c>
      <c r="B46" s="90" t="s">
        <v>43</v>
      </c>
      <c r="C46" s="78">
        <v>3457.1009893156888</v>
      </c>
      <c r="D46" s="78">
        <v>2132.7424921298843</v>
      </c>
      <c r="E46" s="78">
        <v>3137.8591997109693</v>
      </c>
      <c r="F46" s="78">
        <v>2933.7150151939413</v>
      </c>
      <c r="G46" s="78">
        <v>2379.9780043760875</v>
      </c>
      <c r="H46" s="78">
        <v>2457.729067876578</v>
      </c>
      <c r="I46" s="78">
        <v>2571.1318434706182</v>
      </c>
      <c r="J46" s="78">
        <v>3257.8842986076324</v>
      </c>
      <c r="K46" s="78">
        <v>2482.8450636905327</v>
      </c>
      <c r="L46" s="169">
        <f t="shared" si="3"/>
        <v>3.9890010200163577E-2</v>
      </c>
      <c r="M46" s="78"/>
      <c r="N46" s="204">
        <v>78747</v>
      </c>
      <c r="O46" s="208">
        <v>70408</v>
      </c>
      <c r="P46" s="204">
        <v>80863</v>
      </c>
      <c r="Q46" s="204">
        <v>83666</v>
      </c>
      <c r="R46" s="204">
        <v>84482</v>
      </c>
      <c r="S46" s="204">
        <v>82074</v>
      </c>
      <c r="T46" s="204">
        <v>83174</v>
      </c>
      <c r="U46" s="204">
        <v>86192</v>
      </c>
      <c r="V46" s="204">
        <v>90944</v>
      </c>
      <c r="W46" s="169">
        <f t="shared" si="4"/>
        <v>2.064655800646658E-2</v>
      </c>
      <c r="X46" s="78"/>
      <c r="Y46" s="204">
        <v>110.50000000000001</v>
      </c>
      <c r="Z46" s="204">
        <v>107.1</v>
      </c>
      <c r="AA46" s="204">
        <v>106.9</v>
      </c>
      <c r="AB46" s="204">
        <v>110.4</v>
      </c>
      <c r="AC46" s="204">
        <v>110.5</v>
      </c>
      <c r="AD46" s="204">
        <v>111.4</v>
      </c>
      <c r="AE46" s="204">
        <v>112.7</v>
      </c>
      <c r="AF46" s="204">
        <v>113.89999999999999</v>
      </c>
      <c r="AG46" s="204">
        <v>114.4</v>
      </c>
      <c r="AH46" s="169">
        <f t="shared" ref="AH46:AH65" si="5">AG46/$AG$66</f>
        <v>2.339611837127022E-2</v>
      </c>
    </row>
    <row r="47" spans="1:34" s="39" customFormat="1" x14ac:dyDescent="0.2">
      <c r="A47" s="165" t="s">
        <v>17</v>
      </c>
      <c r="B47" s="90" t="s">
        <v>44</v>
      </c>
      <c r="C47" s="78">
        <v>2460.4400043350929</v>
      </c>
      <c r="D47" s="78">
        <v>2450.3477374394724</v>
      </c>
      <c r="E47" s="78">
        <v>2493.5289215767466</v>
      </c>
      <c r="F47" s="78">
        <v>2218.0168730126752</v>
      </c>
      <c r="G47" s="78">
        <v>2216.9821351067485</v>
      </c>
      <c r="H47" s="78">
        <v>2100.8903823438668</v>
      </c>
      <c r="I47" s="78">
        <v>1977.1043772623739</v>
      </c>
      <c r="J47" s="78">
        <v>1994.8796473635207</v>
      </c>
      <c r="K47" s="78">
        <v>2015.98879288445</v>
      </c>
      <c r="L47" s="169">
        <f t="shared" si="3"/>
        <v>3.2389380508521179E-2</v>
      </c>
      <c r="M47" s="78"/>
      <c r="N47" s="204">
        <v>132342</v>
      </c>
      <c r="O47" s="208">
        <v>134195</v>
      </c>
      <c r="P47" s="204">
        <v>140905</v>
      </c>
      <c r="Q47" s="204">
        <v>145699</v>
      </c>
      <c r="R47" s="204">
        <v>146594</v>
      </c>
      <c r="S47" s="204">
        <v>150939</v>
      </c>
      <c r="T47" s="204">
        <v>157291</v>
      </c>
      <c r="U47" s="204">
        <v>165801</v>
      </c>
      <c r="V47" s="204">
        <v>173563</v>
      </c>
      <c r="W47" s="169">
        <f t="shared" si="4"/>
        <v>3.9403133216884663E-2</v>
      </c>
      <c r="X47" s="78"/>
      <c r="Y47" s="204">
        <v>198.3</v>
      </c>
      <c r="Z47" s="204">
        <v>193</v>
      </c>
      <c r="AA47" s="204">
        <v>193.9</v>
      </c>
      <c r="AB47" s="204">
        <v>198.2</v>
      </c>
      <c r="AC47" s="204">
        <v>198.9</v>
      </c>
      <c r="AD47" s="204">
        <v>201.1</v>
      </c>
      <c r="AE47" s="204">
        <v>203.3</v>
      </c>
      <c r="AF47" s="204">
        <v>207.3</v>
      </c>
      <c r="AG47" s="204">
        <v>211.8</v>
      </c>
      <c r="AH47" s="169">
        <f t="shared" si="5"/>
        <v>4.3315540830725807E-2</v>
      </c>
    </row>
    <row r="48" spans="1:34" s="39" customFormat="1" x14ac:dyDescent="0.2">
      <c r="A48" s="167" t="s">
        <v>18</v>
      </c>
      <c r="B48" s="40" t="s">
        <v>60</v>
      </c>
      <c r="C48" s="78">
        <v>1828.9361661871219</v>
      </c>
      <c r="D48" s="78">
        <v>1820.1219252972342</v>
      </c>
      <c r="E48" s="78">
        <v>1879.6158900382495</v>
      </c>
      <c r="F48" s="78">
        <v>1762.9742827584623</v>
      </c>
      <c r="G48" s="78">
        <v>1694.3202014557951</v>
      </c>
      <c r="H48" s="78">
        <v>1694.2398331883824</v>
      </c>
      <c r="I48" s="78">
        <v>1662.0737638586122</v>
      </c>
      <c r="J48" s="78">
        <v>1634.7774338987613</v>
      </c>
      <c r="K48" s="78">
        <v>1553.0767042049847</v>
      </c>
      <c r="L48" s="169">
        <f t="shared" si="3"/>
        <v>2.4952119034075633E-2</v>
      </c>
      <c r="M48" s="78"/>
      <c r="N48" s="204">
        <v>111248</v>
      </c>
      <c r="O48" s="208">
        <v>100994</v>
      </c>
      <c r="P48" s="204">
        <v>106483</v>
      </c>
      <c r="Q48" s="204">
        <v>113445</v>
      </c>
      <c r="R48" s="204">
        <v>113634</v>
      </c>
      <c r="S48" s="204">
        <v>115866</v>
      </c>
      <c r="T48" s="204">
        <v>120702</v>
      </c>
      <c r="U48" s="204">
        <v>127840</v>
      </c>
      <c r="V48" s="204">
        <v>136852</v>
      </c>
      <c r="W48" s="169">
        <f t="shared" si="4"/>
        <v>3.1068819892471896E-2</v>
      </c>
      <c r="X48" s="78"/>
      <c r="Y48" s="204">
        <v>172.5</v>
      </c>
      <c r="Z48" s="204">
        <v>165.10000000000002</v>
      </c>
      <c r="AA48" s="204">
        <v>167.8</v>
      </c>
      <c r="AB48" s="204">
        <v>171.3</v>
      </c>
      <c r="AC48" s="204">
        <v>170.2</v>
      </c>
      <c r="AD48" s="204">
        <v>170.60000000000002</v>
      </c>
      <c r="AE48" s="204">
        <v>174</v>
      </c>
      <c r="AF48" s="204">
        <v>177.5</v>
      </c>
      <c r="AG48" s="204">
        <v>180.5</v>
      </c>
      <c r="AH48" s="169">
        <f t="shared" si="5"/>
        <v>3.6914330122502399E-2</v>
      </c>
    </row>
    <row r="49" spans="1:34" s="39" customFormat="1" x14ac:dyDescent="0.2">
      <c r="A49" s="167" t="s">
        <v>19</v>
      </c>
      <c r="B49" s="40" t="s">
        <v>61</v>
      </c>
      <c r="C49" s="78">
        <v>1042.4237938316564</v>
      </c>
      <c r="D49" s="78">
        <v>1019.7127528880781</v>
      </c>
      <c r="E49" s="78">
        <v>1052.7855760404923</v>
      </c>
      <c r="F49" s="78">
        <v>985.31581090481859</v>
      </c>
      <c r="G49" s="78">
        <v>944.69551310985116</v>
      </c>
      <c r="H49" s="78">
        <v>899.58749931113948</v>
      </c>
      <c r="I49" s="78">
        <v>882.40652750030608</v>
      </c>
      <c r="J49" s="78">
        <v>871.51721552231311</v>
      </c>
      <c r="K49" s="78">
        <v>854.93483831722301</v>
      </c>
      <c r="L49" s="169">
        <f t="shared" si="3"/>
        <v>1.3735597085650425E-2</v>
      </c>
      <c r="M49" s="78"/>
      <c r="N49" s="204">
        <v>62302</v>
      </c>
      <c r="O49" s="208">
        <v>56522</v>
      </c>
      <c r="P49" s="204">
        <v>62004</v>
      </c>
      <c r="Q49" s="204">
        <v>64430</v>
      </c>
      <c r="R49" s="204">
        <v>65469</v>
      </c>
      <c r="S49" s="204">
        <v>67670</v>
      </c>
      <c r="T49" s="204">
        <v>69072</v>
      </c>
      <c r="U49" s="204">
        <v>75957</v>
      </c>
      <c r="V49" s="204">
        <v>79753</v>
      </c>
      <c r="W49" s="169">
        <f t="shared" si="4"/>
        <v>1.8105921673664333E-2</v>
      </c>
      <c r="X49" s="78"/>
      <c r="Y49" s="204">
        <v>93.9</v>
      </c>
      <c r="Z49" s="204">
        <v>89.3</v>
      </c>
      <c r="AA49" s="204">
        <v>90.1</v>
      </c>
      <c r="AB49" s="204">
        <v>91</v>
      </c>
      <c r="AC49" s="204">
        <v>90.9</v>
      </c>
      <c r="AD49" s="204">
        <v>91.199999999999989</v>
      </c>
      <c r="AE49" s="204">
        <v>92.6</v>
      </c>
      <c r="AF49" s="204">
        <v>94.9</v>
      </c>
      <c r="AG49" s="204">
        <v>97.3</v>
      </c>
      <c r="AH49" s="169">
        <f t="shared" si="5"/>
        <v>1.9898971307033147E-2</v>
      </c>
    </row>
    <row r="50" spans="1:34" s="39" customFormat="1" x14ac:dyDescent="0.2">
      <c r="A50" s="167" t="s">
        <v>20</v>
      </c>
      <c r="B50" s="40" t="s">
        <v>62</v>
      </c>
      <c r="C50" s="78">
        <v>2007.0068716855415</v>
      </c>
      <c r="D50" s="78">
        <v>1889.4155193625227</v>
      </c>
      <c r="E50" s="78">
        <v>2000.00583930077</v>
      </c>
      <c r="F50" s="78">
        <v>1974.7915539417149</v>
      </c>
      <c r="G50" s="78">
        <v>1880.2408691628239</v>
      </c>
      <c r="H50" s="78">
        <v>1775.5184393272327</v>
      </c>
      <c r="I50" s="78">
        <v>1818.4056748058422</v>
      </c>
      <c r="J50" s="78">
        <v>1750.7343741054774</v>
      </c>
      <c r="K50" s="78">
        <v>1717.7751895756442</v>
      </c>
      <c r="L50" s="169">
        <f t="shared" si="3"/>
        <v>2.7598206120807347E-2</v>
      </c>
      <c r="M50" s="78"/>
      <c r="N50" s="204">
        <v>71761</v>
      </c>
      <c r="O50" s="208">
        <v>64783</v>
      </c>
      <c r="P50" s="204">
        <v>71314</v>
      </c>
      <c r="Q50" s="204">
        <v>72435</v>
      </c>
      <c r="R50" s="204">
        <v>70648</v>
      </c>
      <c r="S50" s="204">
        <v>72357</v>
      </c>
      <c r="T50" s="204">
        <v>73968</v>
      </c>
      <c r="U50" s="204">
        <v>78014</v>
      </c>
      <c r="V50" s="204">
        <v>81021</v>
      </c>
      <c r="W50" s="169">
        <f t="shared" si="4"/>
        <v>1.8393789323560967E-2</v>
      </c>
      <c r="X50" s="78"/>
      <c r="Y50" s="204">
        <v>107.10000000000001</v>
      </c>
      <c r="Z50" s="204">
        <v>103.99999999999999</v>
      </c>
      <c r="AA50" s="204">
        <v>103.79999999999998</v>
      </c>
      <c r="AB50" s="204">
        <v>102.8</v>
      </c>
      <c r="AC50" s="204">
        <v>102.8</v>
      </c>
      <c r="AD50" s="204">
        <v>103.5</v>
      </c>
      <c r="AE50" s="204">
        <v>104.1</v>
      </c>
      <c r="AF50" s="204">
        <v>105.19999999999999</v>
      </c>
      <c r="AG50" s="204">
        <v>107.39999999999999</v>
      </c>
      <c r="AH50" s="169">
        <f t="shared" si="5"/>
        <v>2.1964537701699486E-2</v>
      </c>
    </row>
    <row r="51" spans="1:34" s="39" customFormat="1" x14ac:dyDescent="0.2">
      <c r="A51" s="167" t="s">
        <v>21</v>
      </c>
      <c r="B51" s="40" t="s">
        <v>63</v>
      </c>
      <c r="C51" s="78">
        <v>2879.6886782656238</v>
      </c>
      <c r="D51" s="78">
        <v>2593.2845826753673</v>
      </c>
      <c r="E51" s="78">
        <v>2721.2272415880652</v>
      </c>
      <c r="F51" s="78">
        <v>2823.6748615930378</v>
      </c>
      <c r="G51" s="78">
        <v>2953.5833051210984</v>
      </c>
      <c r="H51" s="78">
        <v>2761.9975679187792</v>
      </c>
      <c r="I51" s="78">
        <v>2745.6372272910048</v>
      </c>
      <c r="J51" s="78">
        <v>2957.2384680723039</v>
      </c>
      <c r="K51" s="78">
        <v>2786.0301608039999</v>
      </c>
      <c r="L51" s="169">
        <f t="shared" si="3"/>
        <v>4.4761057851609463E-2</v>
      </c>
      <c r="M51" s="78"/>
      <c r="N51" s="204">
        <v>15231</v>
      </c>
      <c r="O51" s="208">
        <v>15063</v>
      </c>
      <c r="P51" s="204">
        <v>15772</v>
      </c>
      <c r="Q51" s="204">
        <v>16711</v>
      </c>
      <c r="R51" s="204">
        <v>16786</v>
      </c>
      <c r="S51" s="204">
        <v>17390</v>
      </c>
      <c r="T51" s="204">
        <v>17704</v>
      </c>
      <c r="U51" s="204">
        <v>18625</v>
      </c>
      <c r="V51" s="204">
        <v>18843</v>
      </c>
      <c r="W51" s="169">
        <f t="shared" si="4"/>
        <v>4.2778313304434566E-3</v>
      </c>
      <c r="X51" s="78"/>
      <c r="Y51" s="204">
        <v>28.5</v>
      </c>
      <c r="Z51" s="204">
        <v>28.9</v>
      </c>
      <c r="AA51" s="204">
        <v>28.4</v>
      </c>
      <c r="AB51" s="204">
        <v>28.9</v>
      </c>
      <c r="AC51" s="204">
        <v>29.1</v>
      </c>
      <c r="AD51" s="204">
        <v>29.3</v>
      </c>
      <c r="AE51" s="204">
        <v>30</v>
      </c>
      <c r="AF51" s="204">
        <v>29.700000000000003</v>
      </c>
      <c r="AG51" s="204">
        <v>29.6</v>
      </c>
      <c r="AH51" s="169">
        <f t="shared" si="5"/>
        <v>6.0535411170419447E-3</v>
      </c>
    </row>
    <row r="52" spans="1:34" s="39" customFormat="1" x14ac:dyDescent="0.2">
      <c r="A52" s="167" t="s">
        <v>22</v>
      </c>
      <c r="B52" s="40" t="s">
        <v>64</v>
      </c>
      <c r="C52" s="78">
        <v>872.30059687890582</v>
      </c>
      <c r="D52" s="78">
        <v>885.76163801976804</v>
      </c>
      <c r="E52" s="78">
        <v>937.73606835476357</v>
      </c>
      <c r="F52" s="78">
        <v>763.30864787385406</v>
      </c>
      <c r="G52" s="78">
        <v>742.99095876683418</v>
      </c>
      <c r="H52" s="78">
        <v>696.1147408302445</v>
      </c>
      <c r="I52" s="78">
        <v>658.51096326535151</v>
      </c>
      <c r="J52" s="78">
        <v>650.29254173602658</v>
      </c>
      <c r="K52" s="78">
        <v>636.10898088617273</v>
      </c>
      <c r="L52" s="169">
        <f t="shared" si="3"/>
        <v>1.0219886092388006E-2</v>
      </c>
      <c r="M52" s="78"/>
      <c r="N52" s="204">
        <v>48151</v>
      </c>
      <c r="O52" s="208">
        <v>44811</v>
      </c>
      <c r="P52" s="204">
        <v>47781</v>
      </c>
      <c r="Q52" s="204">
        <v>46940</v>
      </c>
      <c r="R52" s="204">
        <v>45436</v>
      </c>
      <c r="S52" s="204">
        <v>48011</v>
      </c>
      <c r="T52" s="204">
        <v>49681</v>
      </c>
      <c r="U52" s="204">
        <v>52286</v>
      </c>
      <c r="V52" s="204">
        <v>54045</v>
      </c>
      <c r="W52" s="169">
        <f t="shared" si="4"/>
        <v>1.2269563989482387E-2</v>
      </c>
      <c r="X52" s="78"/>
      <c r="Y52" s="204">
        <v>70.300000000000011</v>
      </c>
      <c r="Z52" s="204">
        <v>67.7</v>
      </c>
      <c r="AA52" s="204">
        <v>68.8</v>
      </c>
      <c r="AB52" s="204">
        <v>68.900000000000006</v>
      </c>
      <c r="AC52" s="204">
        <v>68.300000000000011</v>
      </c>
      <c r="AD52" s="204">
        <v>69.199999999999989</v>
      </c>
      <c r="AE52" s="204">
        <v>69.199999999999989</v>
      </c>
      <c r="AF52" s="204">
        <v>67.5</v>
      </c>
      <c r="AG52" s="204">
        <v>70.2</v>
      </c>
      <c r="AH52" s="169">
        <f t="shared" si="5"/>
        <v>1.435670900055218E-2</v>
      </c>
    </row>
    <row r="53" spans="1:34" s="39" customFormat="1" x14ac:dyDescent="0.2">
      <c r="A53" s="167" t="s">
        <v>23</v>
      </c>
      <c r="B53" s="40" t="s">
        <v>65</v>
      </c>
      <c r="C53" s="78">
        <v>7537.9796398308044</v>
      </c>
      <c r="D53" s="78">
        <v>7727.928786436396</v>
      </c>
      <c r="E53" s="78">
        <v>8658.1887817059705</v>
      </c>
      <c r="F53" s="78">
        <v>8027.4026295956828</v>
      </c>
      <c r="G53" s="78">
        <v>7357.7196337404766</v>
      </c>
      <c r="H53" s="78">
        <v>7191.2448875320124</v>
      </c>
      <c r="I53" s="78">
        <v>6689.9268036885805</v>
      </c>
      <c r="J53" s="78">
        <v>6808.8744818067134</v>
      </c>
      <c r="K53" s="78">
        <v>6459.1939782445461</v>
      </c>
      <c r="L53" s="169">
        <f t="shared" si="3"/>
        <v>0.10377502706271367</v>
      </c>
      <c r="M53" s="78"/>
      <c r="N53" s="204">
        <v>386965</v>
      </c>
      <c r="O53" s="208">
        <v>372251</v>
      </c>
      <c r="P53" s="204">
        <v>398777</v>
      </c>
      <c r="Q53" s="204">
        <v>408372</v>
      </c>
      <c r="R53" s="204">
        <v>413261</v>
      </c>
      <c r="S53" s="204">
        <v>423449</v>
      </c>
      <c r="T53" s="204">
        <v>445254</v>
      </c>
      <c r="U53" s="204">
        <v>477190</v>
      </c>
      <c r="V53" s="204">
        <v>493342</v>
      </c>
      <c r="W53" s="169">
        <f t="shared" si="4"/>
        <v>0.11200094805623499</v>
      </c>
      <c r="X53" s="78"/>
      <c r="Y53" s="204">
        <v>562.20000000000005</v>
      </c>
      <c r="Z53" s="204">
        <v>550.70000000000005</v>
      </c>
      <c r="AA53" s="204">
        <v>558.70000000000005</v>
      </c>
      <c r="AB53" s="204">
        <v>570.70000000000005</v>
      </c>
      <c r="AC53" s="204">
        <v>572</v>
      </c>
      <c r="AD53" s="204">
        <v>577</v>
      </c>
      <c r="AE53" s="204">
        <v>586.6</v>
      </c>
      <c r="AF53" s="204">
        <v>596.79999999999995</v>
      </c>
      <c r="AG53" s="204">
        <v>603.9</v>
      </c>
      <c r="AH53" s="169">
        <f t="shared" si="5"/>
        <v>0.12350450947910913</v>
      </c>
    </row>
    <row r="54" spans="1:34" s="39" customFormat="1" x14ac:dyDescent="0.2">
      <c r="A54" s="167" t="s">
        <v>24</v>
      </c>
      <c r="B54" s="40" t="s">
        <v>66</v>
      </c>
      <c r="C54" s="78">
        <v>1854.6823401770675</v>
      </c>
      <c r="D54" s="78">
        <v>1771.7359382880334</v>
      </c>
      <c r="E54" s="78">
        <v>1800.023278168017</v>
      </c>
      <c r="F54" s="78">
        <v>1718.623912173121</v>
      </c>
      <c r="G54" s="78">
        <v>1605.2935624038403</v>
      </c>
      <c r="H54" s="78">
        <v>1425.7000829231888</v>
      </c>
      <c r="I54" s="78">
        <v>1447.1273671949243</v>
      </c>
      <c r="J54" s="78">
        <v>1413.5514517641095</v>
      </c>
      <c r="K54" s="78">
        <v>1384.5814331915913</v>
      </c>
      <c r="L54" s="169">
        <f t="shared" si="3"/>
        <v>2.2245031838947559E-2</v>
      </c>
      <c r="M54" s="78"/>
      <c r="N54" s="204">
        <v>91022</v>
      </c>
      <c r="O54" s="208">
        <v>85429</v>
      </c>
      <c r="P54" s="204">
        <v>94451</v>
      </c>
      <c r="Q54" s="204">
        <v>95650</v>
      </c>
      <c r="R54" s="204">
        <v>93940</v>
      </c>
      <c r="S54" s="204">
        <v>97140</v>
      </c>
      <c r="T54" s="204">
        <v>98576</v>
      </c>
      <c r="U54" s="204">
        <v>101929</v>
      </c>
      <c r="V54" s="204">
        <v>110280</v>
      </c>
      <c r="W54" s="169">
        <f t="shared" si="4"/>
        <v>2.5036312642429785E-2</v>
      </c>
      <c r="X54" s="78"/>
      <c r="Y54" s="204">
        <v>132</v>
      </c>
      <c r="Z54" s="204">
        <v>130.5</v>
      </c>
      <c r="AA54" s="204">
        <v>132.19999999999999</v>
      </c>
      <c r="AB54" s="204">
        <v>136.5</v>
      </c>
      <c r="AC54" s="204">
        <v>137.80000000000001</v>
      </c>
      <c r="AD54" s="204">
        <v>138.1</v>
      </c>
      <c r="AE54" s="204">
        <v>140.4</v>
      </c>
      <c r="AF54" s="204">
        <v>140.80000000000001</v>
      </c>
      <c r="AG54" s="204">
        <v>141.9</v>
      </c>
      <c r="AH54" s="169">
        <f t="shared" si="5"/>
        <v>2.9020185287440943E-2</v>
      </c>
    </row>
    <row r="55" spans="1:34" s="39" customFormat="1" x14ac:dyDescent="0.2">
      <c r="A55" s="167" t="s">
        <v>25</v>
      </c>
      <c r="B55" s="40" t="s">
        <v>67</v>
      </c>
      <c r="C55" s="78">
        <v>15617.145550182591</v>
      </c>
      <c r="D55" s="78">
        <v>15459.422548696497</v>
      </c>
      <c r="E55" s="78">
        <v>15935.086338262523</v>
      </c>
      <c r="F55" s="78">
        <v>14538.615871282229</v>
      </c>
      <c r="G55" s="78">
        <v>13756.866180976482</v>
      </c>
      <c r="H55" s="78">
        <v>13388.95326144807</v>
      </c>
      <c r="I55" s="78">
        <v>13472.568963634974</v>
      </c>
      <c r="J55" s="78">
        <v>13703.543573780311</v>
      </c>
      <c r="K55" s="78">
        <v>13951.918109143107</v>
      </c>
      <c r="L55" s="169">
        <f t="shared" si="3"/>
        <v>0.22415500823008025</v>
      </c>
      <c r="M55" s="78"/>
      <c r="N55" s="204">
        <v>570242</v>
      </c>
      <c r="O55" s="208">
        <v>542665</v>
      </c>
      <c r="P55" s="204">
        <v>579414</v>
      </c>
      <c r="Q55" s="204">
        <v>603111</v>
      </c>
      <c r="R55" s="204">
        <v>601709</v>
      </c>
      <c r="S55" s="204">
        <v>623145</v>
      </c>
      <c r="T55" s="204">
        <v>656087</v>
      </c>
      <c r="U55" s="204">
        <v>712553</v>
      </c>
      <c r="V55" s="204">
        <v>751287</v>
      </c>
      <c r="W55" s="169">
        <f t="shared" si="4"/>
        <v>0.17056090148887509</v>
      </c>
      <c r="X55" s="78"/>
      <c r="Y55" s="204">
        <v>784.9</v>
      </c>
      <c r="Z55" s="204">
        <v>759</v>
      </c>
      <c r="AA55" s="204">
        <v>764</v>
      </c>
      <c r="AB55" s="204">
        <v>780.90000000000009</v>
      </c>
      <c r="AC55" s="204">
        <v>785.2</v>
      </c>
      <c r="AD55" s="204">
        <v>791.9</v>
      </c>
      <c r="AE55" s="204">
        <v>802.4</v>
      </c>
      <c r="AF55" s="204">
        <v>816.6</v>
      </c>
      <c r="AG55" s="204">
        <v>833.69999999999993</v>
      </c>
      <c r="AH55" s="169">
        <f t="shared" si="5"/>
        <v>0.17050125774587394</v>
      </c>
    </row>
    <row r="56" spans="1:34" s="39" customFormat="1" x14ac:dyDescent="0.2">
      <c r="A56" s="167" t="s">
        <v>26</v>
      </c>
      <c r="B56" s="40" t="s">
        <v>68</v>
      </c>
      <c r="C56" s="78">
        <v>1618.8154723881221</v>
      </c>
      <c r="D56" s="78">
        <v>1581.4406274764478</v>
      </c>
      <c r="E56" s="78">
        <v>1635.5390944930016</v>
      </c>
      <c r="F56" s="78">
        <v>1540.019780913462</v>
      </c>
      <c r="G56" s="78">
        <v>1435.2408208791753</v>
      </c>
      <c r="H56" s="78">
        <v>1337.5939383532486</v>
      </c>
      <c r="I56" s="78">
        <v>1322.7674291729245</v>
      </c>
      <c r="J56" s="78">
        <v>1308.5980460847654</v>
      </c>
      <c r="K56" s="78">
        <v>1287.921147831812</v>
      </c>
      <c r="L56" s="169">
        <f t="shared" si="3"/>
        <v>2.0692063502203647E-2</v>
      </c>
      <c r="M56" s="78"/>
      <c r="N56" s="204">
        <v>78849</v>
      </c>
      <c r="O56" s="208">
        <v>71626</v>
      </c>
      <c r="P56" s="204">
        <v>79051</v>
      </c>
      <c r="Q56" s="204">
        <v>81757</v>
      </c>
      <c r="R56" s="204">
        <v>83266</v>
      </c>
      <c r="S56" s="204">
        <v>84437</v>
      </c>
      <c r="T56" s="204">
        <v>85507</v>
      </c>
      <c r="U56" s="204">
        <v>90088</v>
      </c>
      <c r="V56" s="204">
        <v>95048</v>
      </c>
      <c r="W56" s="169">
        <f t="shared" si="4"/>
        <v>2.1578268444302377E-2</v>
      </c>
      <c r="X56" s="78"/>
      <c r="Y56" s="204">
        <v>117.39999999999999</v>
      </c>
      <c r="Z56" s="204">
        <v>111.30000000000001</v>
      </c>
      <c r="AA56" s="204">
        <v>112.80000000000001</v>
      </c>
      <c r="AB56" s="204">
        <v>115.8</v>
      </c>
      <c r="AC56" s="204">
        <v>114.6</v>
      </c>
      <c r="AD56" s="204">
        <v>116.6</v>
      </c>
      <c r="AE56" s="204">
        <v>115.3</v>
      </c>
      <c r="AF56" s="204">
        <v>117.1</v>
      </c>
      <c r="AG56" s="204">
        <v>119.1</v>
      </c>
      <c r="AH56" s="169">
        <f t="shared" si="5"/>
        <v>2.4357322535124848E-2</v>
      </c>
    </row>
    <row r="57" spans="1:34" s="39" customFormat="1" x14ac:dyDescent="0.2">
      <c r="A57" s="167" t="s">
        <v>27</v>
      </c>
      <c r="B57" s="40" t="s">
        <v>69</v>
      </c>
      <c r="C57" s="78">
        <v>1834.1081051403321</v>
      </c>
      <c r="D57" s="78">
        <v>1869.1543986486522</v>
      </c>
      <c r="E57" s="78">
        <v>1928.7248061631699</v>
      </c>
      <c r="F57" s="78">
        <v>1806.4995897339652</v>
      </c>
      <c r="G57" s="78">
        <v>1790.4343687805413</v>
      </c>
      <c r="H57" s="78">
        <v>1737.585649122434</v>
      </c>
      <c r="I57" s="78">
        <v>1607.0349623366444</v>
      </c>
      <c r="J57" s="78">
        <v>1544.0113892992665</v>
      </c>
      <c r="K57" s="78">
        <v>1687.5027830213703</v>
      </c>
      <c r="L57" s="169">
        <f t="shared" si="3"/>
        <v>2.7111842060522997E-2</v>
      </c>
      <c r="M57" s="78"/>
      <c r="N57" s="204">
        <v>86533</v>
      </c>
      <c r="O57" s="208">
        <v>83649</v>
      </c>
      <c r="P57" s="204">
        <v>90464</v>
      </c>
      <c r="Q57" s="204">
        <v>95169</v>
      </c>
      <c r="R57" s="204">
        <v>97687</v>
      </c>
      <c r="S57" s="204">
        <v>97132</v>
      </c>
      <c r="T57" s="204">
        <v>100171</v>
      </c>
      <c r="U57" s="204">
        <v>103718</v>
      </c>
      <c r="V57" s="204">
        <v>112097</v>
      </c>
      <c r="W57" s="169">
        <f t="shared" si="4"/>
        <v>2.5448816995633401E-2</v>
      </c>
      <c r="X57" s="78"/>
      <c r="Y57" s="204">
        <v>131.69999999999999</v>
      </c>
      <c r="Z57" s="204">
        <v>127.5</v>
      </c>
      <c r="AA57" s="204">
        <v>129.1</v>
      </c>
      <c r="AB57" s="204">
        <v>130.5</v>
      </c>
      <c r="AC57" s="204">
        <v>130.69999999999999</v>
      </c>
      <c r="AD57" s="204">
        <v>130.6</v>
      </c>
      <c r="AE57" s="204">
        <v>132.9</v>
      </c>
      <c r="AF57" s="204">
        <v>137.5</v>
      </c>
      <c r="AG57" s="204">
        <v>138.39999999999998</v>
      </c>
      <c r="AH57" s="169">
        <f t="shared" si="5"/>
        <v>2.8304394952655573E-2</v>
      </c>
    </row>
    <row r="58" spans="1:34" s="39" customFormat="1" x14ac:dyDescent="0.2">
      <c r="A58" s="167" t="s">
        <v>28</v>
      </c>
      <c r="B58" s="40" t="s">
        <v>70</v>
      </c>
      <c r="C58" s="78">
        <v>2451.4545730463324</v>
      </c>
      <c r="D58" s="78">
        <v>1940.8485417357547</v>
      </c>
      <c r="E58" s="78">
        <v>2276.1194297903662</v>
      </c>
      <c r="F58" s="78">
        <v>1837.0770544026</v>
      </c>
      <c r="G58" s="78">
        <v>1778.7264446943202</v>
      </c>
      <c r="H58" s="78">
        <v>1649.0558860300048</v>
      </c>
      <c r="I58" s="78">
        <v>1481.6585481066491</v>
      </c>
      <c r="J58" s="78">
        <v>1405.9900153313604</v>
      </c>
      <c r="K58" s="78">
        <v>1413.2862763338783</v>
      </c>
      <c r="L58" s="169">
        <f t="shared" si="3"/>
        <v>2.2706211033124871E-2</v>
      </c>
      <c r="M58" s="78"/>
      <c r="N58" s="204">
        <v>79078</v>
      </c>
      <c r="O58" s="208">
        <v>74967</v>
      </c>
      <c r="P58" s="204">
        <v>81143</v>
      </c>
      <c r="Q58" s="204">
        <v>83948</v>
      </c>
      <c r="R58" s="204">
        <v>83644</v>
      </c>
      <c r="S58" s="204">
        <v>86034</v>
      </c>
      <c r="T58" s="204">
        <v>87559</v>
      </c>
      <c r="U58" s="204">
        <v>95971</v>
      </c>
      <c r="V58" s="204">
        <v>99747</v>
      </c>
      <c r="W58" s="169">
        <f t="shared" si="4"/>
        <v>2.2645058733627526E-2</v>
      </c>
      <c r="X58" s="78"/>
      <c r="Y58" s="204">
        <v>115.5</v>
      </c>
      <c r="Z58" s="204">
        <v>109.89999999999999</v>
      </c>
      <c r="AA58" s="204">
        <v>111.19999999999999</v>
      </c>
      <c r="AB58" s="204">
        <v>113.69999999999999</v>
      </c>
      <c r="AC58" s="204">
        <v>114.6</v>
      </c>
      <c r="AD58" s="204">
        <v>115.89999999999999</v>
      </c>
      <c r="AE58" s="204">
        <v>117.19999999999999</v>
      </c>
      <c r="AF58" s="204">
        <v>118</v>
      </c>
      <c r="AG58" s="204">
        <v>118.80000000000001</v>
      </c>
      <c r="AH58" s="169">
        <f t="shared" si="5"/>
        <v>2.4295969077857537E-2</v>
      </c>
    </row>
    <row r="59" spans="1:34" s="39" customFormat="1" x14ac:dyDescent="0.2">
      <c r="A59" s="167" t="s">
        <v>29</v>
      </c>
      <c r="B59" s="40" t="s">
        <v>71</v>
      </c>
      <c r="C59" s="78">
        <v>2063.2894813269909</v>
      </c>
      <c r="D59" s="78">
        <v>1847.3305713408563</v>
      </c>
      <c r="E59" s="78">
        <v>2012.4319014442717</v>
      </c>
      <c r="F59" s="78">
        <v>1910.3669483474591</v>
      </c>
      <c r="G59" s="78">
        <v>1828.2981189921154</v>
      </c>
      <c r="H59" s="78">
        <v>1812.5054011165541</v>
      </c>
      <c r="I59" s="78">
        <v>1739.1659854976654</v>
      </c>
      <c r="J59" s="78">
        <v>1682.8877659283244</v>
      </c>
      <c r="K59" s="78">
        <v>1723.2812111572955</v>
      </c>
      <c r="L59" s="169">
        <f t="shared" si="3"/>
        <v>2.7686667241586232E-2</v>
      </c>
      <c r="M59" s="78"/>
      <c r="N59" s="204">
        <v>88571</v>
      </c>
      <c r="O59" s="208">
        <v>82334</v>
      </c>
      <c r="P59" s="204">
        <v>88093</v>
      </c>
      <c r="Q59" s="204">
        <v>92562</v>
      </c>
      <c r="R59" s="204">
        <v>90975</v>
      </c>
      <c r="S59" s="204">
        <v>91077</v>
      </c>
      <c r="T59" s="204">
        <v>93621</v>
      </c>
      <c r="U59" s="204">
        <v>98147</v>
      </c>
      <c r="V59" s="204">
        <v>104700</v>
      </c>
      <c r="W59" s="169">
        <f t="shared" si="4"/>
        <v>2.37695133629162E-2</v>
      </c>
      <c r="X59" s="78"/>
      <c r="Y59" s="204">
        <v>124.20000000000002</v>
      </c>
      <c r="Z59" s="204">
        <v>120.1</v>
      </c>
      <c r="AA59" s="204">
        <v>122.4</v>
      </c>
      <c r="AB59" s="204">
        <v>122.99999999999999</v>
      </c>
      <c r="AC59" s="204">
        <v>123.80000000000001</v>
      </c>
      <c r="AD59" s="204">
        <v>123</v>
      </c>
      <c r="AE59" s="204">
        <v>125</v>
      </c>
      <c r="AF59" s="204">
        <v>125.8</v>
      </c>
      <c r="AG59" s="204">
        <v>125.9</v>
      </c>
      <c r="AH59" s="169">
        <f t="shared" si="5"/>
        <v>2.5748000899850704E-2</v>
      </c>
    </row>
    <row r="60" spans="1:34" s="39" customFormat="1" x14ac:dyDescent="0.2">
      <c r="A60" s="167" t="s">
        <v>30</v>
      </c>
      <c r="B60" s="40" t="s">
        <v>72</v>
      </c>
      <c r="C60" s="78">
        <v>1740.3397558363183</v>
      </c>
      <c r="D60" s="78">
        <v>1654.6143025226586</v>
      </c>
      <c r="E60" s="78">
        <v>1771.6349490738176</v>
      </c>
      <c r="F60" s="78">
        <v>1617.3106618245329</v>
      </c>
      <c r="G60" s="78">
        <v>1513.0776971180819</v>
      </c>
      <c r="H60" s="78">
        <v>1446.1641150368</v>
      </c>
      <c r="I60" s="78">
        <v>1375.8308545631103</v>
      </c>
      <c r="J60" s="78">
        <v>1344.9353084922761</v>
      </c>
      <c r="K60" s="78">
        <v>1320.2005766092448</v>
      </c>
      <c r="L60" s="169">
        <f t="shared" si="3"/>
        <v>2.1210672883843151E-2</v>
      </c>
      <c r="M60" s="78"/>
      <c r="N60" s="204">
        <v>83484</v>
      </c>
      <c r="O60" s="208">
        <v>81282</v>
      </c>
      <c r="P60" s="204">
        <v>86639</v>
      </c>
      <c r="Q60" s="204">
        <v>83673</v>
      </c>
      <c r="R60" s="204">
        <v>85711</v>
      </c>
      <c r="S60" s="204">
        <v>86775</v>
      </c>
      <c r="T60" s="204">
        <v>90727</v>
      </c>
      <c r="U60" s="204">
        <v>94127</v>
      </c>
      <c r="V60" s="204">
        <v>97616</v>
      </c>
      <c r="W60" s="169">
        <f t="shared" si="4"/>
        <v>2.2161268542831208E-2</v>
      </c>
      <c r="X60" s="78"/>
      <c r="Y60" s="204">
        <v>126.30000000000001</v>
      </c>
      <c r="Z60" s="204">
        <v>121.3</v>
      </c>
      <c r="AA60" s="204">
        <v>122.4</v>
      </c>
      <c r="AB60" s="204">
        <v>124.00000000000001</v>
      </c>
      <c r="AC60" s="204">
        <v>122.10000000000001</v>
      </c>
      <c r="AD60" s="204">
        <v>122.2</v>
      </c>
      <c r="AE60" s="204">
        <v>121.80000000000001</v>
      </c>
      <c r="AF60" s="204">
        <v>122.6</v>
      </c>
      <c r="AG60" s="204">
        <v>122.9</v>
      </c>
      <c r="AH60" s="169">
        <f t="shared" si="5"/>
        <v>2.5134466327177533E-2</v>
      </c>
    </row>
    <row r="61" spans="1:34" s="39" customFormat="1" x14ac:dyDescent="0.2">
      <c r="A61" s="167" t="s">
        <v>31</v>
      </c>
      <c r="B61" s="40" t="s">
        <v>73</v>
      </c>
      <c r="C61" s="78">
        <v>2024.3105494138038</v>
      </c>
      <c r="D61" s="78">
        <v>1856.9470567883814</v>
      </c>
      <c r="E61" s="78">
        <v>2064.6534016586452</v>
      </c>
      <c r="F61" s="78">
        <v>2048.5517124157841</v>
      </c>
      <c r="G61" s="78">
        <v>1846.4855138608066</v>
      </c>
      <c r="H61" s="78">
        <v>1667.0372762975744</v>
      </c>
      <c r="I61" s="78">
        <v>1600.0622701372708</v>
      </c>
      <c r="J61" s="78">
        <v>1535.7912636651959</v>
      </c>
      <c r="K61" s="78">
        <v>1508.4925612124989</v>
      </c>
      <c r="L61" s="169">
        <f t="shared" si="3"/>
        <v>2.4235819034230985E-2</v>
      </c>
      <c r="M61" s="78"/>
      <c r="N61" s="204">
        <v>79453</v>
      </c>
      <c r="O61" s="208">
        <v>79096</v>
      </c>
      <c r="P61" s="204">
        <v>83818</v>
      </c>
      <c r="Q61" s="204">
        <v>85272</v>
      </c>
      <c r="R61" s="204">
        <v>85093</v>
      </c>
      <c r="S61" s="204">
        <v>84998</v>
      </c>
      <c r="T61" s="204">
        <v>86954</v>
      </c>
      <c r="U61" s="204">
        <v>90836</v>
      </c>
      <c r="V61" s="204">
        <v>92436</v>
      </c>
      <c r="W61" s="169">
        <f t="shared" si="4"/>
        <v>2.0985279247512145E-2</v>
      </c>
      <c r="X61" s="78"/>
      <c r="Y61" s="204">
        <v>116.6</v>
      </c>
      <c r="Z61" s="204">
        <v>112</v>
      </c>
      <c r="AA61" s="204">
        <v>109.8</v>
      </c>
      <c r="AB61" s="204">
        <v>110.8</v>
      </c>
      <c r="AC61" s="204">
        <v>111.60000000000001</v>
      </c>
      <c r="AD61" s="204">
        <v>112.5</v>
      </c>
      <c r="AE61" s="204">
        <v>112.5</v>
      </c>
      <c r="AF61" s="204">
        <v>113</v>
      </c>
      <c r="AG61" s="204">
        <v>113.9</v>
      </c>
      <c r="AH61" s="169">
        <f t="shared" si="5"/>
        <v>2.3293862609158025E-2</v>
      </c>
    </row>
    <row r="62" spans="1:34" s="39" customFormat="1" x14ac:dyDescent="0.2">
      <c r="A62" s="167" t="s">
        <v>32</v>
      </c>
      <c r="B62" s="40" t="s">
        <v>74</v>
      </c>
      <c r="C62" s="78">
        <v>782.85723113730114</v>
      </c>
      <c r="D62" s="78">
        <v>759.57854894512548</v>
      </c>
      <c r="E62" s="78">
        <v>769.82045997692182</v>
      </c>
      <c r="F62" s="78">
        <v>742.7164875202543</v>
      </c>
      <c r="G62" s="78">
        <v>740.00517495364852</v>
      </c>
      <c r="H62" s="78">
        <v>695.72983179102596</v>
      </c>
      <c r="I62" s="78">
        <v>654.7472061821336</v>
      </c>
      <c r="J62" s="78">
        <v>664.9336999127828</v>
      </c>
      <c r="K62" s="78">
        <v>635.12901156763189</v>
      </c>
      <c r="L62" s="169">
        <f t="shared" si="3"/>
        <v>1.020414166004943E-2</v>
      </c>
      <c r="M62" s="78"/>
      <c r="N62" s="204">
        <v>39680</v>
      </c>
      <c r="O62" s="208">
        <v>37799</v>
      </c>
      <c r="P62" s="204">
        <v>44262</v>
      </c>
      <c r="Q62" s="204">
        <v>41093</v>
      </c>
      <c r="R62" s="204">
        <v>40440</v>
      </c>
      <c r="S62" s="204">
        <v>40761</v>
      </c>
      <c r="T62" s="204">
        <v>42014</v>
      </c>
      <c r="U62" s="204">
        <v>42668</v>
      </c>
      <c r="V62" s="204">
        <v>45706</v>
      </c>
      <c r="W62" s="169">
        <f t="shared" si="4"/>
        <v>1.0376402843987085E-2</v>
      </c>
      <c r="X62" s="78"/>
      <c r="Y62" s="204">
        <v>58.500000000000007</v>
      </c>
      <c r="Z62" s="204">
        <v>55.900000000000006</v>
      </c>
      <c r="AA62" s="204">
        <v>55.4</v>
      </c>
      <c r="AB62" s="204">
        <v>58.099999999999994</v>
      </c>
      <c r="AC62" s="204">
        <v>58</v>
      </c>
      <c r="AD62" s="204">
        <v>57.5</v>
      </c>
      <c r="AE62" s="204">
        <v>57.3</v>
      </c>
      <c r="AF62" s="204">
        <v>59.300000000000004</v>
      </c>
      <c r="AG62" s="204">
        <v>59.300000000000004</v>
      </c>
      <c r="AH62" s="169">
        <f t="shared" si="5"/>
        <v>1.2127533386506328E-2</v>
      </c>
    </row>
    <row r="63" spans="1:34" s="39" customFormat="1" x14ac:dyDescent="0.2">
      <c r="A63" s="167" t="s">
        <v>33</v>
      </c>
      <c r="B63" s="40" t="s">
        <v>75</v>
      </c>
      <c r="C63" s="78">
        <v>1767.7537897208813</v>
      </c>
      <c r="D63" s="78">
        <v>1790.1727507249868</v>
      </c>
      <c r="E63" s="78">
        <v>1644.8296024272026</v>
      </c>
      <c r="F63" s="78">
        <v>1689.5578587103903</v>
      </c>
      <c r="G63" s="78">
        <v>1605.6670568833047</v>
      </c>
      <c r="H63" s="78">
        <v>1578.4650475426724</v>
      </c>
      <c r="I63" s="78">
        <v>1519.4263106513856</v>
      </c>
      <c r="J63" s="78">
        <v>1523.4870088648529</v>
      </c>
      <c r="K63" s="78">
        <v>1469.2279082644222</v>
      </c>
      <c r="L63" s="169">
        <f t="shared" si="3"/>
        <v>2.3604983292802747E-2</v>
      </c>
      <c r="M63" s="78"/>
      <c r="N63" s="204">
        <v>80412</v>
      </c>
      <c r="O63" s="208">
        <v>76765</v>
      </c>
      <c r="P63" s="204">
        <v>84034</v>
      </c>
      <c r="Q63" s="204">
        <v>85267</v>
      </c>
      <c r="R63" s="204">
        <v>87551</v>
      </c>
      <c r="S63" s="204">
        <v>87104</v>
      </c>
      <c r="T63" s="204">
        <v>88934</v>
      </c>
      <c r="U63" s="204">
        <v>95065</v>
      </c>
      <c r="V63" s="204">
        <v>99802</v>
      </c>
      <c r="W63" s="169">
        <f t="shared" si="4"/>
        <v>2.2657545106454274E-2</v>
      </c>
      <c r="X63" s="78"/>
      <c r="Y63" s="204">
        <v>120.9</v>
      </c>
      <c r="Z63" s="204">
        <v>116.2</v>
      </c>
      <c r="AA63" s="204">
        <v>117.69999999999999</v>
      </c>
      <c r="AB63" s="204">
        <v>122.1</v>
      </c>
      <c r="AC63" s="204">
        <v>123.69999999999999</v>
      </c>
      <c r="AD63" s="204">
        <v>123.7</v>
      </c>
      <c r="AE63" s="204">
        <v>124.50000000000001</v>
      </c>
      <c r="AF63" s="204">
        <v>125.9</v>
      </c>
      <c r="AG63" s="204">
        <v>128.19999999999999</v>
      </c>
      <c r="AH63" s="169">
        <f t="shared" si="5"/>
        <v>2.6218377405566796E-2</v>
      </c>
    </row>
    <row r="64" spans="1:34" s="39" customFormat="1" x14ac:dyDescent="0.2">
      <c r="A64" s="167" t="s">
        <v>34</v>
      </c>
      <c r="B64" s="40" t="s">
        <v>76</v>
      </c>
      <c r="C64" s="78">
        <v>6034.0839607642101</v>
      </c>
      <c r="D64" s="78">
        <v>4841.1083797919691</v>
      </c>
      <c r="E64" s="78">
        <v>6217.8584880724084</v>
      </c>
      <c r="F64" s="78">
        <v>5987.6152162957378</v>
      </c>
      <c r="G64" s="78">
        <v>5735.4301960614812</v>
      </c>
      <c r="H64" s="78">
        <v>5551.2373674492637</v>
      </c>
      <c r="I64" s="78">
        <v>5626.5956021923257</v>
      </c>
      <c r="J64" s="78">
        <v>4892.4933993476807</v>
      </c>
      <c r="K64" s="78">
        <v>5876.0858575271077</v>
      </c>
      <c r="L64" s="169">
        <f t="shared" si="3"/>
        <v>9.4406666054861421E-2</v>
      </c>
      <c r="M64" s="78"/>
      <c r="N64" s="204">
        <v>94494</v>
      </c>
      <c r="O64" s="208">
        <v>78482</v>
      </c>
      <c r="P64" s="204">
        <v>103117</v>
      </c>
      <c r="Q64" s="204">
        <v>105261</v>
      </c>
      <c r="R64" s="204">
        <v>102066</v>
      </c>
      <c r="S64" s="204">
        <v>101328</v>
      </c>
      <c r="T64" s="204">
        <v>100910</v>
      </c>
      <c r="U64" s="204">
        <v>101001</v>
      </c>
      <c r="V64" s="204">
        <v>104799</v>
      </c>
      <c r="W64" s="169">
        <f t="shared" si="4"/>
        <v>2.3791988834004345E-2</v>
      </c>
      <c r="X64" s="78"/>
      <c r="Y64" s="204">
        <v>115.3</v>
      </c>
      <c r="Z64" s="204">
        <v>111.9</v>
      </c>
      <c r="AA64" s="204">
        <v>114.19999999999999</v>
      </c>
      <c r="AB64" s="204">
        <v>116.2</v>
      </c>
      <c r="AC64" s="204">
        <v>118.7</v>
      </c>
      <c r="AD64" s="204">
        <v>121.3</v>
      </c>
      <c r="AE64" s="204">
        <v>120.10000000000001</v>
      </c>
      <c r="AF64" s="204">
        <v>119.89999999999999</v>
      </c>
      <c r="AG64" s="204">
        <v>121.2</v>
      </c>
      <c r="AH64" s="169">
        <f t="shared" si="5"/>
        <v>2.4786796735996069E-2</v>
      </c>
    </row>
    <row r="65" spans="1:34" s="39" customFormat="1" x14ac:dyDescent="0.2">
      <c r="A65" s="217">
        <v>99</v>
      </c>
      <c r="B65" s="206" t="s">
        <v>1058</v>
      </c>
      <c r="C65" s="78"/>
      <c r="D65" s="78"/>
      <c r="E65" s="78"/>
      <c r="F65" s="78"/>
      <c r="G65" s="78"/>
      <c r="H65" s="78"/>
      <c r="I65" s="78"/>
      <c r="J65" s="78"/>
      <c r="K65" s="78"/>
      <c r="L65" s="169"/>
      <c r="M65" s="78"/>
      <c r="N65" s="204">
        <v>762</v>
      </c>
      <c r="O65" s="208">
        <v>873</v>
      </c>
      <c r="P65" s="204">
        <v>943</v>
      </c>
      <c r="Q65" s="204">
        <v>996</v>
      </c>
      <c r="R65" s="204">
        <v>838</v>
      </c>
      <c r="S65" s="204">
        <v>861</v>
      </c>
      <c r="T65" s="204">
        <v>856</v>
      </c>
      <c r="U65" s="204">
        <v>846</v>
      </c>
      <c r="V65" s="204">
        <v>876</v>
      </c>
      <c r="W65" s="169">
        <f t="shared" si="4"/>
        <v>1.9887386538600373E-4</v>
      </c>
      <c r="X65" s="78"/>
      <c r="Y65" s="204">
        <v>0.8</v>
      </c>
      <c r="Z65" s="204">
        <v>0.9</v>
      </c>
      <c r="AA65" s="204">
        <v>0.9</v>
      </c>
      <c r="AB65" s="204">
        <v>0.8</v>
      </c>
      <c r="AC65" s="204">
        <v>0.7</v>
      </c>
      <c r="AD65" s="204">
        <v>0.7</v>
      </c>
      <c r="AE65" s="204">
        <v>0.6</v>
      </c>
      <c r="AF65" s="204">
        <v>0.6</v>
      </c>
      <c r="AG65" s="204">
        <v>0.6</v>
      </c>
      <c r="AH65" s="169">
        <f t="shared" si="5"/>
        <v>1.2270691453463402E-4</v>
      </c>
    </row>
    <row r="66" spans="1:34" s="39" customFormat="1" ht="13.5" thickBot="1" x14ac:dyDescent="0.25">
      <c r="B66" s="153" t="s">
        <v>374</v>
      </c>
      <c r="C66" s="78">
        <v>72278.931048177721</v>
      </c>
      <c r="D66" s="78">
        <v>67619.354284730973</v>
      </c>
      <c r="E66" s="78">
        <v>73208.141086035655</v>
      </c>
      <c r="F66" s="78">
        <v>68566.332917236112</v>
      </c>
      <c r="G66" s="78">
        <v>64998.748080093392</v>
      </c>
      <c r="H66" s="78">
        <v>62948.587360320045</v>
      </c>
      <c r="I66" s="78">
        <v>61957.636040314523</v>
      </c>
      <c r="J66" s="78">
        <v>61967.706851715979</v>
      </c>
      <c r="K66" s="78">
        <v>62242.276981928459</v>
      </c>
      <c r="L66" s="169">
        <f t="shared" si="3"/>
        <v>1</v>
      </c>
      <c r="N66" s="215">
        <v>3387599</v>
      </c>
      <c r="O66" s="216">
        <v>3288509</v>
      </c>
      <c r="P66" s="215">
        <v>3519994</v>
      </c>
      <c r="Q66" s="215">
        <v>3656577</v>
      </c>
      <c r="R66" s="215">
        <v>3684800</v>
      </c>
      <c r="S66" s="215">
        <v>3769909</v>
      </c>
      <c r="T66" s="215">
        <v>3936840</v>
      </c>
      <c r="U66" s="215">
        <v>4199860</v>
      </c>
      <c r="V66" s="215">
        <v>4404802</v>
      </c>
      <c r="W66" s="169">
        <f>V66/$V$66</f>
        <v>1</v>
      </c>
      <c r="Y66" s="220">
        <v>4565.2000000000007</v>
      </c>
      <c r="Z66" s="220">
        <v>4454.6999999999989</v>
      </c>
      <c r="AA66" s="215">
        <v>4497.6999999999989</v>
      </c>
      <c r="AB66" s="215">
        <v>4593.7000000000016</v>
      </c>
      <c r="AC66" s="215">
        <v>4627.3</v>
      </c>
      <c r="AD66" s="215">
        <v>4671.9999999999991</v>
      </c>
      <c r="AE66" s="215">
        <v>4737.4000000000015</v>
      </c>
      <c r="AF66" s="215">
        <v>4807.3</v>
      </c>
      <c r="AG66" s="215">
        <v>4889.7000000000007</v>
      </c>
      <c r="AH66" s="169">
        <f>AG66/$AG$66</f>
        <v>1</v>
      </c>
    </row>
    <row r="67" spans="1:34" x14ac:dyDescent="0.2">
      <c r="L67" s="169"/>
    </row>
    <row r="68" spans="1:34" x14ac:dyDescent="0.2">
      <c r="B68" s="64"/>
      <c r="N68" s="208" t="s">
        <v>1072</v>
      </c>
      <c r="Y68" s="208" t="s">
        <v>1072</v>
      </c>
    </row>
    <row r="69" spans="1:34" x14ac:dyDescent="0.2">
      <c r="A69" s="208" t="s">
        <v>1059</v>
      </c>
      <c r="N69" s="219" t="s">
        <v>1070</v>
      </c>
      <c r="O69" s="62"/>
      <c r="Y69" s="219" t="s">
        <v>1070</v>
      </c>
    </row>
    <row r="70" spans="1:34" x14ac:dyDescent="0.2">
      <c r="A70" s="219" t="s">
        <v>1060</v>
      </c>
      <c r="P70" s="62"/>
    </row>
    <row r="71" spans="1:34" x14ac:dyDescent="0.2">
      <c r="P71" s="57"/>
    </row>
    <row r="72" spans="1:34" x14ac:dyDescent="0.2">
      <c r="P72" s="62"/>
    </row>
    <row r="73" spans="1:34" x14ac:dyDescent="0.2">
      <c r="P73" s="62"/>
    </row>
    <row r="74" spans="1:34" x14ac:dyDescent="0.2">
      <c r="P74" s="57"/>
    </row>
    <row r="75" spans="1:34" x14ac:dyDescent="0.2">
      <c r="P75" s="136"/>
    </row>
    <row r="76" spans="1:34" x14ac:dyDescent="0.2">
      <c r="P76" s="62"/>
    </row>
    <row r="77" spans="1:34" x14ac:dyDescent="0.2">
      <c r="P77" s="57"/>
    </row>
    <row r="78" spans="1:34" x14ac:dyDescent="0.2">
      <c r="P78" s="14"/>
    </row>
    <row r="79" spans="1:34" x14ac:dyDescent="0.2">
      <c r="P79" s="62"/>
    </row>
    <row r="80" spans="1:34" x14ac:dyDescent="0.2">
      <c r="P80" s="62"/>
    </row>
    <row r="81" spans="16:16" x14ac:dyDescent="0.2">
      <c r="P81" s="62"/>
    </row>
    <row r="82" spans="16:16" x14ac:dyDescent="0.2">
      <c r="P82" s="62"/>
    </row>
    <row r="83" spans="16:16" x14ac:dyDescent="0.2">
      <c r="P83" s="62"/>
    </row>
    <row r="84" spans="16:16" x14ac:dyDescent="0.2">
      <c r="P84" s="62"/>
    </row>
    <row r="85" spans="16:16" x14ac:dyDescent="0.2">
      <c r="P85" s="62"/>
    </row>
  </sheetData>
  <sortState ref="Q7:T27">
    <sortCondition ref="R7:R27"/>
  </sortState>
  <hyperlinks>
    <hyperlink ref="A1" location="'Innehåll-Content'!A1" display="Tillbaka till innehåll - Back to content"/>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158"/>
  <sheetViews>
    <sheetView workbookViewId="0">
      <pane ySplit="6" topLeftCell="A7" activePane="bottomLeft" state="frozen"/>
      <selection pane="bottomLeft" activeCell="A2" sqref="A2"/>
    </sheetView>
  </sheetViews>
  <sheetFormatPr defaultRowHeight="12.75" x14ac:dyDescent="0.2"/>
  <cols>
    <col min="1" max="1" width="5.42578125" bestFit="1" customWidth="1"/>
    <col min="2" max="3" width="19.85546875" customWidth="1"/>
    <col min="4" max="4" width="83.7109375" bestFit="1" customWidth="1"/>
    <col min="5" max="5" width="6.7109375" customWidth="1"/>
    <col min="6" max="6" width="4.5703125" bestFit="1" customWidth="1"/>
    <col min="7" max="7" width="9.7109375" bestFit="1" customWidth="1"/>
    <col min="8" max="8" width="22.85546875" bestFit="1" customWidth="1"/>
    <col min="9" max="9" width="20.28515625" bestFit="1" customWidth="1"/>
    <col min="10" max="18" width="7" style="95" customWidth="1"/>
    <col min="19" max="19" width="3.85546875" style="95" bestFit="1" customWidth="1"/>
    <col min="20" max="26" width="10.85546875" style="95" bestFit="1" customWidth="1"/>
    <col min="27" max="28" width="10.85546875" style="95" customWidth="1"/>
    <col min="29" max="29" width="3.85546875" style="95" bestFit="1" customWidth="1"/>
    <col min="30" max="36" width="8.28515625" style="95" customWidth="1"/>
    <col min="37" max="37" width="9.5703125" style="45" bestFit="1" customWidth="1"/>
    <col min="38" max="38" width="9.5703125" style="45" customWidth="1"/>
    <col min="39" max="44" width="9.140625" style="45"/>
    <col min="45" max="45" width="9.140625" style="183"/>
  </cols>
  <sheetData>
    <row r="1" spans="1:45" x14ac:dyDescent="0.2">
      <c r="A1" s="160" t="s">
        <v>700</v>
      </c>
    </row>
    <row r="2" spans="1:45" x14ac:dyDescent="0.2">
      <c r="J2" s="184"/>
      <c r="K2"/>
      <c r="L2"/>
      <c r="M2"/>
      <c r="N2"/>
      <c r="O2"/>
      <c r="P2"/>
      <c r="Q2"/>
      <c r="R2"/>
      <c r="T2" s="184"/>
      <c r="V2" s="184"/>
    </row>
    <row r="3" spans="1:45" ht="28.15" customHeight="1" x14ac:dyDescent="0.25">
      <c r="B3" s="249" t="s">
        <v>754</v>
      </c>
      <c r="C3" s="250"/>
      <c r="D3" s="250"/>
      <c r="J3" s="249" t="s">
        <v>752</v>
      </c>
      <c r="K3" s="253"/>
      <c r="L3" s="253"/>
      <c r="M3" s="253"/>
      <c r="N3" s="253"/>
      <c r="O3" s="253"/>
      <c r="P3" s="253"/>
      <c r="Q3" s="201"/>
      <c r="R3" s="229"/>
      <c r="T3" s="249" t="s">
        <v>769</v>
      </c>
      <c r="U3" s="255"/>
      <c r="V3" s="255"/>
      <c r="W3" s="255"/>
      <c r="X3" s="255"/>
      <c r="Y3" s="255"/>
      <c r="Z3" s="255"/>
      <c r="AA3" s="199"/>
      <c r="AB3" s="226"/>
      <c r="AD3" s="249" t="s">
        <v>760</v>
      </c>
      <c r="AE3" s="255"/>
      <c r="AF3" s="255"/>
      <c r="AG3" s="255"/>
      <c r="AH3" s="255"/>
      <c r="AI3" s="255"/>
      <c r="AJ3" s="255"/>
    </row>
    <row r="4" spans="1:45" ht="29.45" customHeight="1" thickBot="1" x14ac:dyDescent="0.25">
      <c r="A4" s="44"/>
      <c r="B4" s="251" t="s">
        <v>755</v>
      </c>
      <c r="C4" s="252"/>
      <c r="D4" s="252"/>
      <c r="E4" s="44"/>
      <c r="F4" s="44"/>
      <c r="G4" s="44"/>
      <c r="H4" s="44"/>
      <c r="I4" s="44"/>
      <c r="J4" s="251" t="s">
        <v>750</v>
      </c>
      <c r="K4" s="252"/>
      <c r="L4" s="252"/>
      <c r="M4" s="252"/>
      <c r="N4" s="252"/>
      <c r="O4" s="252"/>
      <c r="P4" s="252"/>
      <c r="Q4" s="200"/>
      <c r="R4" s="228"/>
      <c r="S4" s="104"/>
      <c r="T4" s="251" t="s">
        <v>770</v>
      </c>
      <c r="U4" s="252"/>
      <c r="V4" s="252"/>
      <c r="W4" s="252"/>
      <c r="X4" s="252"/>
      <c r="Y4" s="252"/>
      <c r="Z4" s="252"/>
      <c r="AA4" s="200"/>
      <c r="AB4" s="228"/>
      <c r="AC4" s="104"/>
      <c r="AD4" s="251" t="s">
        <v>751</v>
      </c>
      <c r="AE4" s="252"/>
      <c r="AF4" s="252"/>
      <c r="AG4" s="252"/>
      <c r="AH4" s="252"/>
      <c r="AI4" s="252"/>
      <c r="AJ4" s="252"/>
      <c r="AK4" s="44"/>
      <c r="AL4" s="44"/>
    </row>
    <row r="5" spans="1:45" s="80" customFormat="1" x14ac:dyDescent="0.2">
      <c r="A5" s="81"/>
      <c r="B5" s="81"/>
      <c r="C5" s="81"/>
      <c r="D5" s="81"/>
      <c r="E5" s="81"/>
      <c r="F5" s="98" t="s">
        <v>36</v>
      </c>
      <c r="G5" s="98" t="s">
        <v>740</v>
      </c>
      <c r="H5" s="147" t="s">
        <v>38</v>
      </c>
      <c r="I5" s="98"/>
      <c r="J5" s="98"/>
      <c r="K5" s="98"/>
      <c r="L5" s="98"/>
      <c r="M5" s="98"/>
      <c r="N5" s="98"/>
      <c r="O5" s="98"/>
      <c r="P5" s="98"/>
      <c r="Q5" s="98"/>
      <c r="R5" s="98"/>
      <c r="S5" s="98"/>
      <c r="T5" s="98"/>
      <c r="U5" s="98"/>
      <c r="V5" s="98"/>
      <c r="W5" s="98"/>
      <c r="X5" s="98"/>
      <c r="Y5" s="98"/>
      <c r="Z5" s="98"/>
      <c r="AA5" s="98"/>
      <c r="AB5" s="98"/>
      <c r="AC5" s="98"/>
      <c r="AD5" s="98"/>
      <c r="AE5" s="96"/>
      <c r="AF5" s="96"/>
      <c r="AG5" s="96"/>
      <c r="AH5" s="96"/>
      <c r="AI5" s="96"/>
      <c r="AJ5" s="96"/>
      <c r="AK5" s="96"/>
      <c r="AL5" s="96"/>
      <c r="AM5" s="82"/>
      <c r="AN5" s="82"/>
      <c r="AO5" s="82"/>
      <c r="AP5" s="82"/>
      <c r="AQ5" s="82"/>
      <c r="AR5" s="82"/>
      <c r="AS5" s="183"/>
    </row>
    <row r="6" spans="1:45" s="80" customFormat="1" ht="23.25" thickBot="1" x14ac:dyDescent="0.25">
      <c r="A6" s="83"/>
      <c r="B6" s="83"/>
      <c r="C6" s="83"/>
      <c r="D6" s="84"/>
      <c r="E6" s="84"/>
      <c r="F6" s="54" t="s">
        <v>39</v>
      </c>
      <c r="G6" s="54" t="s">
        <v>739</v>
      </c>
      <c r="H6" s="179"/>
      <c r="I6" s="180" t="s">
        <v>748</v>
      </c>
      <c r="J6" s="189" t="s">
        <v>3</v>
      </c>
      <c r="K6" s="189" t="s">
        <v>4</v>
      </c>
      <c r="L6" s="189" t="s">
        <v>5</v>
      </c>
      <c r="M6" s="189" t="s">
        <v>6</v>
      </c>
      <c r="N6" s="189" t="s">
        <v>7</v>
      </c>
      <c r="O6" s="189" t="s">
        <v>8</v>
      </c>
      <c r="P6" s="189" t="s">
        <v>9</v>
      </c>
      <c r="Q6" s="189">
        <v>2015</v>
      </c>
      <c r="R6" s="189">
        <v>2016</v>
      </c>
      <c r="S6" s="189"/>
      <c r="T6" s="189" t="s">
        <v>3</v>
      </c>
      <c r="U6" s="189" t="s">
        <v>4</v>
      </c>
      <c r="V6" s="189" t="s">
        <v>5</v>
      </c>
      <c r="W6" s="189" t="s">
        <v>6</v>
      </c>
      <c r="X6" s="189" t="s">
        <v>7</v>
      </c>
      <c r="Y6" s="189" t="s">
        <v>8</v>
      </c>
      <c r="Z6" s="189" t="s">
        <v>9</v>
      </c>
      <c r="AA6" s="189">
        <v>2015</v>
      </c>
      <c r="AB6" s="189">
        <v>2016</v>
      </c>
      <c r="AC6" s="189"/>
      <c r="AD6" s="189" t="s">
        <v>3</v>
      </c>
      <c r="AE6" s="189" t="s">
        <v>4</v>
      </c>
      <c r="AF6" s="189" t="s">
        <v>5</v>
      </c>
      <c r="AG6" s="189" t="s">
        <v>6</v>
      </c>
      <c r="AH6" s="189" t="s">
        <v>7</v>
      </c>
      <c r="AI6" s="189" t="s">
        <v>8</v>
      </c>
      <c r="AJ6" s="189" t="s">
        <v>9</v>
      </c>
      <c r="AK6" s="189">
        <v>2015</v>
      </c>
      <c r="AL6" s="189">
        <v>2016</v>
      </c>
      <c r="AM6" s="172"/>
      <c r="AN6" s="172"/>
      <c r="AO6" s="172"/>
      <c r="AP6" s="172"/>
      <c r="AQ6" s="172"/>
      <c r="AR6" s="172"/>
      <c r="AS6" s="185"/>
    </row>
    <row r="7" spans="1:45" s="80" customFormat="1" x14ac:dyDescent="0.2">
      <c r="F7" s="62" t="s">
        <v>668</v>
      </c>
      <c r="G7" s="62" t="s">
        <v>35</v>
      </c>
      <c r="H7" s="40"/>
      <c r="I7" s="40"/>
      <c r="J7" s="78"/>
      <c r="K7" s="78"/>
      <c r="L7" s="78"/>
      <c r="M7" s="78"/>
      <c r="N7" s="78"/>
      <c r="O7" s="78"/>
      <c r="P7" s="78"/>
      <c r="Q7" s="78"/>
      <c r="R7" s="78"/>
      <c r="S7" s="98"/>
      <c r="T7" s="78"/>
      <c r="U7" s="78"/>
      <c r="V7" s="78"/>
      <c r="W7" s="78"/>
      <c r="X7" s="78"/>
      <c r="Y7" s="78"/>
      <c r="Z7" s="78"/>
      <c r="AA7" s="78"/>
      <c r="AB7" s="78"/>
      <c r="AC7" s="98"/>
      <c r="AD7" s="95"/>
      <c r="AE7" s="95"/>
      <c r="AF7" s="95"/>
      <c r="AG7" s="95"/>
      <c r="AH7" s="95"/>
      <c r="AI7" s="95"/>
      <c r="AJ7" s="95"/>
      <c r="AK7" s="91"/>
      <c r="AL7" s="91"/>
      <c r="AM7" s="91"/>
      <c r="AN7" s="91"/>
      <c r="AO7" s="91"/>
      <c r="AP7" s="91"/>
      <c r="AQ7" s="91"/>
      <c r="AR7" s="91"/>
      <c r="AS7" s="186"/>
    </row>
    <row r="8" spans="1:45" s="80" customFormat="1" x14ac:dyDescent="0.2">
      <c r="F8" s="40"/>
      <c r="G8" s="40"/>
      <c r="H8" s="101" t="s">
        <v>1064</v>
      </c>
      <c r="I8" s="181" t="s">
        <v>753</v>
      </c>
      <c r="J8" s="78">
        <v>3565.3358251941122</v>
      </c>
      <c r="K8" s="78">
        <v>3486.8480774827221</v>
      </c>
      <c r="L8" s="78">
        <v>3466.0196186358594</v>
      </c>
      <c r="M8" s="78">
        <v>3385.8476832099286</v>
      </c>
      <c r="N8" s="78">
        <v>3226.2813048389698</v>
      </c>
      <c r="O8" s="78">
        <v>3158.8255971266294</v>
      </c>
      <c r="P8" s="78">
        <v>3141.9423118038571</v>
      </c>
      <c r="Q8" s="78">
        <v>3136.4453952963531</v>
      </c>
      <c r="R8" s="78">
        <v>2984.8059976694385</v>
      </c>
      <c r="S8" s="95"/>
      <c r="T8" s="78">
        <v>1461618443.6776156</v>
      </c>
      <c r="U8" s="78">
        <v>1476160924.251951</v>
      </c>
      <c r="V8" s="78">
        <v>1465041547.4582953</v>
      </c>
      <c r="W8" s="78">
        <v>1492106963.4093418</v>
      </c>
      <c r="X8" s="78">
        <v>1494129055.5280454</v>
      </c>
      <c r="Y8" s="78">
        <v>1503168526.5430048</v>
      </c>
      <c r="Z8" s="78">
        <v>1539434015.3544335</v>
      </c>
      <c r="AA8" s="78">
        <v>1574950899.1207974</v>
      </c>
      <c r="AB8" s="78">
        <v>1628968592.6009905</v>
      </c>
      <c r="AC8" s="95"/>
      <c r="AD8" s="182">
        <f t="shared" ref="AD8:AL23" si="0">(J8*1000000)/(T8)</f>
        <v>2.4393068113065675</v>
      </c>
      <c r="AE8" s="182">
        <f t="shared" si="0"/>
        <v>2.3621056621924152</v>
      </c>
      <c r="AF8" s="182">
        <f t="shared" si="0"/>
        <v>2.3658166040745168</v>
      </c>
      <c r="AG8" s="182">
        <f t="shared" si="0"/>
        <v>2.2691722284262683</v>
      </c>
      <c r="AH8" s="182">
        <f t="shared" si="0"/>
        <v>2.1593056455881303</v>
      </c>
      <c r="AI8" s="182">
        <f t="shared" si="0"/>
        <v>2.1014447424543365</v>
      </c>
      <c r="AJ8" s="182">
        <f t="shared" si="0"/>
        <v>2.0409723836591125</v>
      </c>
      <c r="AK8" s="182">
        <f>(Q8*1000000)/(AA8)</f>
        <v>1.9914559857372358</v>
      </c>
      <c r="AL8" s="182">
        <f t="shared" si="0"/>
        <v>1.832328757734714</v>
      </c>
      <c r="AM8" s="173"/>
      <c r="AN8" s="173"/>
      <c r="AO8" s="173"/>
      <c r="AP8" s="173"/>
      <c r="AQ8" s="173"/>
      <c r="AR8" s="173"/>
      <c r="AS8" s="187"/>
    </row>
    <row r="9" spans="1:45" s="80" customFormat="1" x14ac:dyDescent="0.2">
      <c r="F9" s="40"/>
      <c r="H9" s="40" t="s">
        <v>736</v>
      </c>
      <c r="I9" s="181" t="s">
        <v>52</v>
      </c>
      <c r="J9" s="78">
        <v>1386.5442712993874</v>
      </c>
      <c r="K9" s="78">
        <v>1478.3217424169702</v>
      </c>
      <c r="L9" s="78">
        <v>1444.0819535087849</v>
      </c>
      <c r="M9" s="78">
        <v>1364.2990349121244</v>
      </c>
      <c r="N9" s="78">
        <v>1308.1073045874593</v>
      </c>
      <c r="O9" s="78">
        <v>1293.4090508057091</v>
      </c>
      <c r="P9" s="78">
        <v>1319.7582600471546</v>
      </c>
      <c r="Q9" s="78">
        <v>1329.4634975406332</v>
      </c>
      <c r="R9" s="78">
        <v>1290.5463448729743</v>
      </c>
      <c r="S9" s="182"/>
      <c r="T9" s="78">
        <v>723950764.40696573</v>
      </c>
      <c r="U9" s="78">
        <v>752627831.66253626</v>
      </c>
      <c r="V9" s="78">
        <v>754564117.2440362</v>
      </c>
      <c r="W9" s="78">
        <v>741004776.36928189</v>
      </c>
      <c r="X9" s="78">
        <v>741974610.35551953</v>
      </c>
      <c r="Y9" s="78">
        <v>743892162.91934144</v>
      </c>
      <c r="Z9" s="78">
        <v>773986461.58105147</v>
      </c>
      <c r="AA9" s="78">
        <v>791665069.29954696</v>
      </c>
      <c r="AB9" s="78">
        <v>813195607.0228653</v>
      </c>
      <c r="AC9" s="182"/>
      <c r="AD9" s="182">
        <f t="shared" ref="AD9:AD11" si="1">(J9*1000000)/(T9)</f>
        <v>1.9152466430989881</v>
      </c>
      <c r="AE9" s="182">
        <f t="shared" ref="AE9:AE11" si="2">(K9*1000000)/(U9)</f>
        <v>1.9642134933429103</v>
      </c>
      <c r="AF9" s="182">
        <f t="shared" ref="AF9:AF11" si="3">(L9*1000000)/(V9)</f>
        <v>1.913796217587364</v>
      </c>
      <c r="AG9" s="182">
        <f t="shared" ref="AG9:AG11" si="4">(M9*1000000)/(W9)</f>
        <v>1.8411474236330996</v>
      </c>
      <c r="AH9" s="182">
        <f t="shared" ref="AH9:AH11" si="5">(N9*1000000)/(X9)</f>
        <v>1.7630081761971281</v>
      </c>
      <c r="AI9" s="182">
        <f t="shared" ref="AI9:AI11" si="6">(O9*1000000)/(Y9)</f>
        <v>1.7387050372057093</v>
      </c>
      <c r="AJ9" s="182">
        <f t="shared" ref="AJ9:AJ11" si="7">(P9*1000000)/(Z9)</f>
        <v>1.7051438565879233</v>
      </c>
      <c r="AK9" s="182">
        <f t="shared" ref="AK9:AK11" si="8">(Q9*1000000)/(AA9)</f>
        <v>1.6793257011035261</v>
      </c>
      <c r="AL9" s="182">
        <f t="shared" si="0"/>
        <v>1.5870060459348827</v>
      </c>
      <c r="AM9" s="173"/>
      <c r="AN9" s="173"/>
      <c r="AO9" s="173"/>
      <c r="AP9" s="173"/>
      <c r="AQ9" s="173"/>
      <c r="AR9" s="173"/>
      <c r="AS9" s="187"/>
    </row>
    <row r="10" spans="1:45" s="80" customFormat="1" x14ac:dyDescent="0.2">
      <c r="F10" s="40"/>
      <c r="H10" s="40" t="s">
        <v>737</v>
      </c>
      <c r="I10" s="181" t="s">
        <v>749</v>
      </c>
      <c r="J10" s="78">
        <v>2136.5872904373341</v>
      </c>
      <c r="K10" s="78">
        <v>1963.9405345659845</v>
      </c>
      <c r="L10" s="78">
        <v>1980.2741859519151</v>
      </c>
      <c r="M10" s="78">
        <v>1981.6472686448878</v>
      </c>
      <c r="N10" s="78">
        <v>1877.3549037871899</v>
      </c>
      <c r="O10" s="78">
        <v>1827.0950057638925</v>
      </c>
      <c r="P10" s="78">
        <v>1784.4501390297758</v>
      </c>
      <c r="Q10" s="78">
        <v>1770.4300369578277</v>
      </c>
      <c r="R10" s="78">
        <v>1660.1950903486124</v>
      </c>
      <c r="S10" s="182"/>
      <c r="T10" s="78">
        <v>719957225.67064977</v>
      </c>
      <c r="U10" s="78">
        <v>703939498.17688084</v>
      </c>
      <c r="V10" s="78">
        <v>692445403.97066116</v>
      </c>
      <c r="W10" s="78">
        <v>732939510.51915741</v>
      </c>
      <c r="X10" s="78">
        <v>732571496.13346183</v>
      </c>
      <c r="Y10" s="78">
        <v>740128949.40636897</v>
      </c>
      <c r="Z10" s="78">
        <v>745836301.41422033</v>
      </c>
      <c r="AA10" s="78">
        <v>763891890.98778296</v>
      </c>
      <c r="AB10" s="78">
        <v>796281463.50609303</v>
      </c>
      <c r="AC10" s="182"/>
      <c r="AD10" s="182">
        <f t="shared" si="1"/>
        <v>2.9676586528415969</v>
      </c>
      <c r="AE10" s="182">
        <f t="shared" si="2"/>
        <v>2.7899280259913755</v>
      </c>
      <c r="AF10" s="182">
        <f t="shared" si="3"/>
        <v>2.8598271785710616</v>
      </c>
      <c r="AG10" s="182">
        <f t="shared" si="4"/>
        <v>2.7036982454953793</v>
      </c>
      <c r="AH10" s="182">
        <f t="shared" si="5"/>
        <v>2.5626917150011095</v>
      </c>
      <c r="AI10" s="182">
        <f t="shared" si="6"/>
        <v>2.4686171338512568</v>
      </c>
      <c r="AJ10" s="182">
        <f t="shared" si="7"/>
        <v>2.3925493243573475</v>
      </c>
      <c r="AK10" s="182">
        <f t="shared" si="8"/>
        <v>2.3176447581718636</v>
      </c>
      <c r="AL10" s="182">
        <f t="shared" si="0"/>
        <v>2.0849349965257717</v>
      </c>
      <c r="AM10" s="173"/>
      <c r="AN10" s="173"/>
      <c r="AO10" s="173"/>
      <c r="AP10" s="173"/>
      <c r="AQ10" s="173"/>
      <c r="AR10" s="173"/>
      <c r="AS10" s="187"/>
    </row>
    <row r="11" spans="1:45" s="80" customFormat="1" x14ac:dyDescent="0.2">
      <c r="F11" s="40"/>
      <c r="H11" s="40" t="s">
        <v>738</v>
      </c>
      <c r="I11" s="58" t="s">
        <v>50</v>
      </c>
      <c r="J11" s="78">
        <v>42.204263457390766</v>
      </c>
      <c r="K11" s="78">
        <v>44.585800499767899</v>
      </c>
      <c r="L11" s="78">
        <v>41.663479175158884</v>
      </c>
      <c r="M11" s="78">
        <v>39.901379652916617</v>
      </c>
      <c r="N11" s="78">
        <v>40.819096464320268</v>
      </c>
      <c r="O11" s="78">
        <v>38.321540557028101</v>
      </c>
      <c r="P11" s="78">
        <v>37.733912726926341</v>
      </c>
      <c r="Q11" s="78">
        <v>36.551860797891763</v>
      </c>
      <c r="R11" s="78">
        <v>34.064562447851543</v>
      </c>
      <c r="S11" s="182"/>
      <c r="T11" s="78">
        <v>17710453.600000009</v>
      </c>
      <c r="U11" s="78">
        <v>19593594.412533794</v>
      </c>
      <c r="V11" s="78">
        <v>18032026.243597861</v>
      </c>
      <c r="W11" s="78">
        <v>18162676.520902712</v>
      </c>
      <c r="X11" s="78">
        <v>19582949.039064161</v>
      </c>
      <c r="Y11" s="78">
        <v>19147414.217294268</v>
      </c>
      <c r="Z11" s="78">
        <v>19611252.359161671</v>
      </c>
      <c r="AA11" s="78">
        <v>19393938.833467349</v>
      </c>
      <c r="AB11" s="78">
        <v>19491522.07203209</v>
      </c>
      <c r="AC11" s="182"/>
      <c r="AD11" s="182">
        <f t="shared" si="1"/>
        <v>2.3830142587308289</v>
      </c>
      <c r="AE11" s="182">
        <f t="shared" si="2"/>
        <v>2.2755294184943873</v>
      </c>
      <c r="AF11" s="182">
        <f t="shared" si="3"/>
        <v>2.3105267601277584</v>
      </c>
      <c r="AG11" s="182">
        <f t="shared" si="4"/>
        <v>2.1968887463802864</v>
      </c>
      <c r="AH11" s="182">
        <f t="shared" si="5"/>
        <v>2.084420297621882</v>
      </c>
      <c r="AI11" s="182">
        <f t="shared" si="6"/>
        <v>2.001395077274478</v>
      </c>
      <c r="AJ11" s="182">
        <f t="shared" si="7"/>
        <v>1.9240950060641291</v>
      </c>
      <c r="AK11" s="182">
        <f t="shared" si="8"/>
        <v>1.8847053768580353</v>
      </c>
      <c r="AL11" s="182">
        <f t="shared" si="0"/>
        <v>1.7476604608898121</v>
      </c>
      <c r="AM11" s="173"/>
      <c r="AN11" s="173"/>
      <c r="AO11" s="173"/>
      <c r="AP11" s="173"/>
      <c r="AQ11" s="173"/>
      <c r="AR11" s="173"/>
      <c r="AS11" s="187"/>
    </row>
    <row r="12" spans="1:45" s="80" customFormat="1" x14ac:dyDescent="0.2">
      <c r="F12" s="40"/>
      <c r="H12" s="40"/>
      <c r="I12" s="40"/>
      <c r="J12" s="78"/>
      <c r="K12" s="78"/>
      <c r="L12" s="78"/>
      <c r="M12" s="78"/>
      <c r="N12" s="78"/>
      <c r="O12" s="78"/>
      <c r="P12" s="78"/>
      <c r="Q12" s="78"/>
      <c r="R12" s="78"/>
      <c r="S12" s="182"/>
      <c r="T12" s="78"/>
      <c r="U12" s="78"/>
      <c r="V12" s="78"/>
      <c r="W12" s="78"/>
      <c r="X12" s="78"/>
      <c r="Y12" s="78"/>
      <c r="Z12" s="78"/>
      <c r="AA12" s="78"/>
      <c r="AB12" s="78"/>
      <c r="AC12" s="182"/>
      <c r="AD12" s="182"/>
      <c r="AE12" s="182"/>
      <c r="AF12" s="182"/>
      <c r="AG12" s="182"/>
      <c r="AH12" s="182"/>
      <c r="AI12" s="182"/>
      <c r="AJ12" s="182"/>
      <c r="AK12" s="182"/>
      <c r="AL12" s="182"/>
      <c r="AM12" s="173"/>
      <c r="AN12" s="173"/>
      <c r="AO12" s="173"/>
      <c r="AP12" s="173"/>
      <c r="AQ12" s="173"/>
      <c r="AR12" s="173"/>
      <c r="AS12" s="187"/>
    </row>
    <row r="13" spans="1:45" s="80" customFormat="1" x14ac:dyDescent="0.2">
      <c r="F13" s="62" t="s">
        <v>669</v>
      </c>
      <c r="G13" s="62" t="s">
        <v>741</v>
      </c>
      <c r="H13" s="40"/>
      <c r="I13" s="40"/>
      <c r="J13" s="78"/>
      <c r="K13" s="78"/>
      <c r="L13" s="78"/>
      <c r="M13" s="78"/>
      <c r="N13" s="78"/>
      <c r="O13" s="78"/>
      <c r="P13" s="78"/>
      <c r="Q13" s="78"/>
      <c r="R13" s="78"/>
      <c r="S13" s="182"/>
      <c r="T13" s="78"/>
      <c r="U13" s="78"/>
      <c r="V13" s="78"/>
      <c r="W13" s="78"/>
      <c r="X13" s="78"/>
      <c r="Y13" s="78"/>
      <c r="Z13" s="78"/>
      <c r="AA13" s="78"/>
      <c r="AB13" s="78"/>
      <c r="AC13" s="182"/>
      <c r="AD13" s="182"/>
      <c r="AE13" s="182"/>
      <c r="AF13" s="182"/>
      <c r="AG13" s="182"/>
      <c r="AH13" s="182"/>
      <c r="AI13" s="182"/>
      <c r="AJ13" s="182"/>
      <c r="AK13" s="182"/>
      <c r="AL13" s="182"/>
      <c r="AM13" s="173"/>
      <c r="AN13" s="173"/>
      <c r="AO13" s="173"/>
      <c r="AP13" s="173"/>
      <c r="AQ13" s="173"/>
      <c r="AR13" s="173"/>
      <c r="AS13" s="183"/>
    </row>
    <row r="14" spans="1:45" s="80" customFormat="1" x14ac:dyDescent="0.2">
      <c r="H14" s="101" t="s">
        <v>1064</v>
      </c>
      <c r="I14" s="181" t="s">
        <v>753</v>
      </c>
      <c r="J14" s="78">
        <v>3017.1365693680177</v>
      </c>
      <c r="K14" s="78">
        <v>2966.8396190818303</v>
      </c>
      <c r="L14" s="78">
        <v>2989.4667220012288</v>
      </c>
      <c r="M14" s="78">
        <v>2914.8284349718556</v>
      </c>
      <c r="N14" s="78">
        <v>2767.0445831422926</v>
      </c>
      <c r="O14" s="78">
        <v>2713.4525700037107</v>
      </c>
      <c r="P14" s="78">
        <v>2666.7673630946806</v>
      </c>
      <c r="Q14" s="78">
        <v>2686.9722046688848</v>
      </c>
      <c r="R14" s="78">
        <v>2536.4062049704476</v>
      </c>
      <c r="S14" s="182"/>
      <c r="T14" s="78">
        <v>1214947492.8025701</v>
      </c>
      <c r="U14" s="78">
        <v>1228528088.2360957</v>
      </c>
      <c r="V14" s="78">
        <v>1239547818.6681974</v>
      </c>
      <c r="W14" s="78">
        <v>1257989504.1844101</v>
      </c>
      <c r="X14" s="78">
        <v>1255137018.3208075</v>
      </c>
      <c r="Y14" s="78">
        <v>1260336840.1143668</v>
      </c>
      <c r="Z14" s="78">
        <v>1275338855.4002056</v>
      </c>
      <c r="AA14" s="78">
        <v>1314470154.3694949</v>
      </c>
      <c r="AB14" s="78">
        <v>1346746361.917743</v>
      </c>
      <c r="AC14" s="182"/>
      <c r="AD14" s="182">
        <f t="shared" ref="AD14:AD46" si="9">(J14*1000000)/(T14)</f>
        <v>2.483347294629386</v>
      </c>
      <c r="AE14" s="182">
        <f t="shared" ref="AE14:AE46" si="10">(K14*1000000)/(U14)</f>
        <v>2.41495464978874</v>
      </c>
      <c r="AF14" s="182">
        <f t="shared" ref="AF14:AF46" si="11">(L14*1000000)/(V14)</f>
        <v>2.4117397303907082</v>
      </c>
      <c r="AG14" s="182">
        <f t="shared" ref="AG14:AG46" si="12">(M14*1000000)/(W14)</f>
        <v>2.3170530638581286</v>
      </c>
      <c r="AH14" s="182">
        <f t="shared" ref="AH14:AH46" si="13">(N14*1000000)/(X14)</f>
        <v>2.2045757098648875</v>
      </c>
      <c r="AI14" s="182">
        <f t="shared" ref="AI14:AI46" si="14">(O14*1000000)/(Y14)</f>
        <v>2.1529582280221882</v>
      </c>
      <c r="AJ14" s="182">
        <f t="shared" ref="AJ14:AJ46" si="15">(P14*1000000)/(Z14)</f>
        <v>2.091026515661079</v>
      </c>
      <c r="AK14" s="182">
        <f t="shared" ref="AK14:AL40" si="16">(Q14*1000000)/(AA14)</f>
        <v>2.0441485078508541</v>
      </c>
      <c r="AL14" s="182">
        <f t="shared" si="0"/>
        <v>1.8833584977045343</v>
      </c>
      <c r="AM14" s="173"/>
      <c r="AN14" s="173"/>
      <c r="AO14" s="173"/>
      <c r="AP14" s="173"/>
      <c r="AQ14" s="173"/>
      <c r="AR14" s="173"/>
      <c r="AS14" s="183"/>
    </row>
    <row r="15" spans="1:45" s="80" customFormat="1" x14ac:dyDescent="0.2">
      <c r="G15" s="40"/>
      <c r="H15" s="40" t="s">
        <v>736</v>
      </c>
      <c r="I15" s="181" t="s">
        <v>52</v>
      </c>
      <c r="J15" s="78">
        <v>1564.2132762537149</v>
      </c>
      <c r="K15" s="78">
        <v>1667.1635236696975</v>
      </c>
      <c r="L15" s="78">
        <v>1637.2862777274338</v>
      </c>
      <c r="M15" s="78">
        <v>1567.1482167075033</v>
      </c>
      <c r="N15" s="78">
        <v>1500.6365754150927</v>
      </c>
      <c r="O15" s="78">
        <v>1485.957279767543</v>
      </c>
      <c r="P15" s="78">
        <v>1481.2037943509415</v>
      </c>
      <c r="Q15" s="78">
        <v>1500.3232908944051</v>
      </c>
      <c r="R15" s="78">
        <v>1453.5360174749635</v>
      </c>
      <c r="S15" s="182"/>
      <c r="T15" s="78">
        <v>816818235.64811301</v>
      </c>
      <c r="U15" s="78">
        <v>847222492.92285323</v>
      </c>
      <c r="V15" s="78">
        <v>851879716.61804128</v>
      </c>
      <c r="W15" s="78">
        <v>847942137.66455483</v>
      </c>
      <c r="X15" s="78">
        <v>849348669.0871017</v>
      </c>
      <c r="Y15" s="78">
        <v>854070533.79181814</v>
      </c>
      <c r="Z15" s="78">
        <v>869560662.68809605</v>
      </c>
      <c r="AA15" s="78">
        <v>891984208.2041502</v>
      </c>
      <c r="AB15" s="78">
        <v>916643927.4391793</v>
      </c>
      <c r="AC15" s="182"/>
      <c r="AD15" s="182">
        <f t="shared" si="9"/>
        <v>1.9150077801734842</v>
      </c>
      <c r="AE15" s="182">
        <f t="shared" si="10"/>
        <v>1.9677989401793501</v>
      </c>
      <c r="AF15" s="182">
        <f t="shared" si="11"/>
        <v>1.9219688481696136</v>
      </c>
      <c r="AG15" s="182">
        <f t="shared" si="12"/>
        <v>1.8481782507280771</v>
      </c>
      <c r="AH15" s="182">
        <f t="shared" si="13"/>
        <v>1.7668086500070805</v>
      </c>
      <c r="AI15" s="182">
        <f t="shared" si="14"/>
        <v>1.7398531163115258</v>
      </c>
      <c r="AJ15" s="182">
        <f t="shared" si="15"/>
        <v>1.7033932857220757</v>
      </c>
      <c r="AK15" s="182">
        <f t="shared" si="16"/>
        <v>1.6820065614334543</v>
      </c>
      <c r="AL15" s="182">
        <f t="shared" si="0"/>
        <v>1.585714991355144</v>
      </c>
      <c r="AM15" s="173"/>
      <c r="AN15" s="173"/>
      <c r="AO15" s="173"/>
      <c r="AP15" s="173"/>
      <c r="AQ15" s="173"/>
      <c r="AR15" s="173"/>
      <c r="AS15" s="183"/>
    </row>
    <row r="16" spans="1:45" s="80" customFormat="1" x14ac:dyDescent="0.2">
      <c r="G16" s="40"/>
      <c r="H16" s="40" t="s">
        <v>737</v>
      </c>
      <c r="I16" s="181" t="s">
        <v>749</v>
      </c>
      <c r="J16" s="78">
        <v>1390.8581793089345</v>
      </c>
      <c r="K16" s="78">
        <v>1261.0166898065058</v>
      </c>
      <c r="L16" s="78">
        <v>1313.6237853449391</v>
      </c>
      <c r="M16" s="78">
        <v>1309.7615760523765</v>
      </c>
      <c r="N16" s="78">
        <v>1231.0035143038963</v>
      </c>
      <c r="O16" s="78">
        <v>1194.384123438243</v>
      </c>
      <c r="P16" s="78">
        <v>1154.3209607484987</v>
      </c>
      <c r="Q16" s="78">
        <v>1153.7599691154683</v>
      </c>
      <c r="R16" s="78">
        <v>1053.0922368662086</v>
      </c>
      <c r="S16" s="182"/>
      <c r="T16" s="78">
        <v>377837782.85445726</v>
      </c>
      <c r="U16" s="78">
        <v>365471580.72249407</v>
      </c>
      <c r="V16" s="78">
        <v>371899901.29492718</v>
      </c>
      <c r="W16" s="78">
        <v>393860308.26668495</v>
      </c>
      <c r="X16" s="78">
        <v>389912870.01120496</v>
      </c>
      <c r="Y16" s="78">
        <v>390639151.9927237</v>
      </c>
      <c r="Z16" s="78">
        <v>390340966.79739994</v>
      </c>
      <c r="AA16" s="78">
        <v>405138571.23847455</v>
      </c>
      <c r="AB16" s="78">
        <v>413090525.6661523</v>
      </c>
      <c r="AC16" s="182"/>
      <c r="AD16" s="182">
        <f t="shared" si="9"/>
        <v>3.6810987212591484</v>
      </c>
      <c r="AE16" s="182">
        <f t="shared" si="10"/>
        <v>3.4503823452253801</v>
      </c>
      <c r="AF16" s="182">
        <f t="shared" si="11"/>
        <v>3.5321971873910178</v>
      </c>
      <c r="AG16" s="182">
        <f t="shared" si="12"/>
        <v>3.3254469885945701</v>
      </c>
      <c r="AH16" s="182">
        <f t="shared" si="13"/>
        <v>3.1571246013718932</v>
      </c>
      <c r="AI16" s="182">
        <f t="shared" si="14"/>
        <v>3.0575125850685092</v>
      </c>
      <c r="AJ16" s="182">
        <f t="shared" si="15"/>
        <v>2.957211922231135</v>
      </c>
      <c r="AK16" s="182">
        <f t="shared" si="16"/>
        <v>2.8478156636345955</v>
      </c>
      <c r="AL16" s="182">
        <f t="shared" si="0"/>
        <v>2.5493013551157722</v>
      </c>
      <c r="AM16" s="173"/>
      <c r="AN16" s="173"/>
      <c r="AO16" s="173"/>
      <c r="AP16" s="173"/>
      <c r="AQ16" s="173"/>
      <c r="AR16" s="173"/>
      <c r="AS16" s="183"/>
    </row>
    <row r="17" spans="6:45" s="80" customFormat="1" x14ac:dyDescent="0.2">
      <c r="G17" s="40"/>
      <c r="H17" s="40" t="s">
        <v>738</v>
      </c>
      <c r="I17" s="58" t="s">
        <v>50</v>
      </c>
      <c r="J17" s="78">
        <v>62.065113805368199</v>
      </c>
      <c r="K17" s="78">
        <v>38.659405605627057</v>
      </c>
      <c r="L17" s="78">
        <v>38.556658928855633</v>
      </c>
      <c r="M17" s="78">
        <v>37.918642211976127</v>
      </c>
      <c r="N17" s="78">
        <v>35.404493423303713</v>
      </c>
      <c r="O17" s="78">
        <v>33.111166797924369</v>
      </c>
      <c r="P17" s="78">
        <v>31.242607995240068</v>
      </c>
      <c r="Q17" s="78">
        <v>32.888944659011216</v>
      </c>
      <c r="R17" s="78">
        <v>29.777950629274834</v>
      </c>
      <c r="S17" s="182"/>
      <c r="T17" s="78">
        <v>20291474.300000004</v>
      </c>
      <c r="U17" s="78">
        <v>15834014.590748183</v>
      </c>
      <c r="V17" s="78">
        <v>15768200.755228901</v>
      </c>
      <c r="W17" s="78">
        <v>16187058.253170239</v>
      </c>
      <c r="X17" s="78">
        <v>15875479.222500838</v>
      </c>
      <c r="Y17" s="78">
        <v>15627154.329825224</v>
      </c>
      <c r="Z17" s="78">
        <v>15437225.914709501</v>
      </c>
      <c r="AA17" s="78">
        <v>17347374.926870275</v>
      </c>
      <c r="AB17" s="78">
        <v>17011908.812411364</v>
      </c>
      <c r="AC17" s="182"/>
      <c r="AD17" s="182">
        <f t="shared" si="9"/>
        <v>3.0586793688701164</v>
      </c>
      <c r="AE17" s="182">
        <f t="shared" si="10"/>
        <v>2.4415416181450125</v>
      </c>
      <c r="AF17" s="182">
        <f t="shared" si="11"/>
        <v>2.4452161364111147</v>
      </c>
      <c r="AG17" s="182">
        <f t="shared" si="12"/>
        <v>2.3425283098953296</v>
      </c>
      <c r="AH17" s="182">
        <f t="shared" si="13"/>
        <v>2.2301369884396158</v>
      </c>
      <c r="AI17" s="182">
        <f t="shared" si="14"/>
        <v>2.1188225379415377</v>
      </c>
      <c r="AJ17" s="182">
        <f t="shared" si="15"/>
        <v>2.0238485961049686</v>
      </c>
      <c r="AK17" s="182">
        <f t="shared" si="16"/>
        <v>1.8959032590036302</v>
      </c>
      <c r="AL17" s="182">
        <f t="shared" si="0"/>
        <v>1.7504179547182712</v>
      </c>
      <c r="AM17" s="173"/>
      <c r="AN17" s="173"/>
      <c r="AO17" s="173"/>
      <c r="AP17" s="173"/>
      <c r="AQ17" s="173"/>
      <c r="AR17" s="173"/>
      <c r="AS17" s="183"/>
    </row>
    <row r="18" spans="6:45" s="80" customFormat="1" x14ac:dyDescent="0.2">
      <c r="G18" s="40"/>
      <c r="H18" s="40"/>
      <c r="I18" s="40"/>
      <c r="J18" s="78"/>
      <c r="K18" s="78"/>
      <c r="L18" s="78"/>
      <c r="M18" s="78"/>
      <c r="N18" s="78"/>
      <c r="O18" s="78"/>
      <c r="P18" s="78"/>
      <c r="Q18" s="78"/>
      <c r="R18" s="78"/>
      <c r="S18" s="182"/>
      <c r="T18" s="78"/>
      <c r="U18" s="78"/>
      <c r="V18" s="78"/>
      <c r="W18" s="78"/>
      <c r="X18" s="78"/>
      <c r="Y18" s="78"/>
      <c r="Z18" s="78"/>
      <c r="AA18" s="78"/>
      <c r="AB18" s="78"/>
      <c r="AC18" s="182"/>
      <c r="AD18" s="182"/>
      <c r="AE18" s="182"/>
      <c r="AF18" s="182"/>
      <c r="AG18" s="182"/>
      <c r="AH18" s="182"/>
      <c r="AI18" s="182"/>
      <c r="AJ18" s="182"/>
      <c r="AK18" s="182"/>
      <c r="AL18" s="182"/>
      <c r="AM18" s="173"/>
      <c r="AN18" s="173"/>
      <c r="AO18" s="173"/>
      <c r="AP18" s="173"/>
      <c r="AQ18" s="173"/>
      <c r="AR18" s="173"/>
      <c r="AS18" s="183"/>
    </row>
    <row r="19" spans="6:45" s="80" customFormat="1" x14ac:dyDescent="0.2">
      <c r="F19" s="62" t="s">
        <v>670</v>
      </c>
      <c r="G19" s="62" t="s">
        <v>742</v>
      </c>
      <c r="H19" s="40"/>
      <c r="I19" s="40"/>
      <c r="J19" s="78"/>
      <c r="K19" s="78"/>
      <c r="L19" s="78"/>
      <c r="M19" s="78"/>
      <c r="N19" s="78"/>
      <c r="O19" s="78"/>
      <c r="P19" s="78"/>
      <c r="Q19" s="78"/>
      <c r="R19" s="78"/>
      <c r="S19" s="182"/>
      <c r="T19" s="78"/>
      <c r="U19" s="78"/>
      <c r="V19" s="78"/>
      <c r="W19" s="78"/>
      <c r="X19" s="78"/>
      <c r="Y19" s="78"/>
      <c r="Z19" s="78"/>
      <c r="AA19" s="78"/>
      <c r="AB19" s="78"/>
      <c r="AC19" s="182"/>
      <c r="AD19" s="182"/>
      <c r="AE19" s="182"/>
      <c r="AF19" s="182"/>
      <c r="AG19" s="182"/>
      <c r="AH19" s="182"/>
      <c r="AI19" s="182"/>
      <c r="AJ19" s="182"/>
      <c r="AK19" s="182"/>
      <c r="AL19" s="182"/>
      <c r="AM19" s="173"/>
      <c r="AN19" s="173"/>
      <c r="AO19" s="173"/>
      <c r="AP19" s="173"/>
      <c r="AQ19" s="173"/>
      <c r="AR19" s="173"/>
      <c r="AS19" s="183"/>
    </row>
    <row r="20" spans="6:45" s="80" customFormat="1" x14ac:dyDescent="0.2">
      <c r="G20" s="40"/>
      <c r="H20" s="101" t="s">
        <v>1064</v>
      </c>
      <c r="I20" s="181" t="s">
        <v>753</v>
      </c>
      <c r="J20" s="78">
        <v>1920.6910641743902</v>
      </c>
      <c r="K20" s="78">
        <v>1872.17198250754</v>
      </c>
      <c r="L20" s="78">
        <v>1900.8719284471736</v>
      </c>
      <c r="M20" s="78">
        <v>1843.0054305240046</v>
      </c>
      <c r="N20" s="78">
        <v>1741.0386766738945</v>
      </c>
      <c r="O20" s="78">
        <v>1690.0293177504111</v>
      </c>
      <c r="P20" s="78">
        <v>1687.1692915235069</v>
      </c>
      <c r="Q20" s="78">
        <v>1686.7411114495849</v>
      </c>
      <c r="R20" s="78">
        <v>1586.0741619372059</v>
      </c>
      <c r="S20" s="182"/>
      <c r="T20" s="78">
        <v>719878275.22960067</v>
      </c>
      <c r="U20" s="78">
        <v>724686724.44124734</v>
      </c>
      <c r="V20" s="78">
        <v>726556067.17157555</v>
      </c>
      <c r="W20" s="78">
        <v>735971485.22069442</v>
      </c>
      <c r="X20" s="78">
        <v>730958845.44326818</v>
      </c>
      <c r="Y20" s="78">
        <v>731067119.8347162</v>
      </c>
      <c r="Z20" s="78">
        <v>747361016.70607007</v>
      </c>
      <c r="AA20" s="78">
        <v>763620752.04853702</v>
      </c>
      <c r="AB20" s="78">
        <v>785020812.4220742</v>
      </c>
      <c r="AC20" s="182"/>
      <c r="AD20" s="182">
        <f t="shared" si="9"/>
        <v>2.6680775490297965</v>
      </c>
      <c r="AE20" s="182">
        <f t="shared" si="10"/>
        <v>2.5834224905265573</v>
      </c>
      <c r="AF20" s="182">
        <f t="shared" si="11"/>
        <v>2.6162770009575662</v>
      </c>
      <c r="AG20" s="182">
        <f t="shared" si="12"/>
        <v>2.5041804846166644</v>
      </c>
      <c r="AH20" s="182">
        <f t="shared" si="13"/>
        <v>2.3818559519833071</v>
      </c>
      <c r="AI20" s="182">
        <f t="shared" si="14"/>
        <v>2.3117293500116687</v>
      </c>
      <c r="AJ20" s="182">
        <f t="shared" si="15"/>
        <v>2.2575024035365954</v>
      </c>
      <c r="AK20" s="182">
        <f t="shared" si="16"/>
        <v>2.2088728035803471</v>
      </c>
      <c r="AL20" s="182">
        <f t="shared" si="0"/>
        <v>2.0204230726617185</v>
      </c>
      <c r="AM20" s="173"/>
      <c r="AN20" s="173"/>
      <c r="AO20" s="173"/>
      <c r="AP20" s="173"/>
      <c r="AQ20" s="173"/>
      <c r="AR20" s="173"/>
      <c r="AS20" s="183"/>
    </row>
    <row r="21" spans="6:45" s="80" customFormat="1" x14ac:dyDescent="0.2">
      <c r="G21" s="40"/>
      <c r="H21" s="40" t="s">
        <v>736</v>
      </c>
      <c r="I21" s="181" t="s">
        <v>52</v>
      </c>
      <c r="J21" s="78">
        <v>850.29081373712938</v>
      </c>
      <c r="K21" s="78">
        <v>905.26861214017663</v>
      </c>
      <c r="L21" s="78">
        <v>878.82185402076902</v>
      </c>
      <c r="M21" s="78">
        <v>834.35149659676847</v>
      </c>
      <c r="N21" s="78">
        <v>798.02995859063947</v>
      </c>
      <c r="O21" s="78">
        <v>790.60548550123065</v>
      </c>
      <c r="P21" s="78">
        <v>794.92166658695407</v>
      </c>
      <c r="Q21" s="78">
        <v>804.90111303981621</v>
      </c>
      <c r="R21" s="78">
        <v>783.91902735004226</v>
      </c>
      <c r="S21" s="182"/>
      <c r="T21" s="78">
        <v>444006642.74837959</v>
      </c>
      <c r="U21" s="78">
        <v>459761241.69342911</v>
      </c>
      <c r="V21" s="78">
        <v>457996555.81531155</v>
      </c>
      <c r="W21" s="78">
        <v>452729251.21555328</v>
      </c>
      <c r="X21" s="78">
        <v>452191805.76175189</v>
      </c>
      <c r="Y21" s="78">
        <v>454959105.9335053</v>
      </c>
      <c r="Z21" s="78">
        <v>466868863.68580109</v>
      </c>
      <c r="AA21" s="78">
        <v>477999844.74662143</v>
      </c>
      <c r="AB21" s="78">
        <v>493162355.03593791</v>
      </c>
      <c r="AC21" s="182"/>
      <c r="AD21" s="182">
        <f t="shared" si="9"/>
        <v>1.9150407491065233</v>
      </c>
      <c r="AE21" s="182">
        <f t="shared" si="10"/>
        <v>1.9689972317062208</v>
      </c>
      <c r="AF21" s="182">
        <f t="shared" si="11"/>
        <v>1.9188394385549845</v>
      </c>
      <c r="AG21" s="182">
        <f t="shared" si="12"/>
        <v>1.8429370188839806</v>
      </c>
      <c r="AH21" s="182">
        <f t="shared" si="13"/>
        <v>1.76480411281734</v>
      </c>
      <c r="AI21" s="182">
        <f t="shared" si="14"/>
        <v>1.7377506575652137</v>
      </c>
      <c r="AJ21" s="182">
        <f t="shared" si="15"/>
        <v>1.7026658413483959</v>
      </c>
      <c r="AK21" s="182">
        <f t="shared" si="16"/>
        <v>1.6838940888495035</v>
      </c>
      <c r="AL21" s="182">
        <f t="shared" si="0"/>
        <v>1.589575966910362</v>
      </c>
      <c r="AM21" s="173"/>
      <c r="AN21" s="173"/>
      <c r="AO21" s="173"/>
      <c r="AP21" s="173"/>
      <c r="AQ21" s="173"/>
      <c r="AR21" s="173"/>
      <c r="AS21" s="183"/>
    </row>
    <row r="22" spans="6:45" s="80" customFormat="1" x14ac:dyDescent="0.2">
      <c r="G22" s="40"/>
      <c r="H22" s="40" t="s">
        <v>737</v>
      </c>
      <c r="I22" s="181" t="s">
        <v>749</v>
      </c>
      <c r="J22" s="78">
        <v>1037.351696748517</v>
      </c>
      <c r="K22" s="78">
        <v>935.78688693324773</v>
      </c>
      <c r="L22" s="78">
        <v>991.11269098058506</v>
      </c>
      <c r="M22" s="78">
        <v>978.83428628603031</v>
      </c>
      <c r="N22" s="78">
        <v>914.3601764809755</v>
      </c>
      <c r="O22" s="78">
        <v>872.25960668290293</v>
      </c>
      <c r="P22" s="78">
        <v>866.45554846035475</v>
      </c>
      <c r="Q22" s="78">
        <v>858.04963824248318</v>
      </c>
      <c r="R22" s="78">
        <v>779.42013060949375</v>
      </c>
      <c r="S22" s="182"/>
      <c r="T22" s="78">
        <v>263720028.48122117</v>
      </c>
      <c r="U22" s="78">
        <v>252756696.24385208</v>
      </c>
      <c r="V22" s="78">
        <v>256667272.03621486</v>
      </c>
      <c r="W22" s="78">
        <v>271085256.5357582</v>
      </c>
      <c r="X22" s="78">
        <v>266318477.13583753</v>
      </c>
      <c r="Y22" s="78">
        <v>263724979.9409914</v>
      </c>
      <c r="Z22" s="78">
        <v>268334795.20523509</v>
      </c>
      <c r="AA22" s="78">
        <v>273899824.11836547</v>
      </c>
      <c r="AB22" s="78">
        <v>279551281.56896871</v>
      </c>
      <c r="AC22" s="182"/>
      <c r="AD22" s="182">
        <f t="shared" si="9"/>
        <v>3.9335339933136106</v>
      </c>
      <c r="AE22" s="182">
        <f t="shared" si="10"/>
        <v>3.7023228299772861</v>
      </c>
      <c r="AF22" s="182">
        <f t="shared" si="11"/>
        <v>3.861468909213881</v>
      </c>
      <c r="AG22" s="182">
        <f t="shared" si="12"/>
        <v>3.6107986793332474</v>
      </c>
      <c r="AH22" s="182">
        <f t="shared" si="13"/>
        <v>3.4333336023643599</v>
      </c>
      <c r="AI22" s="182">
        <f t="shared" si="14"/>
        <v>3.3074591829642817</v>
      </c>
      <c r="AJ22" s="182">
        <f t="shared" si="15"/>
        <v>3.2290092971269297</v>
      </c>
      <c r="AK22" s="182">
        <f t="shared" si="16"/>
        <v>3.1327133597270147</v>
      </c>
      <c r="AL22" s="182">
        <f t="shared" si="0"/>
        <v>2.7881114557409075</v>
      </c>
      <c r="AM22" s="173"/>
      <c r="AN22" s="173"/>
      <c r="AO22" s="173"/>
      <c r="AP22" s="173"/>
      <c r="AQ22" s="173"/>
      <c r="AR22" s="173"/>
      <c r="AS22" s="183"/>
    </row>
    <row r="23" spans="6:45" s="80" customFormat="1" x14ac:dyDescent="0.2">
      <c r="G23" s="40"/>
      <c r="H23" s="40" t="s">
        <v>738</v>
      </c>
      <c r="I23" s="58" t="s">
        <v>50</v>
      </c>
      <c r="J23" s="78">
        <v>33.048553688743901</v>
      </c>
      <c r="K23" s="78">
        <v>31.116483434115402</v>
      </c>
      <c r="L23" s="78">
        <v>30.937383445819155</v>
      </c>
      <c r="M23" s="78">
        <v>29.819647641205773</v>
      </c>
      <c r="N23" s="78">
        <v>28.648541602279774</v>
      </c>
      <c r="O23" s="78">
        <v>27.16422556627742</v>
      </c>
      <c r="P23" s="78">
        <v>25.792076476197902</v>
      </c>
      <c r="Q23" s="78">
        <v>23.790360167285346</v>
      </c>
      <c r="R23" s="78">
        <v>22.735003977669763</v>
      </c>
      <c r="S23" s="182"/>
      <c r="T23" s="78">
        <v>12151603.999999998</v>
      </c>
      <c r="U23" s="78">
        <v>12168786.503966033</v>
      </c>
      <c r="V23" s="78">
        <v>11892239.320049195</v>
      </c>
      <c r="W23" s="78">
        <v>12156977.469382934</v>
      </c>
      <c r="X23" s="78">
        <v>12448562.545678828</v>
      </c>
      <c r="Y23" s="78">
        <v>12383033.960219581</v>
      </c>
      <c r="Z23" s="78">
        <v>12157357.815033985</v>
      </c>
      <c r="AA23" s="78">
        <v>11721083.183550179</v>
      </c>
      <c r="AB23" s="78">
        <v>12307175.817167724</v>
      </c>
      <c r="AC23" s="182"/>
      <c r="AD23" s="182">
        <f t="shared" si="9"/>
        <v>2.7196865276998743</v>
      </c>
      <c r="AE23" s="182">
        <f t="shared" si="10"/>
        <v>2.557073659232493</v>
      </c>
      <c r="AF23" s="182">
        <f t="shared" si="11"/>
        <v>2.6014766952815727</v>
      </c>
      <c r="AG23" s="182">
        <f t="shared" si="12"/>
        <v>2.4528833516641666</v>
      </c>
      <c r="AH23" s="182">
        <f t="shared" si="13"/>
        <v>2.3013533889681357</v>
      </c>
      <c r="AI23" s="182">
        <f t="shared" si="14"/>
        <v>2.1936647879301892</v>
      </c>
      <c r="AJ23" s="182">
        <f t="shared" si="15"/>
        <v>2.1215198950797518</v>
      </c>
      <c r="AK23" s="182">
        <f t="shared" si="16"/>
        <v>2.0297066230767524</v>
      </c>
      <c r="AL23" s="182">
        <f t="shared" si="0"/>
        <v>1.847296594719634</v>
      </c>
      <c r="AM23" s="173"/>
      <c r="AN23" s="173"/>
      <c r="AO23" s="173"/>
      <c r="AP23" s="173"/>
      <c r="AQ23" s="173"/>
      <c r="AR23" s="173"/>
      <c r="AS23" s="183"/>
    </row>
    <row r="24" spans="6:45" s="80" customFormat="1" x14ac:dyDescent="0.2">
      <c r="G24" s="40"/>
      <c r="H24" s="40"/>
      <c r="I24" s="40"/>
      <c r="J24" s="78"/>
      <c r="K24" s="78"/>
      <c r="L24" s="78"/>
      <c r="M24" s="78"/>
      <c r="N24" s="78"/>
      <c r="O24" s="78"/>
      <c r="P24" s="78"/>
      <c r="Q24" s="78"/>
      <c r="R24" s="78"/>
      <c r="S24" s="182"/>
      <c r="T24" s="78"/>
      <c r="U24" s="78"/>
      <c r="V24" s="78"/>
      <c r="W24" s="78"/>
      <c r="X24" s="78"/>
      <c r="Y24" s="78"/>
      <c r="Z24" s="78"/>
      <c r="AA24" s="78"/>
      <c r="AB24" s="78"/>
      <c r="AC24" s="182"/>
      <c r="AD24" s="182"/>
      <c r="AE24" s="182"/>
      <c r="AF24" s="182"/>
      <c r="AG24" s="182"/>
      <c r="AH24" s="182"/>
      <c r="AI24" s="182"/>
      <c r="AJ24" s="182"/>
      <c r="AK24" s="182"/>
      <c r="AL24" s="182"/>
      <c r="AM24" s="91"/>
      <c r="AN24" s="91"/>
      <c r="AO24" s="91"/>
      <c r="AP24" s="91"/>
      <c r="AQ24" s="91"/>
      <c r="AR24" s="91"/>
      <c r="AS24" s="183"/>
    </row>
    <row r="25" spans="6:45" s="80" customFormat="1" x14ac:dyDescent="0.2">
      <c r="F25" s="62" t="s">
        <v>671</v>
      </c>
      <c r="G25" s="62" t="s">
        <v>743</v>
      </c>
      <c r="H25" s="40"/>
      <c r="I25" s="40"/>
      <c r="J25" s="78"/>
      <c r="K25" s="78"/>
      <c r="L25" s="78"/>
      <c r="M25" s="78"/>
      <c r="N25" s="78"/>
      <c r="O25" s="78"/>
      <c r="P25" s="78"/>
      <c r="Q25" s="78"/>
      <c r="R25" s="78"/>
      <c r="S25" s="182"/>
      <c r="T25" s="78"/>
      <c r="U25" s="78"/>
      <c r="V25" s="78"/>
      <c r="W25" s="78"/>
      <c r="X25" s="78"/>
      <c r="Y25" s="78"/>
      <c r="Z25" s="78"/>
      <c r="AA25" s="78"/>
      <c r="AB25" s="78"/>
      <c r="AC25" s="182"/>
      <c r="AD25" s="182"/>
      <c r="AE25" s="182"/>
      <c r="AF25" s="182"/>
      <c r="AG25" s="182"/>
      <c r="AH25" s="182"/>
      <c r="AI25" s="182"/>
      <c r="AJ25" s="182"/>
      <c r="AK25" s="182"/>
      <c r="AL25" s="182"/>
      <c r="AM25" s="173"/>
      <c r="AN25" s="173"/>
      <c r="AO25" s="173"/>
      <c r="AP25" s="173"/>
      <c r="AQ25" s="173"/>
      <c r="AR25" s="173"/>
      <c r="AS25" s="183"/>
    </row>
    <row r="26" spans="6:45" s="80" customFormat="1" x14ac:dyDescent="0.2">
      <c r="H26" s="101" t="s">
        <v>1064</v>
      </c>
      <c r="I26" s="181" t="s">
        <v>753</v>
      </c>
      <c r="J26" s="78">
        <v>2929.1181469633302</v>
      </c>
      <c r="K26" s="78">
        <v>2856.775279668313</v>
      </c>
      <c r="L26" s="78">
        <v>2882.4025421633655</v>
      </c>
      <c r="M26" s="78">
        <v>2796.3576336896513</v>
      </c>
      <c r="N26" s="78">
        <v>2607.5471193072144</v>
      </c>
      <c r="O26" s="78">
        <v>2519.4483695166696</v>
      </c>
      <c r="P26" s="78">
        <v>2468.4439177169911</v>
      </c>
      <c r="Q26" s="78">
        <v>2450.9784187899136</v>
      </c>
      <c r="R26" s="78">
        <v>2341.4199959762927</v>
      </c>
      <c r="S26" s="182"/>
      <c r="T26" s="78">
        <v>1119592872.2803557</v>
      </c>
      <c r="U26" s="78">
        <v>1127752050.9289258</v>
      </c>
      <c r="V26" s="78">
        <v>1130709028.3528085</v>
      </c>
      <c r="W26" s="78">
        <v>1140907261.6480217</v>
      </c>
      <c r="X26" s="78">
        <v>1128932456.8008754</v>
      </c>
      <c r="Y26" s="78">
        <v>1125837294.2959561</v>
      </c>
      <c r="Z26" s="78">
        <v>1140640048.543534</v>
      </c>
      <c r="AA26" s="78">
        <v>1163975124.3983073</v>
      </c>
      <c r="AB26" s="78">
        <v>1202971451.5067387</v>
      </c>
      <c r="AC26" s="182"/>
      <c r="AD26" s="182">
        <f t="shared" si="9"/>
        <v>2.6162350792725069</v>
      </c>
      <c r="AE26" s="182">
        <f t="shared" si="10"/>
        <v>2.5331590195869707</v>
      </c>
      <c r="AF26" s="182">
        <f t="shared" si="11"/>
        <v>2.5491991926184445</v>
      </c>
      <c r="AG26" s="182">
        <f t="shared" si="12"/>
        <v>2.450994684397362</v>
      </c>
      <c r="AH26" s="182">
        <f t="shared" si="13"/>
        <v>2.3097459051681262</v>
      </c>
      <c r="AI26" s="182">
        <f t="shared" si="14"/>
        <v>2.2378441203550734</v>
      </c>
      <c r="AJ26" s="182">
        <f t="shared" si="15"/>
        <v>2.164086664210072</v>
      </c>
      <c r="AK26" s="182">
        <f t="shared" si="16"/>
        <v>2.1056965629371982</v>
      </c>
      <c r="AL26" s="182">
        <f t="shared" si="16"/>
        <v>1.9463637254596784</v>
      </c>
      <c r="AM26" s="173"/>
      <c r="AN26" s="173"/>
      <c r="AO26" s="173"/>
      <c r="AP26" s="173"/>
      <c r="AQ26" s="173"/>
      <c r="AR26" s="173"/>
      <c r="AS26" s="183"/>
    </row>
    <row r="27" spans="6:45" s="80" customFormat="1" x14ac:dyDescent="0.2">
      <c r="G27" s="40"/>
      <c r="H27" s="40" t="s">
        <v>736</v>
      </c>
      <c r="I27" s="181" t="s">
        <v>52</v>
      </c>
      <c r="J27" s="78">
        <v>1342.316187041692</v>
      </c>
      <c r="K27" s="78">
        <v>1417.4426286634646</v>
      </c>
      <c r="L27" s="78">
        <v>1374.5873888768378</v>
      </c>
      <c r="M27" s="78">
        <v>1301.0488390344092</v>
      </c>
      <c r="N27" s="78">
        <v>1240.2485721984319</v>
      </c>
      <c r="O27" s="78">
        <v>1223.8790012578506</v>
      </c>
      <c r="P27" s="78">
        <v>1228.3052077783905</v>
      </c>
      <c r="Q27" s="78">
        <v>1241.9380229121823</v>
      </c>
      <c r="R27" s="78">
        <v>1219.5457415836527</v>
      </c>
      <c r="S27" s="182"/>
      <c r="T27" s="78">
        <v>700907500.64037776</v>
      </c>
      <c r="U27" s="78">
        <v>721114129.57345736</v>
      </c>
      <c r="V27" s="78">
        <v>718934262.13875782</v>
      </c>
      <c r="W27" s="78">
        <v>707553768.38816512</v>
      </c>
      <c r="X27" s="78">
        <v>703580739.59641397</v>
      </c>
      <c r="Y27" s="78">
        <v>703136550.11344528</v>
      </c>
      <c r="Z27" s="78">
        <v>718675423.63285875</v>
      </c>
      <c r="AA27" s="78">
        <v>735264663.82299781</v>
      </c>
      <c r="AB27" s="78">
        <v>761385970.05713582</v>
      </c>
      <c r="AC27" s="182"/>
      <c r="AD27" s="182">
        <f t="shared" si="9"/>
        <v>1.9151117455802613</v>
      </c>
      <c r="AE27" s="182">
        <f t="shared" si="10"/>
        <v>1.9656286994430257</v>
      </c>
      <c r="AF27" s="182">
        <f t="shared" si="11"/>
        <v>1.9119792465970076</v>
      </c>
      <c r="AG27" s="182">
        <f t="shared" si="12"/>
        <v>1.8387985438876948</v>
      </c>
      <c r="AH27" s="182">
        <f t="shared" si="13"/>
        <v>1.7627665204562875</v>
      </c>
      <c r="AI27" s="182">
        <f t="shared" si="14"/>
        <v>1.7405993203743824</v>
      </c>
      <c r="AJ27" s="182">
        <f t="shared" si="15"/>
        <v>1.7091237120220215</v>
      </c>
      <c r="AK27" s="182">
        <f t="shared" si="16"/>
        <v>1.6891033719133786</v>
      </c>
      <c r="AL27" s="182">
        <f t="shared" si="16"/>
        <v>1.601744436520331</v>
      </c>
      <c r="AM27" s="173"/>
      <c r="AN27" s="173"/>
      <c r="AO27" s="173"/>
      <c r="AP27" s="173"/>
      <c r="AQ27" s="173"/>
      <c r="AR27" s="173"/>
      <c r="AS27" s="183"/>
    </row>
    <row r="28" spans="6:45" s="80" customFormat="1" x14ac:dyDescent="0.2">
      <c r="G28" s="40"/>
      <c r="H28" s="40" t="s">
        <v>737</v>
      </c>
      <c r="I28" s="181" t="s">
        <v>749</v>
      </c>
      <c r="J28" s="78">
        <v>1542.4676706384205</v>
      </c>
      <c r="K28" s="78">
        <v>1399.3870583608318</v>
      </c>
      <c r="L28" s="78">
        <v>1469.3769097227996</v>
      </c>
      <c r="M28" s="78">
        <v>1457.9239120244938</v>
      </c>
      <c r="N28" s="78">
        <v>1330.2412502913237</v>
      </c>
      <c r="O28" s="78">
        <v>1260.5471768462742</v>
      </c>
      <c r="P28" s="78">
        <v>1207.0588392023039</v>
      </c>
      <c r="Q28" s="78">
        <v>1178.8971663950292</v>
      </c>
      <c r="R28" s="78">
        <v>1094.9290903459776</v>
      </c>
      <c r="S28" s="182"/>
      <c r="T28" s="78">
        <v>402495270.23997784</v>
      </c>
      <c r="U28" s="78">
        <v>391161548.69736481</v>
      </c>
      <c r="V28" s="78">
        <v>396716541.98760134</v>
      </c>
      <c r="W28" s="78">
        <v>417978212.49154121</v>
      </c>
      <c r="X28" s="78">
        <v>409583609.27110714</v>
      </c>
      <c r="Y28" s="78">
        <v>406947063.28932285</v>
      </c>
      <c r="Z28" s="78">
        <v>406136425.71844232</v>
      </c>
      <c r="AA28" s="78">
        <v>412808704.88446546</v>
      </c>
      <c r="AB28" s="78">
        <v>426008019.34973115</v>
      </c>
      <c r="AC28" s="182"/>
      <c r="AD28" s="182">
        <f t="shared" si="9"/>
        <v>3.832262848005052</v>
      </c>
      <c r="AE28" s="182">
        <f t="shared" si="10"/>
        <v>3.5775169185750264</v>
      </c>
      <c r="AF28" s="182">
        <f t="shared" si="11"/>
        <v>3.7038458299747989</v>
      </c>
      <c r="AG28" s="182">
        <f t="shared" si="12"/>
        <v>3.4880380566582723</v>
      </c>
      <c r="AH28" s="182">
        <f t="shared" si="13"/>
        <v>3.2477892673943032</v>
      </c>
      <c r="AI28" s="182">
        <f t="shared" si="14"/>
        <v>3.0975703981185294</v>
      </c>
      <c r="AJ28" s="182">
        <f t="shared" si="15"/>
        <v>2.9720526472528426</v>
      </c>
      <c r="AK28" s="182">
        <f t="shared" si="16"/>
        <v>2.8557953174097244</v>
      </c>
      <c r="AL28" s="182">
        <f t="shared" si="16"/>
        <v>2.5702076970694203</v>
      </c>
      <c r="AM28" s="173"/>
      <c r="AN28" s="173"/>
      <c r="AO28" s="173"/>
      <c r="AP28" s="173"/>
      <c r="AQ28" s="173"/>
      <c r="AR28" s="173"/>
      <c r="AS28" s="183"/>
    </row>
    <row r="29" spans="6:45" s="80" customFormat="1" x14ac:dyDescent="0.2">
      <c r="G29" s="40"/>
      <c r="H29" s="40" t="s">
        <v>738</v>
      </c>
      <c r="I29" s="58" t="s">
        <v>50</v>
      </c>
      <c r="J29" s="78">
        <v>44.334289283218176</v>
      </c>
      <c r="K29" s="78">
        <v>39.945592644017154</v>
      </c>
      <c r="L29" s="78">
        <v>38.438243563727532</v>
      </c>
      <c r="M29" s="78">
        <v>37.384882630748201</v>
      </c>
      <c r="N29" s="78">
        <v>37.057296817459154</v>
      </c>
      <c r="O29" s="78">
        <v>35.022191412544537</v>
      </c>
      <c r="P29" s="78">
        <v>33.079870736296847</v>
      </c>
      <c r="Q29" s="78">
        <v>30.143229482702186</v>
      </c>
      <c r="R29" s="78">
        <v>26.945164046662356</v>
      </c>
      <c r="S29" s="182"/>
      <c r="T29" s="78">
        <v>16190101.400000004</v>
      </c>
      <c r="U29" s="78">
        <v>15476372.658103678</v>
      </c>
      <c r="V29" s="78">
        <v>15058224.226449195</v>
      </c>
      <c r="W29" s="78">
        <v>15375280.768315302</v>
      </c>
      <c r="X29" s="78">
        <v>15768107.933354266</v>
      </c>
      <c r="Y29" s="78">
        <v>15753680.893188123</v>
      </c>
      <c r="Z29" s="78">
        <v>15828199.192233089</v>
      </c>
      <c r="AA29" s="78">
        <v>15901755.690844251</v>
      </c>
      <c r="AB29" s="78">
        <v>15577462.099871706</v>
      </c>
      <c r="AC29" s="182"/>
      <c r="AD29" s="182">
        <f t="shared" si="9"/>
        <v>2.7383577278409241</v>
      </c>
      <c r="AE29" s="182">
        <f t="shared" si="10"/>
        <v>2.5810694486670296</v>
      </c>
      <c r="AF29" s="182">
        <f t="shared" si="11"/>
        <v>2.5526412002958643</v>
      </c>
      <c r="AG29" s="182">
        <f t="shared" si="12"/>
        <v>2.4314926793265017</v>
      </c>
      <c r="AH29" s="182">
        <f t="shared" si="13"/>
        <v>2.3501422601929227</v>
      </c>
      <c r="AI29" s="182">
        <f t="shared" si="14"/>
        <v>2.2231116429232802</v>
      </c>
      <c r="AJ29" s="182">
        <f t="shared" si="15"/>
        <v>2.0899326786668926</v>
      </c>
      <c r="AK29" s="182">
        <f t="shared" si="16"/>
        <v>1.8955912836755342</v>
      </c>
      <c r="AL29" s="182">
        <f t="shared" si="16"/>
        <v>1.7297531442483352</v>
      </c>
      <c r="AM29" s="173"/>
      <c r="AN29" s="173"/>
      <c r="AO29" s="173"/>
      <c r="AP29" s="173"/>
      <c r="AQ29" s="173"/>
      <c r="AR29" s="173"/>
      <c r="AS29" s="183"/>
    </row>
    <row r="30" spans="6:45" s="80" customFormat="1" x14ac:dyDescent="0.2">
      <c r="G30" s="40"/>
      <c r="H30" s="40"/>
      <c r="I30" s="40"/>
      <c r="J30" s="78"/>
      <c r="K30" s="78"/>
      <c r="L30" s="78"/>
      <c r="M30" s="78"/>
      <c r="N30" s="78"/>
      <c r="O30" s="78"/>
      <c r="P30" s="78"/>
      <c r="Q30" s="78"/>
      <c r="R30" s="78"/>
      <c r="S30" s="182"/>
      <c r="T30" s="78"/>
      <c r="U30" s="78"/>
      <c r="V30" s="78"/>
      <c r="W30" s="78"/>
      <c r="X30" s="78"/>
      <c r="Y30" s="78"/>
      <c r="Z30" s="78"/>
      <c r="AA30" s="78"/>
      <c r="AB30" s="78"/>
      <c r="AC30" s="182"/>
      <c r="AD30" s="182"/>
      <c r="AE30" s="182"/>
      <c r="AF30" s="182"/>
      <c r="AG30" s="182"/>
      <c r="AH30" s="182"/>
      <c r="AI30" s="182"/>
      <c r="AJ30" s="182"/>
      <c r="AK30" s="182"/>
      <c r="AL30" s="182"/>
      <c r="AM30" s="173"/>
      <c r="AN30" s="173"/>
      <c r="AO30" s="173"/>
      <c r="AP30" s="173"/>
      <c r="AQ30" s="173"/>
      <c r="AR30" s="173"/>
      <c r="AS30" s="183"/>
    </row>
    <row r="31" spans="6:45" s="80" customFormat="1" x14ac:dyDescent="0.2">
      <c r="F31" s="62" t="s">
        <v>672</v>
      </c>
      <c r="G31" s="62" t="s">
        <v>744</v>
      </c>
      <c r="H31" s="40"/>
      <c r="I31" s="40"/>
      <c r="J31" s="78"/>
      <c r="K31" s="78"/>
      <c r="L31" s="78"/>
      <c r="M31" s="78"/>
      <c r="N31" s="78"/>
      <c r="O31" s="78"/>
      <c r="P31" s="78"/>
      <c r="Q31" s="78"/>
      <c r="R31" s="78"/>
      <c r="S31" s="182"/>
      <c r="T31" s="78"/>
      <c r="U31" s="78"/>
      <c r="V31" s="78"/>
      <c r="W31" s="78"/>
      <c r="X31" s="78"/>
      <c r="Y31" s="78"/>
      <c r="Z31" s="78"/>
      <c r="AA31" s="78"/>
      <c r="AB31" s="78"/>
      <c r="AC31" s="182"/>
      <c r="AD31" s="182"/>
      <c r="AE31" s="182"/>
      <c r="AF31" s="182"/>
      <c r="AG31" s="182"/>
      <c r="AH31" s="182"/>
      <c r="AI31" s="182"/>
      <c r="AJ31" s="182"/>
      <c r="AK31" s="182"/>
      <c r="AL31" s="182"/>
      <c r="AM31" s="173"/>
      <c r="AN31" s="173"/>
      <c r="AO31" s="173"/>
      <c r="AP31" s="173"/>
      <c r="AQ31" s="173"/>
      <c r="AR31" s="173"/>
      <c r="AS31" s="183"/>
    </row>
    <row r="32" spans="6:45" s="80" customFormat="1" x14ac:dyDescent="0.2">
      <c r="G32" s="40"/>
      <c r="H32" s="101" t="s">
        <v>1064</v>
      </c>
      <c r="I32" s="181" t="s">
        <v>753</v>
      </c>
      <c r="J32" s="78">
        <v>3850.994888194783</v>
      </c>
      <c r="K32" s="78">
        <v>3772.2219152494881</v>
      </c>
      <c r="L32" s="78">
        <v>3813.4907766381125</v>
      </c>
      <c r="M32" s="78">
        <v>3750.9653137236851</v>
      </c>
      <c r="N32" s="78">
        <v>3540.1495315305992</v>
      </c>
      <c r="O32" s="78">
        <v>3410.9663922284067</v>
      </c>
      <c r="P32" s="78">
        <v>3354.8655936499808</v>
      </c>
      <c r="Q32" s="78">
        <v>3383.7089264965207</v>
      </c>
      <c r="R32" s="78">
        <v>3183.5589055952869</v>
      </c>
      <c r="S32" s="182"/>
      <c r="T32" s="78">
        <v>1517188410.38343</v>
      </c>
      <c r="U32" s="78">
        <v>1523103009.5646117</v>
      </c>
      <c r="V32" s="78">
        <v>1526475988.6593592</v>
      </c>
      <c r="W32" s="78">
        <v>1556180714.8703346</v>
      </c>
      <c r="X32" s="78">
        <v>1546023597.7239778</v>
      </c>
      <c r="Y32" s="78">
        <v>1534068886.2570834</v>
      </c>
      <c r="Z32" s="78">
        <v>1555592632.6716733</v>
      </c>
      <c r="AA32" s="78">
        <v>1597382950.8078673</v>
      </c>
      <c r="AB32" s="78">
        <v>1638470900.5193706</v>
      </c>
      <c r="AC32" s="182"/>
      <c r="AD32" s="182">
        <f t="shared" si="9"/>
        <v>2.5382443352711506</v>
      </c>
      <c r="AE32" s="182">
        <f t="shared" si="10"/>
        <v>2.4766689393698993</v>
      </c>
      <c r="AF32" s="182">
        <f t="shared" si="11"/>
        <v>2.4982317474822149</v>
      </c>
      <c r="AG32" s="182">
        <f t="shared" si="12"/>
        <v>2.4103661469909849</v>
      </c>
      <c r="AH32" s="182">
        <f t="shared" si="13"/>
        <v>2.2898418476550617</v>
      </c>
      <c r="AI32" s="182">
        <f t="shared" si="14"/>
        <v>2.223476678775941</v>
      </c>
      <c r="AJ32" s="182">
        <f t="shared" si="15"/>
        <v>2.156647905877596</v>
      </c>
      <c r="AK32" s="182">
        <f t="shared" si="16"/>
        <v>2.1182828605909618</v>
      </c>
      <c r="AL32" s="182">
        <f t="shared" si="16"/>
        <v>1.9430060702244676</v>
      </c>
      <c r="AM32" s="173"/>
      <c r="AN32" s="173"/>
      <c r="AO32" s="173"/>
      <c r="AP32" s="173"/>
      <c r="AQ32" s="173"/>
      <c r="AR32" s="173"/>
      <c r="AS32" s="183"/>
    </row>
    <row r="33" spans="6:45" s="80" customFormat="1" x14ac:dyDescent="0.2">
      <c r="G33" s="40"/>
      <c r="H33" s="40" t="s">
        <v>736</v>
      </c>
      <c r="I33" s="181" t="s">
        <v>52</v>
      </c>
      <c r="J33" s="78">
        <v>1841.2630020043327</v>
      </c>
      <c r="K33" s="78">
        <v>1951.3341556647583</v>
      </c>
      <c r="L33" s="78">
        <v>1903.4167212844252</v>
      </c>
      <c r="M33" s="78">
        <v>1814.36140546713</v>
      </c>
      <c r="N33" s="78">
        <v>1739.5277756244227</v>
      </c>
      <c r="O33" s="78">
        <v>1702.3398726418313</v>
      </c>
      <c r="P33" s="78">
        <v>1693.7390080437062</v>
      </c>
      <c r="Q33" s="78">
        <v>1712.8382811646345</v>
      </c>
      <c r="R33" s="78">
        <v>1662.3795581558697</v>
      </c>
      <c r="S33" s="182"/>
      <c r="T33" s="78">
        <v>961055774.63385403</v>
      </c>
      <c r="U33" s="78">
        <v>992678090.3453759</v>
      </c>
      <c r="V33" s="78">
        <v>990025882.55874789</v>
      </c>
      <c r="W33" s="78">
        <v>981895141.60272944</v>
      </c>
      <c r="X33" s="78">
        <v>986399395.77771103</v>
      </c>
      <c r="Y33" s="78">
        <v>981619806.63284922</v>
      </c>
      <c r="Z33" s="78">
        <v>999543977.18572867</v>
      </c>
      <c r="AA33" s="78">
        <v>1023341244.6311687</v>
      </c>
      <c r="AB33" s="78">
        <v>1053332952.7717093</v>
      </c>
      <c r="AC33" s="182"/>
      <c r="AD33" s="182">
        <f t="shared" si="9"/>
        <v>1.9158752807097204</v>
      </c>
      <c r="AE33" s="182">
        <f t="shared" si="10"/>
        <v>1.9657270313942798</v>
      </c>
      <c r="AF33" s="182">
        <f t="shared" si="11"/>
        <v>1.9225928885465042</v>
      </c>
      <c r="AG33" s="182">
        <f t="shared" si="12"/>
        <v>1.8478158497714747</v>
      </c>
      <c r="AH33" s="182">
        <f t="shared" si="13"/>
        <v>1.7635126127109189</v>
      </c>
      <c r="AI33" s="182">
        <f t="shared" si="14"/>
        <v>1.7342150811740393</v>
      </c>
      <c r="AJ33" s="182">
        <f t="shared" si="15"/>
        <v>1.6945117440580473</v>
      </c>
      <c r="AK33" s="182">
        <f t="shared" si="16"/>
        <v>1.6737703968747721</v>
      </c>
      <c r="AL33" s="182">
        <f t="shared" si="16"/>
        <v>1.5782090114825831</v>
      </c>
      <c r="AM33" s="173"/>
      <c r="AN33" s="173"/>
      <c r="AO33" s="173"/>
      <c r="AP33" s="173"/>
      <c r="AQ33" s="173"/>
      <c r="AR33" s="173"/>
      <c r="AS33" s="183"/>
    </row>
    <row r="34" spans="6:45" s="80" customFormat="1" x14ac:dyDescent="0.2">
      <c r="G34" s="40"/>
      <c r="H34" s="40" t="s">
        <v>737</v>
      </c>
      <c r="I34" s="181" t="s">
        <v>749</v>
      </c>
      <c r="J34" s="78">
        <v>1954.8621248512652</v>
      </c>
      <c r="K34" s="78">
        <v>1769.6983593330647</v>
      </c>
      <c r="L34" s="78">
        <v>1859.8181661626072</v>
      </c>
      <c r="M34" s="78">
        <v>1887.4081802336816</v>
      </c>
      <c r="N34" s="78">
        <v>1753.7120600066501</v>
      </c>
      <c r="O34" s="78">
        <v>1663.636288805875</v>
      </c>
      <c r="P34" s="78">
        <v>1616.9482957934645</v>
      </c>
      <c r="Q34" s="78">
        <v>1628.8864055835884</v>
      </c>
      <c r="R34" s="78">
        <v>1482.1506640258751</v>
      </c>
      <c r="S34" s="182"/>
      <c r="T34" s="78">
        <v>535505131.34957588</v>
      </c>
      <c r="U34" s="78">
        <v>509644317.28349054</v>
      </c>
      <c r="V34" s="78">
        <v>515922873.80404007</v>
      </c>
      <c r="W34" s="78">
        <v>553117850.72023141</v>
      </c>
      <c r="X34" s="78">
        <v>538171086.33473146</v>
      </c>
      <c r="Y34" s="78">
        <v>530661127.15504241</v>
      </c>
      <c r="Z34" s="78">
        <v>534142993.90747702</v>
      </c>
      <c r="AA34" s="78">
        <v>552445135.91265523</v>
      </c>
      <c r="AB34" s="78">
        <v>562947904.65267336</v>
      </c>
      <c r="AC34" s="182"/>
      <c r="AD34" s="182">
        <f t="shared" si="9"/>
        <v>3.6505012004733488</v>
      </c>
      <c r="AE34" s="182">
        <f t="shared" si="10"/>
        <v>3.4724185070205871</v>
      </c>
      <c r="AF34" s="182">
        <f t="shared" si="11"/>
        <v>3.6048375844429237</v>
      </c>
      <c r="AG34" s="182">
        <f t="shared" si="12"/>
        <v>3.4123074816262586</v>
      </c>
      <c r="AH34" s="182">
        <f t="shared" si="13"/>
        <v>3.2586515785351513</v>
      </c>
      <c r="AI34" s="182">
        <f t="shared" si="14"/>
        <v>3.1350257323819632</v>
      </c>
      <c r="AJ34" s="182">
        <f t="shared" si="15"/>
        <v>3.0271824478400786</v>
      </c>
      <c r="AK34" s="182">
        <f t="shared" si="16"/>
        <v>2.948503479703231</v>
      </c>
      <c r="AL34" s="182">
        <f t="shared" si="16"/>
        <v>2.6328380508678326</v>
      </c>
      <c r="AM34" s="173"/>
      <c r="AN34" s="173"/>
      <c r="AO34" s="173"/>
      <c r="AP34" s="173"/>
      <c r="AQ34" s="173"/>
      <c r="AR34" s="173"/>
      <c r="AS34" s="183"/>
    </row>
    <row r="35" spans="6:45" s="80" customFormat="1" x14ac:dyDescent="0.2">
      <c r="G35" s="40"/>
      <c r="H35" s="40" t="s">
        <v>738</v>
      </c>
      <c r="I35" s="58" t="s">
        <v>50</v>
      </c>
      <c r="J35" s="78">
        <v>54.869761339184869</v>
      </c>
      <c r="K35" s="78">
        <v>51.189400251665305</v>
      </c>
      <c r="L35" s="78">
        <v>50.255889191079646</v>
      </c>
      <c r="M35" s="78">
        <v>49.195728022873389</v>
      </c>
      <c r="N35" s="78">
        <v>46.909695899526334</v>
      </c>
      <c r="O35" s="78">
        <v>44.990230780700713</v>
      </c>
      <c r="P35" s="78">
        <v>44.178289812809965</v>
      </c>
      <c r="Q35" s="78">
        <v>41.984239748297831</v>
      </c>
      <c r="R35" s="78">
        <v>39.028683413541941</v>
      </c>
      <c r="S35" s="182"/>
      <c r="T35" s="78">
        <v>20627504.399999976</v>
      </c>
      <c r="U35" s="78">
        <v>20780601.935745239</v>
      </c>
      <c r="V35" s="78">
        <v>20527232.296571329</v>
      </c>
      <c r="W35" s="78">
        <v>21167722.547373839</v>
      </c>
      <c r="X35" s="78">
        <v>21453115.61153527</v>
      </c>
      <c r="Y35" s="78">
        <v>21787952.469191764</v>
      </c>
      <c r="Z35" s="78">
        <v>21905661.57846757</v>
      </c>
      <c r="AA35" s="78">
        <v>21596570.264043391</v>
      </c>
      <c r="AB35" s="78">
        <v>22190043.094987981</v>
      </c>
      <c r="AC35" s="182"/>
      <c r="AD35" s="182">
        <f t="shared" si="9"/>
        <v>2.6600290696912872</v>
      </c>
      <c r="AE35" s="182">
        <f t="shared" si="10"/>
        <v>2.4633261543600002</v>
      </c>
      <c r="AF35" s="182">
        <f t="shared" si="11"/>
        <v>2.4482545169751844</v>
      </c>
      <c r="AG35" s="182">
        <f t="shared" si="12"/>
        <v>2.3240916878408737</v>
      </c>
      <c r="AH35" s="182">
        <f t="shared" si="13"/>
        <v>2.1866146040952272</v>
      </c>
      <c r="AI35" s="182">
        <f t="shared" si="14"/>
        <v>2.0649132057873287</v>
      </c>
      <c r="AJ35" s="182">
        <f t="shared" si="15"/>
        <v>2.0167521375494788</v>
      </c>
      <c r="AK35" s="182">
        <f t="shared" si="16"/>
        <v>1.944023483126778</v>
      </c>
      <c r="AL35" s="182">
        <f t="shared" si="16"/>
        <v>1.7588376573435889</v>
      </c>
      <c r="AM35" s="173"/>
      <c r="AN35" s="173"/>
      <c r="AO35" s="173"/>
      <c r="AP35" s="173"/>
      <c r="AQ35" s="173"/>
      <c r="AR35" s="173"/>
      <c r="AS35" s="183"/>
    </row>
    <row r="36" spans="6:45" s="80" customFormat="1" x14ac:dyDescent="0.2">
      <c r="G36" s="40"/>
      <c r="H36" s="40"/>
      <c r="I36" s="40"/>
      <c r="J36" s="78"/>
      <c r="K36" s="78"/>
      <c r="L36" s="78"/>
      <c r="M36" s="78"/>
      <c r="N36" s="78"/>
      <c r="O36" s="78"/>
      <c r="P36" s="78"/>
      <c r="Q36" s="78"/>
      <c r="R36" s="78"/>
      <c r="S36" s="182"/>
      <c r="T36" s="78"/>
      <c r="U36" s="78"/>
      <c r="V36" s="78"/>
      <c r="W36" s="78"/>
      <c r="X36" s="78"/>
      <c r="Y36" s="78"/>
      <c r="Z36" s="78"/>
      <c r="AA36" s="78"/>
      <c r="AB36" s="78"/>
      <c r="AC36" s="182"/>
      <c r="AD36" s="182"/>
      <c r="AE36" s="182"/>
      <c r="AF36" s="182"/>
      <c r="AG36" s="182"/>
      <c r="AH36" s="182"/>
      <c r="AI36" s="182"/>
      <c r="AJ36" s="182"/>
      <c r="AK36" s="182"/>
      <c r="AL36" s="182"/>
      <c r="AM36" s="173"/>
      <c r="AN36" s="173"/>
      <c r="AO36" s="173"/>
      <c r="AP36" s="173"/>
      <c r="AQ36" s="173"/>
      <c r="AR36" s="173"/>
      <c r="AS36" s="183"/>
    </row>
    <row r="37" spans="6:45" s="80" customFormat="1" x14ac:dyDescent="0.2">
      <c r="F37" s="62" t="s">
        <v>673</v>
      </c>
      <c r="G37" s="62" t="s">
        <v>745</v>
      </c>
      <c r="H37" s="40"/>
      <c r="I37" s="40"/>
      <c r="J37" s="78"/>
      <c r="K37" s="78"/>
      <c r="L37" s="78"/>
      <c r="M37" s="78"/>
      <c r="N37" s="78"/>
      <c r="O37" s="78"/>
      <c r="P37" s="78"/>
      <c r="Q37" s="78"/>
      <c r="R37" s="78"/>
      <c r="S37" s="182"/>
      <c r="T37" s="78"/>
      <c r="U37" s="78"/>
      <c r="V37" s="78"/>
      <c r="W37" s="78"/>
      <c r="X37" s="78"/>
      <c r="Y37" s="78"/>
      <c r="Z37" s="78"/>
      <c r="AA37" s="78"/>
      <c r="AB37" s="78"/>
      <c r="AC37" s="182"/>
      <c r="AD37" s="182"/>
      <c r="AE37" s="182"/>
      <c r="AF37" s="182"/>
      <c r="AG37" s="182"/>
      <c r="AH37" s="182"/>
      <c r="AI37" s="182"/>
      <c r="AJ37" s="182"/>
      <c r="AK37" s="182"/>
      <c r="AL37" s="182"/>
      <c r="AM37" s="173"/>
      <c r="AN37" s="173"/>
      <c r="AO37" s="173"/>
      <c r="AP37" s="173"/>
      <c r="AQ37" s="173"/>
      <c r="AR37" s="173"/>
      <c r="AS37" s="183"/>
    </row>
    <row r="38" spans="6:45" s="80" customFormat="1" x14ac:dyDescent="0.2">
      <c r="G38" s="40"/>
      <c r="H38" s="101" t="s">
        <v>1064</v>
      </c>
      <c r="I38" s="181" t="s">
        <v>753</v>
      </c>
      <c r="J38" s="78">
        <v>1864.8314610180244</v>
      </c>
      <c r="K38" s="78">
        <v>1837.4196007913617</v>
      </c>
      <c r="L38" s="78">
        <v>1854.5417528849146</v>
      </c>
      <c r="M38" s="78">
        <v>1795.7768125065672</v>
      </c>
      <c r="N38" s="78">
        <v>1701.4998063956107</v>
      </c>
      <c r="O38" s="78">
        <v>1649.9314111692538</v>
      </c>
      <c r="P38" s="78">
        <v>1622.7764439447108</v>
      </c>
      <c r="Q38" s="78">
        <v>1616.7043938084535</v>
      </c>
      <c r="R38" s="78">
        <v>1533.2889800398668</v>
      </c>
      <c r="S38" s="182"/>
      <c r="T38" s="78">
        <v>732406244.87713408</v>
      </c>
      <c r="U38" s="78">
        <v>741490755.84047365</v>
      </c>
      <c r="V38" s="78">
        <v>744204032.61692333</v>
      </c>
      <c r="W38" s="78">
        <v>750622656.31096148</v>
      </c>
      <c r="X38" s="78">
        <v>746257961.77299273</v>
      </c>
      <c r="Y38" s="78">
        <v>745020962.66583419</v>
      </c>
      <c r="Z38" s="78">
        <v>754728263.38398921</v>
      </c>
      <c r="AA38" s="78">
        <v>768124437.19065201</v>
      </c>
      <c r="AB38" s="78">
        <v>788455314.65459144</v>
      </c>
      <c r="AC38" s="182"/>
      <c r="AD38" s="182">
        <f t="shared" si="9"/>
        <v>2.5461708908979359</v>
      </c>
      <c r="AE38" s="182">
        <f t="shared" si="10"/>
        <v>2.4780074280341657</v>
      </c>
      <c r="AF38" s="182">
        <f t="shared" si="11"/>
        <v>2.4919802521945407</v>
      </c>
      <c r="AG38" s="182">
        <f t="shared" si="12"/>
        <v>2.3923829069217812</v>
      </c>
      <c r="AH38" s="182">
        <f t="shared" si="13"/>
        <v>2.2800424163691493</v>
      </c>
      <c r="AI38" s="182">
        <f t="shared" si="14"/>
        <v>2.2146107208386043</v>
      </c>
      <c r="AJ38" s="182">
        <f t="shared" si="15"/>
        <v>2.1501466457193978</v>
      </c>
      <c r="AK38" s="182">
        <f t="shared" si="16"/>
        <v>2.104742819693914</v>
      </c>
      <c r="AL38" s="182">
        <f t="shared" si="16"/>
        <v>1.9446745446970246</v>
      </c>
      <c r="AM38" s="173"/>
      <c r="AN38" s="173"/>
      <c r="AO38" s="173"/>
      <c r="AP38" s="173"/>
      <c r="AQ38" s="173"/>
      <c r="AR38" s="173"/>
      <c r="AS38" s="183"/>
    </row>
    <row r="39" spans="6:45" s="80" customFormat="1" x14ac:dyDescent="0.2">
      <c r="G39" s="40"/>
      <c r="H39" s="40" t="s">
        <v>736</v>
      </c>
      <c r="I39" s="181" t="s">
        <v>52</v>
      </c>
      <c r="J39" s="78">
        <v>902.82033179228631</v>
      </c>
      <c r="K39" s="78">
        <v>967.17155398131922</v>
      </c>
      <c r="L39" s="78">
        <v>960.53517783887457</v>
      </c>
      <c r="M39" s="78">
        <v>902.75109295744767</v>
      </c>
      <c r="N39" s="78">
        <v>863.75645671668963</v>
      </c>
      <c r="O39" s="78">
        <v>851.44124810078119</v>
      </c>
      <c r="P39" s="78">
        <v>840.3973447514835</v>
      </c>
      <c r="Q39" s="78">
        <v>844.07741826406368</v>
      </c>
      <c r="R39" s="78">
        <v>816.50331909333465</v>
      </c>
      <c r="S39" s="182"/>
      <c r="T39" s="78">
        <v>471419414.57634652</v>
      </c>
      <c r="U39" s="78">
        <v>491496032.52821869</v>
      </c>
      <c r="V39" s="78">
        <v>498090579.59803259</v>
      </c>
      <c r="W39" s="78">
        <v>487269592.67292154</v>
      </c>
      <c r="X39" s="78">
        <v>487433120.01666284</v>
      </c>
      <c r="Y39" s="78">
        <v>488474537.19423443</v>
      </c>
      <c r="Z39" s="78">
        <v>491849283.42419684</v>
      </c>
      <c r="AA39" s="78">
        <v>500500591.2201907</v>
      </c>
      <c r="AB39" s="78">
        <v>513620635.21964723</v>
      </c>
      <c r="AC39" s="182"/>
      <c r="AD39" s="182">
        <f t="shared" si="9"/>
        <v>1.915110629467031</v>
      </c>
      <c r="AE39" s="182">
        <f t="shared" si="10"/>
        <v>1.9678115182461624</v>
      </c>
      <c r="AF39" s="182">
        <f t="shared" si="11"/>
        <v>1.9284347409542306</v>
      </c>
      <c r="AG39" s="182">
        <f t="shared" si="12"/>
        <v>1.8526727432454768</v>
      </c>
      <c r="AH39" s="182">
        <f t="shared" si="13"/>
        <v>1.7720512235343429</v>
      </c>
      <c r="AI39" s="182">
        <f t="shared" si="14"/>
        <v>1.7430616813547819</v>
      </c>
      <c r="AJ39" s="182">
        <f t="shared" si="15"/>
        <v>1.7086481023225979</v>
      </c>
      <c r="AK39" s="182">
        <f t="shared" si="16"/>
        <v>1.6864663760061764</v>
      </c>
      <c r="AL39" s="182">
        <f t="shared" si="16"/>
        <v>1.5897011589967782</v>
      </c>
      <c r="AM39" s="173"/>
      <c r="AN39" s="173"/>
      <c r="AO39" s="173"/>
      <c r="AP39" s="173"/>
      <c r="AQ39" s="173"/>
      <c r="AR39" s="173"/>
      <c r="AS39" s="183"/>
    </row>
    <row r="40" spans="6:45" s="80" customFormat="1" x14ac:dyDescent="0.2">
      <c r="G40" s="40"/>
      <c r="H40" s="40" t="s">
        <v>737</v>
      </c>
      <c r="I40" s="181" t="s">
        <v>749</v>
      </c>
      <c r="J40" s="78">
        <v>927.56665324590199</v>
      </c>
      <c r="K40" s="78">
        <v>840.08885290654473</v>
      </c>
      <c r="L40" s="78">
        <v>864.46189515122114</v>
      </c>
      <c r="M40" s="78">
        <v>866.90938298080835</v>
      </c>
      <c r="N40" s="78">
        <v>814.32011529600607</v>
      </c>
      <c r="O40" s="78">
        <v>775.44902427919112</v>
      </c>
      <c r="P40" s="78">
        <v>760.42565132287996</v>
      </c>
      <c r="Q40" s="78">
        <v>751.91837269868824</v>
      </c>
      <c r="R40" s="78">
        <v>698.41431298843372</v>
      </c>
      <c r="S40" s="182"/>
      <c r="T40" s="78">
        <v>247390760.70078748</v>
      </c>
      <c r="U40" s="78">
        <v>237586139.20192266</v>
      </c>
      <c r="V40" s="78">
        <v>234234733.31138405</v>
      </c>
      <c r="W40" s="78">
        <v>252314588.62116507</v>
      </c>
      <c r="X40" s="78">
        <v>248407992.32471696</v>
      </c>
      <c r="Y40" s="78">
        <v>245853046.94885471</v>
      </c>
      <c r="Z40" s="78">
        <v>252361110.97077858</v>
      </c>
      <c r="AA40" s="78">
        <v>257563492.10910162</v>
      </c>
      <c r="AB40" s="78">
        <v>264537866.6807459</v>
      </c>
      <c r="AC40" s="182"/>
      <c r="AD40" s="182">
        <f t="shared" si="9"/>
        <v>3.7493989291207566</v>
      </c>
      <c r="AE40" s="182">
        <f t="shared" si="10"/>
        <v>3.5359337700780582</v>
      </c>
      <c r="AF40" s="182">
        <f t="shared" si="11"/>
        <v>3.6905794581798146</v>
      </c>
      <c r="AG40" s="182">
        <f t="shared" si="12"/>
        <v>3.4358274236866255</v>
      </c>
      <c r="AH40" s="182">
        <f t="shared" si="13"/>
        <v>3.2781558583329851</v>
      </c>
      <c r="AI40" s="182">
        <f t="shared" si="14"/>
        <v>3.1541159806756811</v>
      </c>
      <c r="AJ40" s="182">
        <f t="shared" si="15"/>
        <v>3.0132441896363784</v>
      </c>
      <c r="AK40" s="182">
        <f t="shared" si="16"/>
        <v>2.9193515219935837</v>
      </c>
      <c r="AL40" s="182">
        <f t="shared" si="16"/>
        <v>2.6401298300001264</v>
      </c>
      <c r="AM40" s="173"/>
      <c r="AN40" s="173"/>
      <c r="AO40" s="173"/>
      <c r="AP40" s="173"/>
      <c r="AQ40" s="173"/>
      <c r="AR40" s="173"/>
      <c r="AS40" s="183"/>
    </row>
    <row r="41" spans="6:45" s="80" customFormat="1" x14ac:dyDescent="0.2">
      <c r="G41" s="40"/>
      <c r="H41" s="40" t="s">
        <v>738</v>
      </c>
      <c r="I41" s="58" t="s">
        <v>50</v>
      </c>
      <c r="J41" s="78">
        <v>34.444475979835936</v>
      </c>
      <c r="K41" s="78">
        <v>30.159193903497577</v>
      </c>
      <c r="L41" s="78">
        <v>29.54467989481893</v>
      </c>
      <c r="M41" s="78">
        <v>26.116336568311503</v>
      </c>
      <c r="N41" s="78">
        <v>23.423234382915069</v>
      </c>
      <c r="O41" s="78">
        <v>23.041138789281682</v>
      </c>
      <c r="P41" s="78">
        <v>21.953447870347279</v>
      </c>
      <c r="Q41" s="78">
        <v>20.708602845701325</v>
      </c>
      <c r="R41" s="78">
        <v>18.371347958098461</v>
      </c>
      <c r="S41" s="182"/>
      <c r="T41" s="78">
        <v>13596069.6</v>
      </c>
      <c r="U41" s="78">
        <v>12408584.110332292</v>
      </c>
      <c r="V41" s="78">
        <v>11878719.707506806</v>
      </c>
      <c r="W41" s="78">
        <v>11038475.016874965</v>
      </c>
      <c r="X41" s="78">
        <v>10416849.43161297</v>
      </c>
      <c r="Y41" s="78">
        <v>10693378.522745086</v>
      </c>
      <c r="Z41" s="78">
        <v>10517868.989013758</v>
      </c>
      <c r="AA41" s="78">
        <v>10060353.861359719</v>
      </c>
      <c r="AB41" s="78">
        <v>10296812.754198374</v>
      </c>
      <c r="AC41" s="182"/>
      <c r="AD41" s="182">
        <f t="shared" si="9"/>
        <v>2.5334142140487379</v>
      </c>
      <c r="AE41" s="182">
        <f t="shared" si="10"/>
        <v>2.4305104946167737</v>
      </c>
      <c r="AF41" s="182">
        <f t="shared" si="11"/>
        <v>2.4871939588024836</v>
      </c>
      <c r="AG41" s="182">
        <f t="shared" si="12"/>
        <v>2.3659370092686172</v>
      </c>
      <c r="AH41" s="182">
        <f t="shared" si="13"/>
        <v>2.2485910482521159</v>
      </c>
      <c r="AI41" s="182">
        <f t="shared" si="14"/>
        <v>2.1547108559070081</v>
      </c>
      <c r="AJ41" s="182">
        <f t="shared" si="15"/>
        <v>2.0872524551578215</v>
      </c>
      <c r="AK41" s="182">
        <f>(Q41*1000000)/(AA41)</f>
        <v>2.0584368235037838</v>
      </c>
      <c r="AL41" s="182">
        <f t="shared" ref="AL41:AL56" si="17">(R41*1000000)/(AB41)</f>
        <v>1.7841781138156381</v>
      </c>
      <c r="AM41" s="173"/>
      <c r="AN41" s="173"/>
      <c r="AO41" s="173"/>
      <c r="AP41" s="173"/>
      <c r="AQ41" s="173"/>
      <c r="AR41" s="173"/>
      <c r="AS41" s="183"/>
    </row>
    <row r="42" spans="6:45" s="80" customFormat="1" x14ac:dyDescent="0.2">
      <c r="G42" s="40"/>
      <c r="H42" s="40"/>
      <c r="I42" s="40"/>
      <c r="J42" s="78"/>
      <c r="K42" s="78"/>
      <c r="L42" s="78"/>
      <c r="M42" s="78"/>
      <c r="N42" s="78"/>
      <c r="O42" s="78"/>
      <c r="P42" s="78"/>
      <c r="Q42" s="78"/>
      <c r="R42" s="78"/>
      <c r="S42" s="182"/>
      <c r="T42" s="78"/>
      <c r="U42" s="78"/>
      <c r="V42" s="78"/>
      <c r="W42" s="78"/>
      <c r="X42" s="78"/>
      <c r="Y42" s="78"/>
      <c r="Z42" s="78"/>
      <c r="AA42" s="78"/>
      <c r="AB42" s="78"/>
      <c r="AC42" s="182"/>
      <c r="AD42" s="182"/>
      <c r="AE42" s="182"/>
      <c r="AF42" s="182"/>
      <c r="AG42" s="182"/>
      <c r="AH42" s="182"/>
      <c r="AI42" s="182"/>
      <c r="AJ42" s="182"/>
      <c r="AK42" s="182"/>
      <c r="AL42" s="182"/>
      <c r="AM42" s="91"/>
      <c r="AN42" s="91"/>
      <c r="AO42" s="91"/>
      <c r="AP42" s="91"/>
      <c r="AQ42" s="91"/>
      <c r="AR42" s="91"/>
      <c r="AS42" s="183"/>
    </row>
    <row r="43" spans="6:45" s="80" customFormat="1" x14ac:dyDescent="0.2">
      <c r="F43" s="62" t="s">
        <v>674</v>
      </c>
      <c r="G43" s="62" t="s">
        <v>746</v>
      </c>
      <c r="H43" s="40"/>
      <c r="I43" s="40"/>
      <c r="J43" s="78"/>
      <c r="K43" s="78"/>
      <c r="L43" s="78"/>
      <c r="M43" s="78"/>
      <c r="N43" s="78"/>
      <c r="O43" s="78"/>
      <c r="P43" s="78"/>
      <c r="Q43" s="78"/>
      <c r="R43" s="78"/>
      <c r="S43" s="182"/>
      <c r="T43" s="78"/>
      <c r="U43" s="78"/>
      <c r="V43" s="78"/>
      <c r="W43" s="78"/>
      <c r="X43" s="78"/>
      <c r="Y43" s="78"/>
      <c r="Z43" s="78"/>
      <c r="AA43" s="78"/>
      <c r="AB43" s="78"/>
      <c r="AC43" s="182"/>
      <c r="AD43" s="182"/>
      <c r="AE43" s="182"/>
      <c r="AF43" s="182"/>
      <c r="AG43" s="182"/>
      <c r="AH43" s="182"/>
      <c r="AI43" s="182"/>
      <c r="AJ43" s="182"/>
      <c r="AK43" s="182"/>
      <c r="AL43" s="182"/>
      <c r="AM43" s="173"/>
      <c r="AN43" s="173"/>
      <c r="AO43" s="173"/>
      <c r="AP43" s="173"/>
      <c r="AQ43" s="173"/>
      <c r="AR43" s="173"/>
      <c r="AS43" s="183"/>
    </row>
    <row r="44" spans="6:45" s="80" customFormat="1" x14ac:dyDescent="0.2">
      <c r="G44" s="40"/>
      <c r="H44" s="101" t="s">
        <v>1064</v>
      </c>
      <c r="I44" s="181" t="s">
        <v>753</v>
      </c>
      <c r="J44" s="78">
        <v>893.88483566877858</v>
      </c>
      <c r="K44" s="78">
        <v>882.18119188085132</v>
      </c>
      <c r="L44" s="78">
        <v>893.1275712240556</v>
      </c>
      <c r="M44" s="78">
        <v>868.38346595180735</v>
      </c>
      <c r="N44" s="78">
        <v>824.31702119173519</v>
      </c>
      <c r="O44" s="78">
        <v>801.57243275825897</v>
      </c>
      <c r="P44" s="78">
        <v>780.23125827605361</v>
      </c>
      <c r="Q44" s="78">
        <v>771.7111814979811</v>
      </c>
      <c r="R44" s="78">
        <v>708.27293909003731</v>
      </c>
      <c r="S44" s="182"/>
      <c r="T44" s="78">
        <v>337588503.14600807</v>
      </c>
      <c r="U44" s="78">
        <v>341808957.92930859</v>
      </c>
      <c r="V44" s="78">
        <v>341941471.3870492</v>
      </c>
      <c r="W44" s="78">
        <v>346541683.01765478</v>
      </c>
      <c r="X44" s="78">
        <v>344506647.68436241</v>
      </c>
      <c r="Y44" s="78">
        <v>343607008.34361494</v>
      </c>
      <c r="Z44" s="78">
        <v>346818345.76334399</v>
      </c>
      <c r="AA44" s="78">
        <v>351339085.24862826</v>
      </c>
      <c r="AB44" s="78">
        <v>356907847.24951255</v>
      </c>
      <c r="AC44" s="182"/>
      <c r="AD44" s="182">
        <f t="shared" si="9"/>
        <v>2.6478533105796278</v>
      </c>
      <c r="AE44" s="182">
        <f t="shared" si="10"/>
        <v>2.5809188770977149</v>
      </c>
      <c r="AF44" s="182">
        <f t="shared" si="11"/>
        <v>2.611931122601709</v>
      </c>
      <c r="AG44" s="182">
        <f t="shared" si="12"/>
        <v>2.5058557411910733</v>
      </c>
      <c r="AH44" s="182">
        <f t="shared" si="13"/>
        <v>2.3927463424362592</v>
      </c>
      <c r="AI44" s="182">
        <f t="shared" si="14"/>
        <v>2.3328174725605946</v>
      </c>
      <c r="AJ44" s="182">
        <f t="shared" si="15"/>
        <v>2.249682774302991</v>
      </c>
      <c r="AK44" s="182">
        <f t="shared" ref="AK44:AK59" si="18">(Q44*1000000)/(AA44)</f>
        <v>2.1964854293164473</v>
      </c>
      <c r="AL44" s="182">
        <f t="shared" si="17"/>
        <v>1.9844700657278829</v>
      </c>
      <c r="AM44" s="173"/>
      <c r="AN44" s="173"/>
      <c r="AO44" s="173"/>
      <c r="AP44" s="173"/>
      <c r="AQ44" s="173"/>
      <c r="AR44" s="173"/>
      <c r="AS44" s="183"/>
    </row>
    <row r="45" spans="6:45" s="80" customFormat="1" x14ac:dyDescent="0.2">
      <c r="G45" s="40"/>
      <c r="H45" s="40" t="s">
        <v>736</v>
      </c>
      <c r="I45" s="181" t="s">
        <v>52</v>
      </c>
      <c r="J45" s="78">
        <v>391.85190126682573</v>
      </c>
      <c r="K45" s="78">
        <v>419.72610102125122</v>
      </c>
      <c r="L45" s="78">
        <v>418.07590644772648</v>
      </c>
      <c r="M45" s="78">
        <v>389.05998829085928</v>
      </c>
      <c r="N45" s="78">
        <v>369.30291748644657</v>
      </c>
      <c r="O45" s="78">
        <v>362.59014517568329</v>
      </c>
      <c r="P45" s="78">
        <v>356.63239580563942</v>
      </c>
      <c r="Q45" s="78">
        <v>357.33768940281982</v>
      </c>
      <c r="R45" s="78">
        <v>342.13288438763789</v>
      </c>
      <c r="S45" s="182"/>
      <c r="T45" s="78">
        <v>204591845.60287607</v>
      </c>
      <c r="U45" s="78">
        <v>213213619.42123693</v>
      </c>
      <c r="V45" s="78">
        <v>215917106.39412796</v>
      </c>
      <c r="W45" s="78">
        <v>209801455.27339742</v>
      </c>
      <c r="X45" s="78">
        <v>208059014.82389444</v>
      </c>
      <c r="Y45" s="78">
        <v>208481396.11317447</v>
      </c>
      <c r="Z45" s="78">
        <v>209954621.58515447</v>
      </c>
      <c r="AA45" s="78">
        <v>212999248.9260177</v>
      </c>
      <c r="AB45" s="78">
        <v>217078262.66305798</v>
      </c>
      <c r="AC45" s="182"/>
      <c r="AD45" s="182">
        <f t="shared" si="9"/>
        <v>1.9152860179355908</v>
      </c>
      <c r="AE45" s="182">
        <f t="shared" si="10"/>
        <v>1.9685707796743344</v>
      </c>
      <c r="AF45" s="182">
        <f t="shared" si="11"/>
        <v>1.9362796835771989</v>
      </c>
      <c r="AG45" s="182">
        <f t="shared" si="12"/>
        <v>1.8544198741799274</v>
      </c>
      <c r="AH45" s="182">
        <f t="shared" si="13"/>
        <v>1.774991186029754</v>
      </c>
      <c r="AI45" s="182">
        <f t="shared" si="14"/>
        <v>1.7391966474497833</v>
      </c>
      <c r="AJ45" s="182">
        <f t="shared" si="15"/>
        <v>1.6986165539632794</v>
      </c>
      <c r="AK45" s="182">
        <f t="shared" si="18"/>
        <v>1.6776476499545594</v>
      </c>
      <c r="AL45" s="182">
        <f t="shared" si="17"/>
        <v>1.576080811548993</v>
      </c>
      <c r="AM45" s="173"/>
      <c r="AN45" s="173"/>
      <c r="AO45" s="173"/>
      <c r="AP45" s="173"/>
      <c r="AQ45" s="173"/>
      <c r="AR45" s="173"/>
      <c r="AS45" s="183"/>
    </row>
    <row r="46" spans="6:45" s="80" customFormat="1" x14ac:dyDescent="0.2">
      <c r="G46" s="40"/>
      <c r="H46" s="40" t="s">
        <v>737</v>
      </c>
      <c r="I46" s="181" t="s">
        <v>749</v>
      </c>
      <c r="J46" s="78">
        <v>485.83817705881432</v>
      </c>
      <c r="K46" s="78">
        <v>445.05921656787626</v>
      </c>
      <c r="L46" s="78">
        <v>457.79685207643007</v>
      </c>
      <c r="M46" s="78">
        <v>463.00922688263626</v>
      </c>
      <c r="N46" s="78">
        <v>439.98624991060944</v>
      </c>
      <c r="O46" s="78">
        <v>425.19877709898083</v>
      </c>
      <c r="P46" s="78">
        <v>409.63906431993405</v>
      </c>
      <c r="Q46" s="78">
        <v>401.06684185802089</v>
      </c>
      <c r="R46" s="78">
        <v>353.51429131441972</v>
      </c>
      <c r="S46" s="182"/>
      <c r="T46" s="78">
        <v>126666874.94313203</v>
      </c>
      <c r="U46" s="78">
        <v>121325551.07571964</v>
      </c>
      <c r="V46" s="78">
        <v>119090305.85705334</v>
      </c>
      <c r="W46" s="78">
        <v>129792759.20594713</v>
      </c>
      <c r="X46" s="78">
        <v>129719019.61687915</v>
      </c>
      <c r="Y46" s="78">
        <v>128500354.9326252</v>
      </c>
      <c r="Z46" s="78">
        <v>130151235.81568618</v>
      </c>
      <c r="AA46" s="78">
        <v>131666922.10958655</v>
      </c>
      <c r="AB46" s="78">
        <v>132712412.33646722</v>
      </c>
      <c r="AC46" s="182"/>
      <c r="AD46" s="182">
        <f t="shared" si="9"/>
        <v>3.8355582489655227</v>
      </c>
      <c r="AE46" s="182">
        <f t="shared" si="10"/>
        <v>3.6683057494633879</v>
      </c>
      <c r="AF46" s="182">
        <f t="shared" si="11"/>
        <v>3.8441151761414862</v>
      </c>
      <c r="AG46" s="182">
        <f t="shared" si="12"/>
        <v>3.5672962784307698</v>
      </c>
      <c r="AH46" s="182">
        <f t="shared" si="13"/>
        <v>3.3918406969933499</v>
      </c>
      <c r="AI46" s="182">
        <f t="shared" si="14"/>
        <v>3.3089307599338489</v>
      </c>
      <c r="AJ46" s="182">
        <f t="shared" si="15"/>
        <v>3.1474081805880423</v>
      </c>
      <c r="AK46" s="182">
        <f t="shared" si="18"/>
        <v>3.0460713703340954</v>
      </c>
      <c r="AL46" s="182">
        <f t="shared" si="17"/>
        <v>2.6637620783966396</v>
      </c>
      <c r="AM46" s="173"/>
      <c r="AN46" s="173"/>
      <c r="AO46" s="173"/>
      <c r="AP46" s="173"/>
      <c r="AQ46" s="173"/>
      <c r="AR46" s="173"/>
      <c r="AS46" s="183"/>
    </row>
    <row r="47" spans="6:45" s="80" customFormat="1" x14ac:dyDescent="0.2">
      <c r="G47" s="40"/>
      <c r="H47" s="40" t="s">
        <v>738</v>
      </c>
      <c r="I47" s="58" t="s">
        <v>50</v>
      </c>
      <c r="J47" s="78">
        <v>16.194757343138484</v>
      </c>
      <c r="K47" s="78">
        <v>17.395874291723928</v>
      </c>
      <c r="L47" s="78">
        <v>17.254812699899063</v>
      </c>
      <c r="M47" s="78">
        <v>16.314250778311969</v>
      </c>
      <c r="N47" s="78">
        <v>15.027853794679093</v>
      </c>
      <c r="O47" s="78">
        <v>13.783510483594879</v>
      </c>
      <c r="P47" s="78">
        <v>13.959798150480024</v>
      </c>
      <c r="Q47" s="78">
        <v>13.306650237140371</v>
      </c>
      <c r="R47" s="78">
        <v>12.625763387979637</v>
      </c>
      <c r="S47" s="182"/>
      <c r="T47" s="78">
        <v>6329782.5999999996</v>
      </c>
      <c r="U47" s="78">
        <v>7269787.4323519934</v>
      </c>
      <c r="V47" s="78">
        <v>6934059.1358678518</v>
      </c>
      <c r="W47" s="78">
        <v>6947468.5383101702</v>
      </c>
      <c r="X47" s="78">
        <v>6728613.243588808</v>
      </c>
      <c r="Y47" s="78">
        <v>6625257.2978153331</v>
      </c>
      <c r="Z47" s="78">
        <v>6712488.3625033628</v>
      </c>
      <c r="AA47" s="78">
        <v>6672914.2130240109</v>
      </c>
      <c r="AB47" s="78">
        <v>7117172.2499873126</v>
      </c>
      <c r="AC47" s="182"/>
      <c r="AD47" s="182">
        <f t="shared" ref="AD47:AD59" si="19">(J47*1000000)/(T47)</f>
        <v>2.5585013525011879</v>
      </c>
      <c r="AE47" s="182">
        <f t="shared" ref="AE47:AE59" si="20">(K47*1000000)/(U47)</f>
        <v>2.3928999924136494</v>
      </c>
      <c r="AF47" s="182">
        <f t="shared" ref="AF47:AF59" si="21">(L47*1000000)/(V47)</f>
        <v>2.4884144138092195</v>
      </c>
      <c r="AG47" s="182">
        <f t="shared" ref="AG47:AG59" si="22">(M47*1000000)/(W47)</f>
        <v>2.3482295296986084</v>
      </c>
      <c r="AH47" s="182">
        <f t="shared" ref="AH47:AH59" si="23">(N47*1000000)/(X47)</f>
        <v>2.2334251131164375</v>
      </c>
      <c r="AI47" s="182">
        <f t="shared" ref="AI47:AI59" si="24">(O47*1000000)/(Y47)</f>
        <v>2.0804490850702457</v>
      </c>
      <c r="AJ47" s="182">
        <f t="shared" ref="AJ47:AJ59" si="25">(P47*1000000)/(Z47)</f>
        <v>2.0796755832696658</v>
      </c>
      <c r="AK47" s="182">
        <f t="shared" si="18"/>
        <v>1.9941287737775522</v>
      </c>
      <c r="AL47" s="182">
        <f t="shared" si="17"/>
        <v>1.7739859236935209</v>
      </c>
      <c r="AM47" s="173"/>
      <c r="AN47" s="173"/>
      <c r="AO47" s="173"/>
      <c r="AP47" s="173"/>
      <c r="AQ47" s="173"/>
      <c r="AR47" s="173"/>
      <c r="AS47" s="183"/>
    </row>
    <row r="48" spans="6:45" s="80" customFormat="1" x14ac:dyDescent="0.2">
      <c r="G48" s="40"/>
      <c r="H48" s="40"/>
      <c r="I48" s="40"/>
      <c r="J48" s="78"/>
      <c r="K48" s="78"/>
      <c r="L48" s="78"/>
      <c r="M48" s="78"/>
      <c r="N48" s="78"/>
      <c r="O48" s="78"/>
      <c r="P48" s="78"/>
      <c r="Q48" s="78"/>
      <c r="R48" s="78"/>
      <c r="S48" s="182"/>
      <c r="T48" s="78"/>
      <c r="U48" s="78"/>
      <c r="V48" s="78"/>
      <c r="W48" s="78"/>
      <c r="X48" s="78"/>
      <c r="Y48" s="78"/>
      <c r="Z48" s="78"/>
      <c r="AA48" s="78"/>
      <c r="AB48" s="78"/>
      <c r="AC48" s="182"/>
      <c r="AD48" s="182"/>
      <c r="AE48" s="182"/>
      <c r="AF48" s="182"/>
      <c r="AG48" s="182"/>
      <c r="AH48" s="182"/>
      <c r="AI48" s="182"/>
      <c r="AJ48" s="182"/>
      <c r="AK48" s="182"/>
      <c r="AL48" s="182"/>
      <c r="AM48" s="173"/>
      <c r="AN48" s="173"/>
      <c r="AO48" s="173"/>
      <c r="AP48" s="173"/>
      <c r="AQ48" s="173"/>
      <c r="AR48" s="173"/>
      <c r="AS48" s="183"/>
    </row>
    <row r="49" spans="1:45" s="80" customFormat="1" x14ac:dyDescent="0.2">
      <c r="A49" s="95"/>
      <c r="B49" s="95"/>
      <c r="C49" s="95"/>
      <c r="D49" s="71"/>
      <c r="E49" s="71"/>
      <c r="F49" s="62" t="s">
        <v>675</v>
      </c>
      <c r="G49" s="62" t="s">
        <v>747</v>
      </c>
      <c r="H49" s="71"/>
      <c r="I49" s="71"/>
      <c r="J49" s="78"/>
      <c r="K49" s="78"/>
      <c r="L49" s="78"/>
      <c r="M49" s="78"/>
      <c r="N49" s="78"/>
      <c r="O49" s="78"/>
      <c r="P49" s="78"/>
      <c r="Q49" s="78"/>
      <c r="R49" s="78"/>
      <c r="S49" s="182"/>
      <c r="T49" s="78"/>
      <c r="U49" s="78"/>
      <c r="V49" s="78"/>
      <c r="W49" s="78"/>
      <c r="X49" s="78"/>
      <c r="Y49" s="78"/>
      <c r="Z49" s="78"/>
      <c r="AA49" s="78"/>
      <c r="AB49" s="78"/>
      <c r="AC49" s="182"/>
      <c r="AD49" s="182"/>
      <c r="AE49" s="182"/>
      <c r="AF49" s="182"/>
      <c r="AG49" s="182"/>
      <c r="AH49" s="182"/>
      <c r="AI49" s="182"/>
      <c r="AJ49" s="182"/>
      <c r="AK49" s="182"/>
      <c r="AL49" s="182"/>
      <c r="AM49" s="173"/>
      <c r="AN49" s="173"/>
      <c r="AO49" s="173"/>
      <c r="AP49" s="173"/>
      <c r="AQ49" s="173"/>
      <c r="AR49" s="173"/>
      <c r="AS49" s="183"/>
    </row>
    <row r="50" spans="1:45" s="80" customFormat="1" x14ac:dyDescent="0.2">
      <c r="A50" s="95"/>
      <c r="B50" s="95"/>
      <c r="C50" s="95"/>
      <c r="D50" s="71"/>
      <c r="E50" s="71"/>
      <c r="H50" s="101" t="s">
        <v>1064</v>
      </c>
      <c r="I50" s="181" t="s">
        <v>753</v>
      </c>
      <c r="J50" s="78">
        <v>1134.2673684385645</v>
      </c>
      <c r="K50" s="78">
        <v>1128.0430904512305</v>
      </c>
      <c r="L50" s="78">
        <v>1138.2746371055082</v>
      </c>
      <c r="M50" s="78">
        <v>1102.5110022287045</v>
      </c>
      <c r="N50" s="78">
        <v>1043.0017502953222</v>
      </c>
      <c r="O50" s="78">
        <v>1014.0460471863223</v>
      </c>
      <c r="P50" s="78">
        <v>997.20352804060883</v>
      </c>
      <c r="Q50" s="78">
        <v>977.33407210531959</v>
      </c>
      <c r="R50" s="78">
        <v>897.49743884631914</v>
      </c>
      <c r="S50" s="182"/>
      <c r="T50" s="78">
        <v>434272384.94585359</v>
      </c>
      <c r="U50" s="78">
        <v>443703264.12170082</v>
      </c>
      <c r="V50" s="78">
        <v>444010619.44751197</v>
      </c>
      <c r="W50" s="78">
        <v>449877648.37172812</v>
      </c>
      <c r="X50" s="78">
        <v>447327872.0165382</v>
      </c>
      <c r="Y50" s="78">
        <v>448538067.13254076</v>
      </c>
      <c r="Z50" s="78">
        <v>453746173.77166528</v>
      </c>
      <c r="AA50" s="78">
        <v>459148832.01960754</v>
      </c>
      <c r="AB50" s="78">
        <v>464867062.77121806</v>
      </c>
      <c r="AC50" s="182"/>
      <c r="AD50" s="182">
        <f t="shared" si="19"/>
        <v>2.6118800268177043</v>
      </c>
      <c r="AE50" s="182">
        <f t="shared" si="20"/>
        <v>2.5423366958639866</v>
      </c>
      <c r="AF50" s="182">
        <f t="shared" si="21"/>
        <v>2.5636202992664403</v>
      </c>
      <c r="AG50" s="182">
        <f t="shared" si="22"/>
        <v>2.4506907738561701</v>
      </c>
      <c r="AH50" s="182">
        <f t="shared" si="23"/>
        <v>2.3316270135225583</v>
      </c>
      <c r="AI50" s="182">
        <f t="shared" si="24"/>
        <v>2.2607803472936374</v>
      </c>
      <c r="AJ50" s="182">
        <f t="shared" si="25"/>
        <v>2.1977122578281461</v>
      </c>
      <c r="AK50" s="182">
        <f t="shared" si="18"/>
        <v>2.1285779336657082</v>
      </c>
      <c r="AL50" s="182">
        <f t="shared" si="17"/>
        <v>1.9306539669557488</v>
      </c>
      <c r="AM50" s="173"/>
      <c r="AN50" s="173"/>
      <c r="AO50" s="173"/>
      <c r="AP50" s="173"/>
      <c r="AQ50" s="173"/>
      <c r="AR50" s="173"/>
      <c r="AS50" s="187"/>
    </row>
    <row r="51" spans="1:45" s="80" customFormat="1" x14ac:dyDescent="0.2">
      <c r="G51" s="40"/>
      <c r="H51" s="40" t="s">
        <v>736</v>
      </c>
      <c r="I51" s="181" t="s">
        <v>52</v>
      </c>
      <c r="J51" s="78">
        <v>514.51155852689601</v>
      </c>
      <c r="K51" s="78">
        <v>556.37696428615368</v>
      </c>
      <c r="L51" s="78">
        <v>552.79832636850597</v>
      </c>
      <c r="M51" s="78">
        <v>518.42391135034893</v>
      </c>
      <c r="N51" s="78">
        <v>486.98024417905134</v>
      </c>
      <c r="O51" s="78">
        <v>479.07730091863419</v>
      </c>
      <c r="P51" s="78">
        <v>471.30554472077461</v>
      </c>
      <c r="Q51" s="78">
        <v>469.92464905657278</v>
      </c>
      <c r="R51" s="78">
        <v>446.52486002253409</v>
      </c>
      <c r="S51" s="182"/>
      <c r="T51" s="78">
        <v>268484287.57801431</v>
      </c>
      <c r="U51" s="78">
        <v>282250478.62471575</v>
      </c>
      <c r="V51" s="78">
        <v>284557473.80642742</v>
      </c>
      <c r="W51" s="78">
        <v>278049817.08335406</v>
      </c>
      <c r="X51" s="78">
        <v>274643671.47924626</v>
      </c>
      <c r="Y51" s="78">
        <v>276615618.32333761</v>
      </c>
      <c r="Z51" s="78">
        <v>278757398.99314433</v>
      </c>
      <c r="AA51" s="78">
        <v>281468404.86990446</v>
      </c>
      <c r="AB51" s="78">
        <v>286353541.73828489</v>
      </c>
      <c r="AC51" s="182"/>
      <c r="AD51" s="182">
        <f t="shared" si="19"/>
        <v>1.9163563095936955</v>
      </c>
      <c r="AE51" s="182">
        <f t="shared" si="20"/>
        <v>1.9712170799395541</v>
      </c>
      <c r="AF51" s="182">
        <f t="shared" si="21"/>
        <v>1.9426596637013709</v>
      </c>
      <c r="AG51" s="182">
        <f t="shared" si="22"/>
        <v>1.8645000985378648</v>
      </c>
      <c r="AH51" s="182">
        <f t="shared" si="23"/>
        <v>1.7731347733452163</v>
      </c>
      <c r="AI51" s="182">
        <f t="shared" si="24"/>
        <v>1.7319242630712122</v>
      </c>
      <c r="AJ51" s="182">
        <f t="shared" si="25"/>
        <v>1.690737345172193</v>
      </c>
      <c r="AK51" s="182">
        <f t="shared" si="18"/>
        <v>1.669546709065884</v>
      </c>
      <c r="AL51" s="182">
        <f t="shared" si="17"/>
        <v>1.5593481306777028</v>
      </c>
      <c r="AM51" s="173"/>
      <c r="AN51" s="173"/>
      <c r="AO51" s="173"/>
      <c r="AP51" s="173"/>
      <c r="AQ51" s="173"/>
      <c r="AR51" s="173"/>
      <c r="AS51" s="187"/>
    </row>
    <row r="52" spans="1:45" s="80" customFormat="1" x14ac:dyDescent="0.2">
      <c r="G52" s="40"/>
      <c r="H52" s="40" t="s">
        <v>737</v>
      </c>
      <c r="I52" s="181" t="s">
        <v>749</v>
      </c>
      <c r="J52" s="78">
        <v>599.1095981982354</v>
      </c>
      <c r="K52" s="78">
        <v>550.34044577307009</v>
      </c>
      <c r="L52" s="78">
        <v>564.39023882211325</v>
      </c>
      <c r="M52" s="78">
        <v>564.05843563264739</v>
      </c>
      <c r="N52" s="78">
        <v>538.69333801271785</v>
      </c>
      <c r="O52" s="78">
        <v>517.58960811434804</v>
      </c>
      <c r="P52" s="78">
        <v>509.41411634852648</v>
      </c>
      <c r="Q52" s="78">
        <v>490.88282902707357</v>
      </c>
      <c r="R52" s="78">
        <v>436.88668090866412</v>
      </c>
      <c r="S52" s="182"/>
      <c r="T52" s="78">
        <v>157925376.36783925</v>
      </c>
      <c r="U52" s="78">
        <v>152940064.14076629</v>
      </c>
      <c r="V52" s="78">
        <v>151175543.92635566</v>
      </c>
      <c r="W52" s="78">
        <v>163603311.76844421</v>
      </c>
      <c r="X52" s="78">
        <v>165093711.16462702</v>
      </c>
      <c r="Y52" s="78">
        <v>163985959.29948255</v>
      </c>
      <c r="Z52" s="78">
        <v>167119281.58964393</v>
      </c>
      <c r="AA52" s="78">
        <v>169512284.79583666</v>
      </c>
      <c r="AB52" s="78">
        <v>170729362.43358979</v>
      </c>
      <c r="AC52" s="182"/>
      <c r="AD52" s="182">
        <f t="shared" si="19"/>
        <v>3.7936246344779407</v>
      </c>
      <c r="AE52" s="182">
        <f t="shared" si="20"/>
        <v>3.598406008686748</v>
      </c>
      <c r="AF52" s="182">
        <f t="shared" si="21"/>
        <v>3.7333435300689435</v>
      </c>
      <c r="AG52" s="182">
        <f t="shared" si="22"/>
        <v>3.4477201563681485</v>
      </c>
      <c r="AH52" s="182">
        <f t="shared" si="23"/>
        <v>3.2629549254940868</v>
      </c>
      <c r="AI52" s="182">
        <f t="shared" si="24"/>
        <v>3.1563044197527299</v>
      </c>
      <c r="AJ52" s="182">
        <f t="shared" si="25"/>
        <v>3.0482067150059717</v>
      </c>
      <c r="AK52" s="182">
        <f t="shared" si="18"/>
        <v>2.8958540062055138</v>
      </c>
      <c r="AL52" s="182">
        <f t="shared" si="17"/>
        <v>2.5589428477986851</v>
      </c>
      <c r="AM52" s="173"/>
      <c r="AN52" s="173"/>
      <c r="AO52" s="173"/>
      <c r="AP52" s="173"/>
      <c r="AQ52" s="173"/>
      <c r="AR52" s="173"/>
      <c r="AS52" s="187"/>
    </row>
    <row r="53" spans="1:45" s="80" customFormat="1" x14ac:dyDescent="0.2">
      <c r="G53" s="40"/>
      <c r="H53" s="40" t="s">
        <v>738</v>
      </c>
      <c r="I53" s="58" t="s">
        <v>50</v>
      </c>
      <c r="J53" s="78">
        <v>20.646211713433118</v>
      </c>
      <c r="K53" s="78">
        <v>21.325680392006849</v>
      </c>
      <c r="L53" s="78">
        <v>21.086071914888784</v>
      </c>
      <c r="M53" s="78">
        <v>20.028655245708002</v>
      </c>
      <c r="N53" s="78">
        <v>17.328168103552834</v>
      </c>
      <c r="O53" s="78">
        <v>17.379138153340048</v>
      </c>
      <c r="P53" s="78">
        <v>16.483866971307965</v>
      </c>
      <c r="Q53" s="78">
        <v>16.526594021673137</v>
      </c>
      <c r="R53" s="78">
        <v>14.085897915120995</v>
      </c>
      <c r="S53" s="182"/>
      <c r="T53" s="78">
        <v>7862721.0000000019</v>
      </c>
      <c r="U53" s="78">
        <v>8512721.3562187701</v>
      </c>
      <c r="V53" s="78">
        <v>8277601.7147288602</v>
      </c>
      <c r="W53" s="78">
        <v>8224519.5199297871</v>
      </c>
      <c r="X53" s="78">
        <v>7590489.3726648968</v>
      </c>
      <c r="Y53" s="78">
        <v>7936489.5097206207</v>
      </c>
      <c r="Z53" s="78">
        <v>7869493.1888770694</v>
      </c>
      <c r="AA53" s="78">
        <v>8168142.3538664086</v>
      </c>
      <c r="AB53" s="78">
        <v>7784158.5993434414</v>
      </c>
      <c r="AC53" s="182"/>
      <c r="AD53" s="182">
        <f t="shared" si="19"/>
        <v>2.6258354726605599</v>
      </c>
      <c r="AE53" s="182">
        <f t="shared" si="20"/>
        <v>2.505154286111793</v>
      </c>
      <c r="AF53" s="182">
        <f t="shared" si="21"/>
        <v>2.5473648819523418</v>
      </c>
      <c r="AG53" s="182">
        <f t="shared" si="22"/>
        <v>2.4352371220196201</v>
      </c>
      <c r="AH53" s="182">
        <f t="shared" si="23"/>
        <v>2.2828789097519278</v>
      </c>
      <c r="AI53" s="182">
        <f t="shared" si="24"/>
        <v>2.1897764914896016</v>
      </c>
      <c r="AJ53" s="182">
        <f t="shared" si="25"/>
        <v>2.0946542014429417</v>
      </c>
      <c r="AK53" s="182">
        <f t="shared" si="18"/>
        <v>2.0232989712587757</v>
      </c>
      <c r="AL53" s="182">
        <f t="shared" si="17"/>
        <v>1.8095594707318883</v>
      </c>
      <c r="AM53" s="173"/>
      <c r="AN53" s="173"/>
      <c r="AO53" s="173"/>
      <c r="AP53" s="173"/>
      <c r="AQ53" s="173"/>
      <c r="AR53" s="173"/>
      <c r="AS53" s="187"/>
    </row>
    <row r="54" spans="1:45" s="80" customFormat="1" x14ac:dyDescent="0.2">
      <c r="J54" s="78"/>
      <c r="K54" s="78"/>
      <c r="L54" s="78"/>
      <c r="M54" s="78"/>
      <c r="N54" s="78"/>
      <c r="O54" s="78"/>
      <c r="P54" s="78"/>
      <c r="Q54" s="78"/>
      <c r="R54" s="78"/>
      <c r="S54" s="182"/>
      <c r="T54" s="195"/>
      <c r="U54" s="78"/>
      <c r="V54" s="78"/>
      <c r="W54" s="78"/>
      <c r="X54" s="78"/>
      <c r="Y54" s="78"/>
      <c r="Z54" s="78"/>
      <c r="AA54" s="78"/>
      <c r="AB54" s="78"/>
      <c r="AC54" s="182"/>
      <c r="AD54" s="182"/>
      <c r="AE54" s="182"/>
      <c r="AF54" s="182"/>
      <c r="AG54" s="182"/>
      <c r="AH54" s="182"/>
      <c r="AI54" s="182"/>
      <c r="AJ54" s="182"/>
      <c r="AK54" s="182"/>
      <c r="AL54" s="182"/>
      <c r="AM54" s="173"/>
      <c r="AN54" s="173"/>
      <c r="AO54" s="173"/>
      <c r="AP54" s="173"/>
      <c r="AQ54" s="173"/>
      <c r="AR54" s="173"/>
      <c r="AS54" s="187"/>
    </row>
    <row r="55" spans="1:45" s="80" customFormat="1" x14ac:dyDescent="0.2">
      <c r="A55" s="95"/>
      <c r="B55" s="95"/>
      <c r="C55" s="95"/>
      <c r="D55" s="71"/>
      <c r="E55" s="71"/>
      <c r="F55" s="53"/>
      <c r="G55" s="71"/>
      <c r="H55" s="71"/>
      <c r="I55" s="71"/>
      <c r="J55" s="90"/>
      <c r="K55" s="90"/>
      <c r="L55" s="90"/>
      <c r="M55" s="90"/>
      <c r="N55" s="90"/>
      <c r="O55" s="90"/>
      <c r="P55" s="90"/>
      <c r="Q55" s="90"/>
      <c r="R55" s="90"/>
      <c r="S55" s="182"/>
      <c r="T55" s="197"/>
      <c r="U55" s="90"/>
      <c r="V55" s="90"/>
      <c r="W55" s="90"/>
      <c r="X55" s="90"/>
      <c r="Y55" s="90"/>
      <c r="Z55" s="90"/>
      <c r="AA55" s="90"/>
      <c r="AB55" s="90"/>
      <c r="AC55" s="182"/>
      <c r="AD55" s="182"/>
      <c r="AE55" s="182"/>
      <c r="AF55" s="182"/>
      <c r="AG55" s="182"/>
      <c r="AH55" s="182"/>
      <c r="AI55" s="182"/>
      <c r="AJ55" s="182"/>
      <c r="AK55" s="182"/>
      <c r="AL55" s="182"/>
      <c r="AM55" s="173"/>
      <c r="AN55" s="173"/>
      <c r="AO55" s="173"/>
      <c r="AP55" s="173"/>
      <c r="AQ55" s="173"/>
      <c r="AR55" s="173"/>
      <c r="AS55" s="187"/>
    </row>
    <row r="56" spans="1:45" s="80" customFormat="1" x14ac:dyDescent="0.2">
      <c r="A56" s="96"/>
      <c r="B56" s="96"/>
      <c r="C56" s="96"/>
      <c r="D56" s="86"/>
      <c r="E56" s="86"/>
      <c r="F56" s="174"/>
      <c r="G56" s="101" t="s">
        <v>1063</v>
      </c>
      <c r="H56" s="101" t="s">
        <v>680</v>
      </c>
      <c r="I56" s="181" t="s">
        <v>753</v>
      </c>
      <c r="J56" s="90">
        <f>J50+J44+J38+J32+J26+J20+J14+J8</f>
        <v>19176.260159020003</v>
      </c>
      <c r="K56" s="90">
        <f t="shared" ref="K56:Q56" si="26">K50+K44+K38+K32+K26+K20+K14+K8</f>
        <v>18802.500757113336</v>
      </c>
      <c r="L56" s="90">
        <f t="shared" si="26"/>
        <v>18938.195549100219</v>
      </c>
      <c r="M56" s="90">
        <f t="shared" si="26"/>
        <v>18457.675776806205</v>
      </c>
      <c r="N56" s="90">
        <f t="shared" si="26"/>
        <v>17450.87979337564</v>
      </c>
      <c r="O56" s="90">
        <f t="shared" si="26"/>
        <v>16958.272137739663</v>
      </c>
      <c r="P56" s="90">
        <f t="shared" si="26"/>
        <v>16719.39970805039</v>
      </c>
      <c r="Q56" s="90">
        <f t="shared" si="26"/>
        <v>16710.59570411301</v>
      </c>
      <c r="R56" s="90">
        <f>R50+R44+R38+R32+R26+R20+R14+R8</f>
        <v>15771.324624124896</v>
      </c>
      <c r="S56" s="182"/>
      <c r="T56" s="90">
        <f>T50+T44+T38+T32+T26+T20+T14+T8</f>
        <v>7537492627.3425674</v>
      </c>
      <c r="U56" s="90">
        <f t="shared" ref="U56:AA56" si="27">U50+U44+U38+U32+U26+U20+U14+U8</f>
        <v>7607233775.3143139</v>
      </c>
      <c r="V56" s="90">
        <f t="shared" si="27"/>
        <v>7618486573.7617207</v>
      </c>
      <c r="W56" s="90">
        <f t="shared" si="27"/>
        <v>7730197917.0331469</v>
      </c>
      <c r="X56" s="90">
        <f t="shared" si="27"/>
        <v>7693273455.2908678</v>
      </c>
      <c r="Y56" s="90">
        <f t="shared" si="27"/>
        <v>7691644705.1871176</v>
      </c>
      <c r="Z56" s="90">
        <f t="shared" si="27"/>
        <v>7813659351.5949154</v>
      </c>
      <c r="AA56" s="90">
        <f t="shared" si="27"/>
        <v>7993012235.2038908</v>
      </c>
      <c r="AB56" s="90">
        <f t="shared" ref="AB56" si="28">AB50+AB44+AB38+AB32+AB26+AB20+AB14+AB8</f>
        <v>8212408343.6422386</v>
      </c>
      <c r="AC56" s="182"/>
      <c r="AD56" s="182">
        <f t="shared" si="19"/>
        <v>2.544116605760558</v>
      </c>
      <c r="AE56" s="182">
        <f t="shared" si="20"/>
        <v>2.4716606998628037</v>
      </c>
      <c r="AF56" s="182">
        <f t="shared" si="21"/>
        <v>2.48582121471788</v>
      </c>
      <c r="AG56" s="182">
        <f t="shared" si="22"/>
        <v>2.3877365075136745</v>
      </c>
      <c r="AH56" s="182">
        <f t="shared" si="23"/>
        <v>2.268329586201594</v>
      </c>
      <c r="AI56" s="182">
        <f t="shared" si="24"/>
        <v>2.2047654029447412</v>
      </c>
      <c r="AJ56" s="182">
        <f t="shared" si="25"/>
        <v>2.1397656278216997</v>
      </c>
      <c r="AK56" s="182">
        <f t="shared" si="18"/>
        <v>2.0906505848338348</v>
      </c>
      <c r="AL56" s="182">
        <f t="shared" si="17"/>
        <v>1.9204262579483775</v>
      </c>
      <c r="AM56" s="173"/>
      <c r="AN56" s="173"/>
      <c r="AO56" s="173"/>
      <c r="AP56" s="173"/>
      <c r="AQ56" s="173"/>
      <c r="AR56" s="173"/>
      <c r="AS56" s="187"/>
    </row>
    <row r="57" spans="1:45" s="80" customFormat="1" x14ac:dyDescent="0.2">
      <c r="A57" s="82"/>
      <c r="B57" s="82"/>
      <c r="C57" s="82"/>
      <c r="D57" s="175"/>
      <c r="E57" s="175"/>
      <c r="F57" s="176"/>
      <c r="G57" s="175"/>
      <c r="H57" s="40" t="s">
        <v>736</v>
      </c>
      <c r="I57" s="181" t="s">
        <v>52</v>
      </c>
      <c r="J57" s="90">
        <f t="shared" ref="J57:Q57" si="29">J51+J45+J39+J33+J27+J21+J15+J9</f>
        <v>8793.8113419222645</v>
      </c>
      <c r="K57" s="90">
        <f t="shared" si="29"/>
        <v>9362.8052818437918</v>
      </c>
      <c r="L57" s="90">
        <f t="shared" si="29"/>
        <v>9169.6036060733568</v>
      </c>
      <c r="M57" s="90">
        <f t="shared" si="29"/>
        <v>8691.4439853165914</v>
      </c>
      <c r="N57" s="90">
        <f t="shared" si="29"/>
        <v>8306.5898047982337</v>
      </c>
      <c r="O57" s="90">
        <f t="shared" si="29"/>
        <v>8189.2993841692632</v>
      </c>
      <c r="P57" s="90">
        <f t="shared" si="29"/>
        <v>8186.2632220850446</v>
      </c>
      <c r="Q57" s="90">
        <f t="shared" si="29"/>
        <v>8260.8039622751276</v>
      </c>
      <c r="R57" s="90">
        <f t="shared" ref="R57" si="30">R51+R45+R39+R33+R27+R21+R15+R9</f>
        <v>8015.0877529410091</v>
      </c>
      <c r="T57" s="90">
        <f t="shared" ref="T57:AA57" si="31">T51+T45+T39+T33+T27+T21+T15+T9</f>
        <v>4591234465.8349266</v>
      </c>
      <c r="U57" s="90">
        <f t="shared" si="31"/>
        <v>4760363916.7718229</v>
      </c>
      <c r="V57" s="90">
        <f t="shared" si="31"/>
        <v>4771965694.1734829</v>
      </c>
      <c r="W57" s="90">
        <f t="shared" si="31"/>
        <v>4706245940.2699575</v>
      </c>
      <c r="X57" s="90">
        <f t="shared" si="31"/>
        <v>4703631026.8983021</v>
      </c>
      <c r="Y57" s="90">
        <f t="shared" si="31"/>
        <v>4711249711.0217056</v>
      </c>
      <c r="Z57" s="90">
        <f t="shared" si="31"/>
        <v>4809196692.7760315</v>
      </c>
      <c r="AA57" s="90">
        <f t="shared" si="31"/>
        <v>4915223275.7205982</v>
      </c>
      <c r="AB57" s="90">
        <f t="shared" ref="AB57" si="32">AB51+AB45+AB39+AB33+AB27+AB21+AB15+AB9</f>
        <v>5054773251.9478168</v>
      </c>
      <c r="AC57" s="90"/>
      <c r="AD57" s="182">
        <f t="shared" si="19"/>
        <v>1.9153479107547797</v>
      </c>
      <c r="AE57" s="182">
        <f t="shared" si="20"/>
        <v>1.9668255296315775</v>
      </c>
      <c r="AF57" s="182">
        <f t="shared" si="21"/>
        <v>1.9215568999729693</v>
      </c>
      <c r="AG57" s="182">
        <f t="shared" si="22"/>
        <v>1.8467891596880797</v>
      </c>
      <c r="AH57" s="182">
        <f t="shared" si="23"/>
        <v>1.7659951976028649</v>
      </c>
      <c r="AI57" s="182">
        <f t="shared" si="24"/>
        <v>1.7382435418379234</v>
      </c>
      <c r="AJ57" s="182">
        <f t="shared" si="25"/>
        <v>1.7022101080585366</v>
      </c>
      <c r="AK57" s="182">
        <f t="shared" si="18"/>
        <v>1.6806569099476054</v>
      </c>
      <c r="AL57" s="182">
        <f>(R57*1000000)/(AB57)</f>
        <v>1.5856473383553771</v>
      </c>
      <c r="AM57" s="173"/>
      <c r="AN57" s="173"/>
      <c r="AO57" s="173"/>
      <c r="AP57" s="173"/>
      <c r="AQ57" s="173"/>
      <c r="AR57" s="173"/>
      <c r="AS57" s="187"/>
    </row>
    <row r="58" spans="1:45" s="80" customFormat="1" x14ac:dyDescent="0.2">
      <c r="A58" s="82"/>
      <c r="B58" s="82"/>
      <c r="C58" s="82"/>
      <c r="D58" s="175"/>
      <c r="E58" s="175"/>
      <c r="F58" s="176"/>
      <c r="G58" s="175"/>
      <c r="H58" s="40" t="s">
        <v>737</v>
      </c>
      <c r="I58" s="181" t="s">
        <v>749</v>
      </c>
      <c r="J58" s="90">
        <f t="shared" ref="J58:Q58" si="33">J52+J46+J40+J34+J28+J22+J16+J10</f>
        <v>10074.641390487423</v>
      </c>
      <c r="K58" s="90">
        <f t="shared" si="33"/>
        <v>9165.3180442471275</v>
      </c>
      <c r="L58" s="90">
        <f t="shared" si="33"/>
        <v>9500.8547242126115</v>
      </c>
      <c r="M58" s="90">
        <f t="shared" si="33"/>
        <v>9509.5522687375633</v>
      </c>
      <c r="N58" s="90">
        <f t="shared" si="33"/>
        <v>8899.6716080893675</v>
      </c>
      <c r="O58" s="90">
        <f t="shared" si="33"/>
        <v>8536.1596110297069</v>
      </c>
      <c r="P58" s="90">
        <f t="shared" si="33"/>
        <v>8308.712615225737</v>
      </c>
      <c r="Q58" s="90">
        <f t="shared" si="33"/>
        <v>8233.891259878179</v>
      </c>
      <c r="R58" s="90">
        <f t="shared" ref="R58" si="34">R52+R46+R40+R34+R28+R22+R16+R10</f>
        <v>7558.6024974076854</v>
      </c>
      <c r="T58" s="90">
        <f t="shared" ref="T58:AA58" si="35">T52+T46+T40+T34+T28+T22+T16+T10</f>
        <v>2831498450.6076403</v>
      </c>
      <c r="U58" s="90">
        <f t="shared" si="35"/>
        <v>2734825395.542491</v>
      </c>
      <c r="V58" s="90">
        <f t="shared" si="35"/>
        <v>2738152576.1882377</v>
      </c>
      <c r="W58" s="90">
        <f t="shared" si="35"/>
        <v>2914691798.1289296</v>
      </c>
      <c r="X58" s="90">
        <f t="shared" si="35"/>
        <v>2879778261.9925661</v>
      </c>
      <c r="Y58" s="90">
        <f t="shared" si="35"/>
        <v>2870440632.9654117</v>
      </c>
      <c r="Z58" s="90">
        <f t="shared" si="35"/>
        <v>2894423111.4188833</v>
      </c>
      <c r="AA58" s="90">
        <f t="shared" si="35"/>
        <v>2966926826.1562686</v>
      </c>
      <c r="AB58" s="90">
        <f t="shared" ref="AB58" si="36">AB52+AB46+AB40+AB34+AB28+AB22+AB16+AB10</f>
        <v>3045858836.1944218</v>
      </c>
      <c r="AC58" s="90"/>
      <c r="AD58" s="182">
        <f t="shared" si="19"/>
        <v>3.5580600047036586</v>
      </c>
      <c r="AE58" s="182">
        <f t="shared" si="20"/>
        <v>3.3513357229992589</v>
      </c>
      <c r="AF58" s="182">
        <f t="shared" si="21"/>
        <v>3.4698047168133646</v>
      </c>
      <c r="AG58" s="182">
        <f t="shared" si="22"/>
        <v>3.2626270382488363</v>
      </c>
      <c r="AH58" s="182">
        <f t="shared" si="23"/>
        <v>3.0904016901396907</v>
      </c>
      <c r="AI58" s="182">
        <f t="shared" si="24"/>
        <v>2.9738150697132242</v>
      </c>
      <c r="AJ58" s="182">
        <f t="shared" si="25"/>
        <v>2.8705936538603365</v>
      </c>
      <c r="AK58" s="182">
        <f t="shared" si="18"/>
        <v>2.7752255927880096</v>
      </c>
      <c r="AL58" s="182">
        <f>(R58*1000000)/(AB58)</f>
        <v>2.4815997404697874</v>
      </c>
      <c r="AM58" s="173"/>
      <c r="AN58" s="173"/>
      <c r="AO58" s="173"/>
      <c r="AP58" s="173"/>
      <c r="AQ58" s="173"/>
      <c r="AR58" s="173"/>
      <c r="AS58" s="187"/>
    </row>
    <row r="59" spans="1:45" s="80" customFormat="1" ht="24.75" customHeight="1" x14ac:dyDescent="0.2">
      <c r="A59" s="82"/>
      <c r="B59" s="82"/>
      <c r="C59" s="82"/>
      <c r="D59" s="175"/>
      <c r="E59" s="175"/>
      <c r="F59" s="176"/>
      <c r="H59" s="40" t="s">
        <v>738</v>
      </c>
      <c r="I59" s="58" t="s">
        <v>50</v>
      </c>
      <c r="J59" s="90">
        <f t="shared" ref="J59:Q59" si="37">J53+J47+J41+J35+J29+J23+J17+J11</f>
        <v>307.80742661031343</v>
      </c>
      <c r="K59" s="90">
        <f t="shared" si="37"/>
        <v>274.37743102242115</v>
      </c>
      <c r="L59" s="90">
        <f t="shared" si="37"/>
        <v>267.73721881424763</v>
      </c>
      <c r="M59" s="90">
        <f t="shared" si="37"/>
        <v>256.67952275205158</v>
      </c>
      <c r="N59" s="90">
        <f t="shared" si="37"/>
        <v>244.61838048803625</v>
      </c>
      <c r="O59" s="90">
        <f t="shared" si="37"/>
        <v>232.81314254069176</v>
      </c>
      <c r="P59" s="90">
        <f t="shared" si="37"/>
        <v>224.4238707396064</v>
      </c>
      <c r="Q59" s="90">
        <f t="shared" si="37"/>
        <v>215.9004819597032</v>
      </c>
      <c r="R59" s="90">
        <f t="shared" ref="R59" si="38">R53+R47+R41+R35+R29+R23+R17+R11</f>
        <v>197.63437377619954</v>
      </c>
      <c r="T59" s="90">
        <f t="shared" ref="T59:AA59" si="39">T53+T47+T41+T35+T29+T23+T17+T11</f>
        <v>114759710.89999999</v>
      </c>
      <c r="U59" s="90">
        <f t="shared" si="39"/>
        <v>112044462.99999997</v>
      </c>
      <c r="V59" s="90">
        <f t="shared" si="39"/>
        <v>108368303.40000001</v>
      </c>
      <c r="W59" s="90">
        <f t="shared" si="39"/>
        <v>109260178.63425994</v>
      </c>
      <c r="X59" s="90">
        <f t="shared" si="39"/>
        <v>109864166.40000004</v>
      </c>
      <c r="Y59" s="90">
        <f t="shared" si="39"/>
        <v>109954361.19999999</v>
      </c>
      <c r="Z59" s="90">
        <f t="shared" si="39"/>
        <v>110039547.40000001</v>
      </c>
      <c r="AA59" s="90">
        <f t="shared" si="39"/>
        <v>110862133.32702558</v>
      </c>
      <c r="AB59" s="90">
        <f t="shared" ref="AB59" si="40">AB53+AB47+AB41+AB35+AB29+AB23+AB17+AB11</f>
        <v>111776255.5</v>
      </c>
      <c r="AC59" s="90"/>
      <c r="AD59" s="182">
        <f t="shared" si="19"/>
        <v>2.6821906764694843</v>
      </c>
      <c r="AE59" s="182">
        <f t="shared" si="20"/>
        <v>2.4488263290834924</v>
      </c>
      <c r="AF59" s="182">
        <f t="shared" si="21"/>
        <v>2.4706229627495269</v>
      </c>
      <c r="AG59" s="182">
        <f t="shared" si="22"/>
        <v>2.3492504401925478</v>
      </c>
      <c r="AH59" s="182">
        <f t="shared" si="23"/>
        <v>2.2265529198793992</v>
      </c>
      <c r="AI59" s="182">
        <f t="shared" si="24"/>
        <v>2.1173616034858269</v>
      </c>
      <c r="AJ59" s="182">
        <f t="shared" si="25"/>
        <v>2.0394837678113387</v>
      </c>
      <c r="AK59" s="182">
        <f t="shared" si="18"/>
        <v>1.9474682245454478</v>
      </c>
      <c r="AL59" s="182">
        <f>(R59*1000000)/(AB59)</f>
        <v>1.7681248391452831</v>
      </c>
      <c r="AM59" s="173"/>
      <c r="AN59" s="173"/>
      <c r="AO59" s="173"/>
      <c r="AP59" s="173"/>
      <c r="AQ59" s="173"/>
      <c r="AR59" s="173"/>
      <c r="AS59" s="187"/>
    </row>
    <row r="60" spans="1:45" s="80" customFormat="1" ht="14.25" x14ac:dyDescent="0.2">
      <c r="A60" s="82"/>
      <c r="B60" s="82"/>
      <c r="C60" s="82"/>
      <c r="D60" s="175"/>
      <c r="E60" s="175"/>
      <c r="F60" s="176"/>
      <c r="G60" s="175"/>
      <c r="V60" s="192"/>
      <c r="W60" s="40"/>
      <c r="X60" s="40"/>
      <c r="Y60" s="192"/>
      <c r="Z60" s="90"/>
      <c r="AA60" s="90"/>
      <c r="AB60" s="90"/>
      <c r="AC60" s="90"/>
      <c r="AD60" s="90"/>
      <c r="AE60" s="90"/>
      <c r="AF60" s="90"/>
      <c r="AG60" s="90"/>
      <c r="AH60" s="90"/>
      <c r="AI60" s="90"/>
      <c r="AJ60" s="90"/>
      <c r="AK60" s="173"/>
      <c r="AL60" s="173"/>
      <c r="AM60" s="173"/>
      <c r="AN60" s="173"/>
      <c r="AO60" s="173"/>
      <c r="AP60" s="173"/>
      <c r="AQ60" s="173"/>
      <c r="AR60" s="173"/>
      <c r="AS60" s="187"/>
    </row>
    <row r="61" spans="1:45" s="80" customFormat="1" ht="45.6" customHeight="1" x14ac:dyDescent="0.2">
      <c r="A61" s="177"/>
      <c r="B61" s="177"/>
      <c r="C61" s="177"/>
      <c r="D61" s="175"/>
      <c r="E61" s="175"/>
      <c r="F61" s="176"/>
      <c r="G61" s="178"/>
      <c r="V61" s="190"/>
      <c r="W61" s="40"/>
      <c r="X61" s="40"/>
      <c r="Y61" s="190"/>
      <c r="Z61" s="190"/>
      <c r="AA61" s="190"/>
      <c r="AB61" s="190"/>
      <c r="AC61" s="90"/>
      <c r="AD61" s="190"/>
      <c r="AE61" s="190"/>
      <c r="AF61" s="190"/>
      <c r="AG61" s="190"/>
      <c r="AH61" s="190"/>
      <c r="AI61" s="190"/>
      <c r="AJ61" s="190"/>
      <c r="AK61" s="91"/>
      <c r="AL61" s="91"/>
      <c r="AM61" s="91"/>
      <c r="AN61" s="91"/>
      <c r="AO61" s="91"/>
      <c r="AP61" s="91"/>
      <c r="AQ61" s="91"/>
      <c r="AR61" s="91"/>
      <c r="AS61" s="186"/>
    </row>
    <row r="62" spans="1:45" s="80" customFormat="1" x14ac:dyDescent="0.2">
      <c r="A62" s="82"/>
      <c r="B62" s="82"/>
      <c r="C62" s="82"/>
      <c r="D62" s="175"/>
      <c r="E62" s="175"/>
      <c r="F62" s="176"/>
      <c r="G62" s="175"/>
      <c r="H62" s="175"/>
      <c r="I62" s="175"/>
      <c r="J62" s="90"/>
      <c r="K62" s="90"/>
      <c r="L62" s="90"/>
      <c r="M62" s="90"/>
      <c r="N62" s="90"/>
      <c r="O62" s="90"/>
      <c r="P62" s="90"/>
      <c r="Q62" s="90"/>
      <c r="R62" s="90"/>
      <c r="S62" s="190"/>
      <c r="T62" s="90"/>
      <c r="U62" s="90"/>
      <c r="V62" s="90"/>
      <c r="W62" s="90"/>
      <c r="X62" s="90"/>
      <c r="Y62" s="90"/>
      <c r="Z62" s="90"/>
      <c r="AA62" s="90"/>
      <c r="AB62" s="90"/>
      <c r="AC62" s="190"/>
      <c r="AD62" s="90"/>
      <c r="AE62" s="90"/>
      <c r="AF62" s="90"/>
      <c r="AG62" s="90"/>
      <c r="AH62" s="90"/>
      <c r="AI62" s="90"/>
      <c r="AJ62" s="90"/>
      <c r="AK62" s="173"/>
      <c r="AL62" s="173"/>
      <c r="AM62" s="173"/>
      <c r="AN62" s="173"/>
      <c r="AO62" s="173"/>
      <c r="AP62" s="173"/>
      <c r="AQ62" s="173"/>
      <c r="AR62" s="173"/>
      <c r="AS62" s="187"/>
    </row>
    <row r="63" spans="1:45" s="80" customFormat="1" x14ac:dyDescent="0.2">
      <c r="A63" s="82"/>
      <c r="B63" s="82"/>
      <c r="C63" s="82"/>
      <c r="D63" s="175"/>
      <c r="E63" s="175"/>
      <c r="F63" s="176"/>
      <c r="G63" s="175"/>
      <c r="H63" s="175"/>
      <c r="I63" s="175"/>
      <c r="J63" s="90"/>
      <c r="K63" s="90"/>
      <c r="L63" s="90"/>
      <c r="M63" s="90"/>
      <c r="N63" s="90"/>
      <c r="O63" s="90"/>
      <c r="P63" s="90"/>
      <c r="Q63" s="90"/>
      <c r="R63" s="90"/>
      <c r="S63" s="90"/>
      <c r="T63" s="90"/>
      <c r="U63" s="90"/>
      <c r="V63" s="90"/>
      <c r="W63" s="90"/>
      <c r="X63" s="90"/>
      <c r="Y63" s="90"/>
      <c r="Z63" s="90"/>
      <c r="AA63" s="90"/>
      <c r="AB63" s="90"/>
      <c r="AC63" s="90"/>
      <c r="AD63" s="90"/>
      <c r="AE63" s="90"/>
      <c r="AF63" s="90"/>
      <c r="AG63" s="90"/>
      <c r="AH63" s="90"/>
      <c r="AI63" s="90"/>
      <c r="AJ63" s="90"/>
      <c r="AK63" s="173"/>
      <c r="AL63" s="173"/>
      <c r="AM63" s="173"/>
      <c r="AN63" s="173"/>
      <c r="AO63" s="173"/>
      <c r="AP63" s="173"/>
      <c r="AQ63" s="173"/>
      <c r="AR63" s="173"/>
      <c r="AS63" s="187"/>
    </row>
    <row r="64" spans="1:45" s="80" customFormat="1" x14ac:dyDescent="0.2">
      <c r="A64" s="82"/>
      <c r="B64" s="82"/>
      <c r="C64" s="82"/>
      <c r="D64" s="175"/>
      <c r="E64" s="175"/>
      <c r="F64" s="176"/>
      <c r="G64" s="175"/>
      <c r="H64" s="175"/>
      <c r="I64" s="175"/>
      <c r="J64" s="90"/>
      <c r="K64" s="90"/>
      <c r="L64" s="90"/>
      <c r="M64" s="90"/>
      <c r="N64" s="90"/>
      <c r="O64" s="90"/>
      <c r="P64" s="90"/>
      <c r="Q64" s="90"/>
      <c r="R64" s="90"/>
      <c r="S64" s="90"/>
      <c r="T64" s="90"/>
      <c r="U64" s="90"/>
      <c r="V64" s="90"/>
      <c r="W64" s="90"/>
      <c r="X64" s="90"/>
      <c r="Y64" s="90"/>
      <c r="Z64" s="90"/>
      <c r="AA64" s="90"/>
      <c r="AB64" s="90"/>
      <c r="AC64" s="90"/>
      <c r="AD64" s="90"/>
      <c r="AE64" s="90"/>
      <c r="AF64" s="90"/>
      <c r="AG64" s="90"/>
      <c r="AH64" s="90"/>
      <c r="AI64" s="90"/>
      <c r="AJ64" s="90"/>
      <c r="AK64" s="173"/>
      <c r="AL64" s="173"/>
      <c r="AM64" s="173"/>
      <c r="AN64" s="173"/>
      <c r="AO64" s="173"/>
      <c r="AP64" s="173"/>
      <c r="AQ64" s="173"/>
      <c r="AR64" s="173"/>
      <c r="AS64" s="187"/>
    </row>
    <row r="65" spans="1:45" s="80" customFormat="1" x14ac:dyDescent="0.2">
      <c r="A65" s="82"/>
      <c r="B65" s="82"/>
      <c r="C65" s="82"/>
      <c r="D65" s="175"/>
      <c r="E65" s="175"/>
      <c r="F65" s="176"/>
      <c r="G65" s="175"/>
      <c r="H65" s="175"/>
      <c r="I65" s="175"/>
      <c r="J65" s="90"/>
      <c r="K65" s="90"/>
      <c r="L65" s="90"/>
      <c r="M65" s="90"/>
      <c r="N65" s="90"/>
      <c r="O65" s="90"/>
      <c r="P65" s="90"/>
      <c r="Q65" s="90"/>
      <c r="R65" s="90"/>
      <c r="S65" s="90"/>
      <c r="T65" s="90"/>
      <c r="U65" s="90"/>
      <c r="V65" s="90"/>
      <c r="W65" s="90"/>
      <c r="X65" s="90"/>
      <c r="Y65" s="90"/>
      <c r="Z65" s="90"/>
      <c r="AA65" s="90"/>
      <c r="AB65" s="90"/>
      <c r="AC65" s="90"/>
      <c r="AD65" s="90"/>
      <c r="AE65" s="90"/>
      <c r="AF65" s="90"/>
      <c r="AG65" s="90"/>
      <c r="AH65" s="90"/>
      <c r="AI65" s="90"/>
      <c r="AJ65" s="90"/>
      <c r="AK65" s="173"/>
      <c r="AL65" s="173"/>
      <c r="AM65" s="173"/>
      <c r="AN65" s="173"/>
      <c r="AO65" s="173"/>
      <c r="AP65" s="173"/>
      <c r="AQ65" s="173"/>
      <c r="AR65" s="173"/>
      <c r="AS65" s="187"/>
    </row>
    <row r="66" spans="1:45" s="80" customFormat="1" x14ac:dyDescent="0.2">
      <c r="A66" s="82"/>
      <c r="B66" s="82"/>
      <c r="C66" s="82"/>
      <c r="D66" s="175"/>
      <c r="E66" s="175"/>
      <c r="F66" s="176"/>
      <c r="G66" s="175"/>
      <c r="H66" s="175"/>
      <c r="I66" s="175"/>
      <c r="J66" s="90"/>
      <c r="K66" s="90"/>
      <c r="L66" s="90"/>
      <c r="M66" s="90"/>
      <c r="N66" s="90"/>
      <c r="O66" s="90"/>
      <c r="P66" s="90"/>
      <c r="Q66" s="90"/>
      <c r="R66" s="90"/>
      <c r="S66" s="90"/>
      <c r="T66" s="90"/>
      <c r="U66" s="90"/>
      <c r="V66" s="90"/>
      <c r="W66" s="90"/>
      <c r="X66" s="90"/>
      <c r="Y66" s="90"/>
      <c r="Z66" s="90"/>
      <c r="AA66" s="90"/>
      <c r="AB66" s="90"/>
      <c r="AC66" s="90"/>
      <c r="AD66" s="90"/>
      <c r="AE66" s="90"/>
      <c r="AF66" s="90"/>
      <c r="AG66" s="90"/>
      <c r="AH66" s="90"/>
      <c r="AI66" s="90"/>
      <c r="AJ66" s="90"/>
      <c r="AK66" s="173"/>
      <c r="AL66" s="173"/>
      <c r="AM66" s="173"/>
      <c r="AN66" s="173"/>
      <c r="AO66" s="173"/>
      <c r="AP66" s="173"/>
      <c r="AQ66" s="173"/>
      <c r="AR66" s="173"/>
      <c r="AS66" s="187"/>
    </row>
    <row r="67" spans="1:45" s="80" customFormat="1" x14ac:dyDescent="0.2">
      <c r="A67" s="82"/>
      <c r="B67" s="82"/>
      <c r="C67" s="82"/>
      <c r="D67" s="175"/>
      <c r="E67" s="175"/>
      <c r="F67" s="176"/>
      <c r="G67" s="175"/>
      <c r="H67" s="175"/>
      <c r="I67" s="175"/>
      <c r="J67" s="90"/>
      <c r="K67" s="90"/>
      <c r="L67" s="90"/>
      <c r="M67" s="90"/>
      <c r="N67" s="90"/>
      <c r="O67" s="90"/>
      <c r="P67" s="90"/>
      <c r="Q67" s="90"/>
      <c r="R67" s="90"/>
      <c r="S67" s="90"/>
      <c r="T67" s="90"/>
      <c r="U67" s="90"/>
      <c r="V67" s="90"/>
      <c r="W67" s="90"/>
      <c r="X67" s="90"/>
      <c r="Y67" s="90"/>
      <c r="Z67" s="90"/>
      <c r="AA67" s="90"/>
      <c r="AB67" s="90"/>
      <c r="AC67" s="90"/>
      <c r="AD67" s="90"/>
      <c r="AE67" s="90"/>
      <c r="AF67" s="90"/>
      <c r="AG67" s="90"/>
      <c r="AH67" s="90"/>
      <c r="AI67" s="90"/>
      <c r="AJ67" s="90"/>
      <c r="AK67" s="173"/>
      <c r="AL67" s="173"/>
      <c r="AM67" s="173"/>
      <c r="AN67" s="173"/>
      <c r="AO67" s="173"/>
      <c r="AP67" s="173"/>
      <c r="AQ67" s="173"/>
      <c r="AR67" s="173"/>
      <c r="AS67" s="187"/>
    </row>
    <row r="68" spans="1:45" s="80" customFormat="1" x14ac:dyDescent="0.2">
      <c r="A68" s="82"/>
      <c r="B68" s="82"/>
      <c r="C68" s="82"/>
      <c r="D68" s="175"/>
      <c r="E68" s="175"/>
      <c r="F68" s="176"/>
      <c r="G68" s="175"/>
      <c r="H68" s="175"/>
      <c r="I68" s="175"/>
      <c r="J68" s="90"/>
      <c r="K68" s="90"/>
      <c r="L68" s="90"/>
      <c r="M68" s="90"/>
      <c r="N68" s="90"/>
      <c r="O68" s="90"/>
      <c r="P68" s="90"/>
      <c r="Q68" s="90"/>
      <c r="R68" s="90"/>
      <c r="S68" s="90"/>
      <c r="T68" s="90"/>
      <c r="U68" s="90"/>
      <c r="V68" s="90"/>
      <c r="W68" s="90"/>
      <c r="X68" s="90"/>
      <c r="Y68" s="90"/>
      <c r="Z68" s="90"/>
      <c r="AA68" s="90"/>
      <c r="AB68" s="90"/>
      <c r="AC68" s="90"/>
      <c r="AD68" s="90"/>
      <c r="AE68" s="90"/>
      <c r="AF68" s="90"/>
      <c r="AG68" s="90"/>
      <c r="AH68" s="90"/>
      <c r="AI68" s="90"/>
      <c r="AJ68" s="90"/>
      <c r="AK68" s="173"/>
      <c r="AL68" s="173"/>
      <c r="AM68" s="173"/>
      <c r="AN68" s="173"/>
      <c r="AO68" s="173"/>
      <c r="AP68" s="173"/>
      <c r="AQ68" s="173"/>
      <c r="AR68" s="173"/>
      <c r="AS68" s="187"/>
    </row>
    <row r="69" spans="1:45" s="80" customFormat="1" x14ac:dyDescent="0.2">
      <c r="A69" s="82"/>
      <c r="B69" s="82"/>
      <c r="C69" s="82"/>
      <c r="D69" s="175"/>
      <c r="E69" s="175"/>
      <c r="F69" s="176"/>
      <c r="G69" s="175"/>
      <c r="H69" s="175"/>
      <c r="I69" s="175"/>
      <c r="J69" s="90"/>
      <c r="K69" s="90"/>
      <c r="L69" s="90"/>
      <c r="M69" s="90"/>
      <c r="N69" s="90"/>
      <c r="O69" s="90"/>
      <c r="P69" s="90"/>
      <c r="Q69" s="90"/>
      <c r="R69" s="90"/>
      <c r="S69" s="90"/>
      <c r="T69" s="90"/>
      <c r="U69" s="90"/>
      <c r="V69" s="90"/>
      <c r="W69" s="90"/>
      <c r="X69" s="90"/>
      <c r="Y69" s="90"/>
      <c r="Z69" s="90"/>
      <c r="AA69" s="90"/>
      <c r="AB69" s="90"/>
      <c r="AC69" s="90"/>
      <c r="AD69" s="90"/>
      <c r="AE69" s="90"/>
      <c r="AF69" s="90"/>
      <c r="AG69" s="90"/>
      <c r="AH69" s="90"/>
      <c r="AI69" s="90"/>
      <c r="AJ69" s="90"/>
      <c r="AK69" s="173"/>
      <c r="AL69" s="173"/>
      <c r="AM69" s="173"/>
      <c r="AN69" s="173"/>
      <c r="AO69" s="173"/>
      <c r="AP69" s="173"/>
      <c r="AQ69" s="173"/>
      <c r="AR69" s="173"/>
      <c r="AS69" s="187"/>
    </row>
    <row r="70" spans="1:45" s="80" customFormat="1" x14ac:dyDescent="0.2">
      <c r="A70" s="82"/>
      <c r="B70" s="82"/>
      <c r="C70" s="82"/>
      <c r="D70" s="175"/>
      <c r="E70" s="175"/>
      <c r="F70" s="176"/>
      <c r="G70" s="175"/>
      <c r="H70" s="175"/>
      <c r="I70" s="175"/>
      <c r="J70" s="90"/>
      <c r="K70" s="90"/>
      <c r="L70" s="90"/>
      <c r="M70" s="90"/>
      <c r="N70" s="90"/>
      <c r="O70" s="90"/>
      <c r="P70" s="90"/>
      <c r="Q70" s="90"/>
      <c r="R70" s="90"/>
      <c r="S70" s="90"/>
      <c r="T70" s="90"/>
      <c r="U70" s="90"/>
      <c r="V70" s="90"/>
      <c r="W70" s="90"/>
      <c r="X70" s="90"/>
      <c r="Y70" s="90"/>
      <c r="Z70" s="90"/>
      <c r="AA70" s="90"/>
      <c r="AB70" s="90"/>
      <c r="AC70" s="90"/>
      <c r="AD70" s="90"/>
      <c r="AE70" s="90"/>
      <c r="AF70" s="90"/>
      <c r="AG70" s="90"/>
      <c r="AH70" s="90"/>
      <c r="AI70" s="90"/>
      <c r="AJ70" s="90"/>
      <c r="AK70" s="173"/>
      <c r="AL70" s="173"/>
      <c r="AM70" s="173"/>
      <c r="AN70" s="173"/>
      <c r="AO70" s="173"/>
      <c r="AP70" s="173"/>
      <c r="AQ70" s="173"/>
      <c r="AR70" s="173"/>
      <c r="AS70" s="187"/>
    </row>
    <row r="71" spans="1:45" s="80" customFormat="1" x14ac:dyDescent="0.2">
      <c r="A71" s="82"/>
      <c r="B71" s="82"/>
      <c r="C71" s="82"/>
      <c r="D71" s="175"/>
      <c r="E71" s="175"/>
      <c r="F71" s="176"/>
      <c r="G71" s="175"/>
      <c r="H71" s="175"/>
      <c r="I71" s="175"/>
      <c r="J71" s="90"/>
      <c r="K71" s="90"/>
      <c r="L71" s="90"/>
      <c r="M71" s="90"/>
      <c r="N71" s="90"/>
      <c r="O71" s="90"/>
      <c r="P71" s="90"/>
      <c r="Q71" s="90"/>
      <c r="R71" s="90"/>
      <c r="S71" s="90"/>
      <c r="T71" s="90"/>
      <c r="U71" s="90"/>
      <c r="V71" s="90"/>
      <c r="W71" s="90"/>
      <c r="X71" s="90"/>
      <c r="Y71" s="90"/>
      <c r="Z71" s="90"/>
      <c r="AA71" s="90"/>
      <c r="AB71" s="90"/>
      <c r="AC71" s="90"/>
      <c r="AD71" s="90"/>
      <c r="AE71" s="90"/>
      <c r="AF71" s="90"/>
      <c r="AG71" s="90"/>
      <c r="AH71" s="90"/>
      <c r="AI71" s="90"/>
      <c r="AJ71" s="90"/>
      <c r="AK71" s="173"/>
      <c r="AL71" s="173"/>
      <c r="AM71" s="173"/>
      <c r="AN71" s="173"/>
      <c r="AO71" s="173"/>
      <c r="AP71" s="173"/>
      <c r="AQ71" s="173"/>
      <c r="AR71" s="173"/>
      <c r="AS71" s="187"/>
    </row>
    <row r="72" spans="1:45" s="80" customFormat="1" x14ac:dyDescent="0.2">
      <c r="A72" s="82"/>
      <c r="B72" s="82"/>
      <c r="C72" s="82"/>
      <c r="D72" s="175"/>
      <c r="E72" s="175"/>
      <c r="F72" s="176"/>
      <c r="G72" s="175"/>
      <c r="H72" s="175"/>
      <c r="I72" s="175"/>
      <c r="J72" s="90"/>
      <c r="K72" s="90"/>
      <c r="L72" s="90"/>
      <c r="M72" s="90"/>
      <c r="N72" s="90"/>
      <c r="O72" s="90"/>
      <c r="P72" s="90"/>
      <c r="Q72" s="90"/>
      <c r="R72" s="90"/>
      <c r="S72" s="90"/>
      <c r="T72" s="90"/>
      <c r="U72" s="90"/>
      <c r="V72" s="90"/>
      <c r="W72" s="90"/>
      <c r="X72" s="90"/>
      <c r="Y72" s="90"/>
      <c r="Z72" s="90"/>
      <c r="AA72" s="90"/>
      <c r="AB72" s="90"/>
      <c r="AC72" s="90"/>
      <c r="AD72" s="90"/>
      <c r="AE72" s="90"/>
      <c r="AF72" s="90"/>
      <c r="AG72" s="90"/>
      <c r="AH72" s="90"/>
      <c r="AI72" s="90"/>
      <c r="AJ72" s="90"/>
      <c r="AK72" s="173"/>
      <c r="AL72" s="173"/>
      <c r="AM72" s="173"/>
      <c r="AN72" s="173"/>
      <c r="AO72" s="173"/>
      <c r="AP72" s="173"/>
      <c r="AQ72" s="173"/>
      <c r="AR72" s="173"/>
      <c r="AS72" s="187"/>
    </row>
    <row r="73" spans="1:45" s="80" customFormat="1" x14ac:dyDescent="0.2">
      <c r="A73" s="82"/>
      <c r="B73" s="82"/>
      <c r="C73" s="82"/>
      <c r="D73" s="175"/>
      <c r="E73" s="175"/>
      <c r="F73" s="176"/>
      <c r="G73" s="175"/>
      <c r="H73" s="175"/>
      <c r="I73" s="175"/>
      <c r="J73" s="90"/>
      <c r="K73" s="90"/>
      <c r="L73" s="90"/>
      <c r="M73" s="90"/>
      <c r="N73" s="90"/>
      <c r="O73" s="90"/>
      <c r="P73" s="90"/>
      <c r="Q73" s="90"/>
      <c r="R73" s="90"/>
      <c r="S73" s="90"/>
      <c r="T73" s="90"/>
      <c r="U73" s="90"/>
      <c r="V73" s="90"/>
      <c r="W73" s="90"/>
      <c r="X73" s="90"/>
      <c r="Y73" s="90"/>
      <c r="Z73" s="90"/>
      <c r="AA73" s="90"/>
      <c r="AB73" s="90"/>
      <c r="AC73" s="90"/>
      <c r="AD73" s="90"/>
      <c r="AE73" s="90"/>
      <c r="AF73" s="90"/>
      <c r="AG73" s="90"/>
      <c r="AH73" s="90"/>
      <c r="AI73" s="90"/>
      <c r="AJ73" s="90"/>
      <c r="AK73" s="173"/>
      <c r="AL73" s="173"/>
      <c r="AM73" s="173"/>
      <c r="AN73" s="173"/>
      <c r="AO73" s="173"/>
      <c r="AP73" s="173"/>
      <c r="AQ73" s="173"/>
      <c r="AR73" s="173"/>
      <c r="AS73" s="187"/>
    </row>
    <row r="74" spans="1:45" s="80" customFormat="1" x14ac:dyDescent="0.2">
      <c r="A74" s="82"/>
      <c r="B74" s="82"/>
      <c r="C74" s="82"/>
      <c r="D74" s="175"/>
      <c r="E74" s="175"/>
      <c r="F74" s="176"/>
      <c r="G74" s="175"/>
      <c r="H74" s="175"/>
      <c r="I74" s="175"/>
      <c r="J74" s="90"/>
      <c r="K74" s="90"/>
      <c r="L74" s="90"/>
      <c r="M74" s="90"/>
      <c r="N74" s="90"/>
      <c r="O74" s="90"/>
      <c r="P74" s="90"/>
      <c r="Q74" s="90"/>
      <c r="R74" s="90"/>
      <c r="S74" s="90"/>
      <c r="T74" s="90"/>
      <c r="U74" s="90"/>
      <c r="V74" s="90"/>
      <c r="W74" s="90"/>
      <c r="X74" s="90"/>
      <c r="Y74" s="90"/>
      <c r="Z74" s="90"/>
      <c r="AA74" s="90"/>
      <c r="AB74" s="90"/>
      <c r="AC74" s="90"/>
      <c r="AD74" s="90"/>
      <c r="AE74" s="90"/>
      <c r="AF74" s="90"/>
      <c r="AG74" s="90"/>
      <c r="AH74" s="90"/>
      <c r="AI74" s="90"/>
      <c r="AJ74" s="90"/>
      <c r="AK74" s="173"/>
      <c r="AL74" s="173"/>
      <c r="AM74" s="173"/>
      <c r="AN74" s="173"/>
      <c r="AO74" s="173"/>
      <c r="AP74" s="173"/>
      <c r="AQ74" s="173"/>
      <c r="AR74" s="173"/>
      <c r="AS74" s="187"/>
    </row>
    <row r="75" spans="1:45" s="80" customFormat="1" ht="14.25" x14ac:dyDescent="0.2">
      <c r="A75" s="82"/>
      <c r="B75" s="82"/>
      <c r="C75" s="82"/>
      <c r="D75" s="175"/>
      <c r="E75" s="175"/>
      <c r="F75" s="176"/>
      <c r="G75" s="175"/>
      <c r="H75" s="193" t="s">
        <v>756</v>
      </c>
      <c r="I75" s="175"/>
      <c r="J75" s="90"/>
      <c r="K75" s="90"/>
      <c r="L75" s="90"/>
      <c r="M75" s="90"/>
      <c r="N75" s="90"/>
      <c r="O75" s="90"/>
      <c r="P75" s="90"/>
      <c r="Q75" s="90"/>
      <c r="R75" s="90"/>
      <c r="S75" s="90"/>
      <c r="T75" s="198"/>
      <c r="U75" s="192"/>
      <c r="V75" s="90"/>
      <c r="W75" s="90"/>
      <c r="X75" s="90"/>
      <c r="Y75" s="90"/>
      <c r="Z75" s="90"/>
      <c r="AA75" s="90"/>
      <c r="AB75" s="90"/>
      <c r="AC75" s="90"/>
      <c r="AD75" s="90"/>
      <c r="AE75" s="90"/>
      <c r="AF75" s="90"/>
      <c r="AG75" s="90"/>
      <c r="AH75" s="90"/>
      <c r="AI75" s="90"/>
      <c r="AJ75" s="90"/>
      <c r="AK75" s="173"/>
      <c r="AL75" s="173"/>
      <c r="AM75" s="173"/>
      <c r="AN75" s="173"/>
      <c r="AO75" s="173"/>
      <c r="AP75" s="173"/>
      <c r="AQ75" s="173"/>
      <c r="AR75" s="173"/>
      <c r="AS75" s="187"/>
    </row>
    <row r="76" spans="1:45" s="80" customFormat="1" x14ac:dyDescent="0.2">
      <c r="A76" s="82"/>
      <c r="B76" s="82"/>
      <c r="C76" s="82"/>
      <c r="D76" s="175"/>
      <c r="E76" s="175"/>
      <c r="F76" s="176"/>
      <c r="G76" s="175"/>
      <c r="H76" s="236"/>
      <c r="I76" s="236"/>
      <c r="J76" s="237"/>
      <c r="K76" s="237"/>
      <c r="L76" s="237"/>
      <c r="M76" s="237"/>
      <c r="N76" s="237"/>
      <c r="O76" s="237"/>
      <c r="P76" s="237"/>
      <c r="Q76" s="90"/>
      <c r="R76" s="90"/>
      <c r="S76" s="90"/>
      <c r="T76" s="196"/>
      <c r="V76" s="90"/>
      <c r="W76" s="90"/>
      <c r="X76" s="90"/>
      <c r="Y76" s="90"/>
      <c r="Z76" s="90"/>
      <c r="AA76" s="90"/>
      <c r="AB76" s="90"/>
      <c r="AC76" s="90"/>
      <c r="AD76" s="90"/>
      <c r="AE76" s="90"/>
      <c r="AF76" s="90"/>
      <c r="AG76" s="90"/>
      <c r="AH76" s="90"/>
      <c r="AI76" s="90"/>
      <c r="AJ76" s="90"/>
      <c r="AK76" s="173"/>
      <c r="AL76" s="173"/>
      <c r="AM76" s="173"/>
      <c r="AN76" s="173"/>
      <c r="AO76" s="173"/>
      <c r="AP76" s="173"/>
      <c r="AQ76" s="173"/>
      <c r="AR76" s="173"/>
      <c r="AS76" s="187"/>
    </row>
    <row r="77" spans="1:45" s="80" customFormat="1" ht="14.25" x14ac:dyDescent="0.2">
      <c r="A77" s="82"/>
      <c r="B77" s="82"/>
      <c r="C77" s="82"/>
      <c r="D77" s="175"/>
      <c r="E77" s="175"/>
      <c r="F77" s="176"/>
      <c r="G77" s="175"/>
      <c r="H77" s="254" t="s">
        <v>757</v>
      </c>
      <c r="I77" s="254"/>
      <c r="J77" s="254"/>
      <c r="K77" s="254"/>
      <c r="L77" s="254"/>
      <c r="M77" s="254"/>
      <c r="N77" s="254"/>
      <c r="O77" s="254"/>
      <c r="P77" s="254"/>
      <c r="Q77" s="222"/>
      <c r="R77" s="222"/>
      <c r="S77" s="90"/>
      <c r="T77" s="198"/>
      <c r="U77" s="192"/>
      <c r="V77" s="90"/>
      <c r="W77" s="90"/>
      <c r="X77" s="90"/>
      <c r="Y77" s="90"/>
      <c r="Z77" s="90"/>
      <c r="AA77" s="90"/>
      <c r="AB77" s="90"/>
      <c r="AC77" s="90"/>
      <c r="AD77" s="90"/>
      <c r="AE77" s="90"/>
      <c r="AF77" s="90"/>
      <c r="AG77" s="90"/>
      <c r="AH77" s="90"/>
      <c r="AI77" s="90"/>
      <c r="AJ77" s="90"/>
      <c r="AK77" s="173"/>
      <c r="AL77" s="173"/>
      <c r="AM77" s="173"/>
      <c r="AN77" s="173"/>
      <c r="AO77" s="173"/>
      <c r="AP77" s="173"/>
      <c r="AQ77" s="173"/>
      <c r="AR77" s="173"/>
      <c r="AS77" s="187"/>
    </row>
    <row r="78" spans="1:45" s="80" customFormat="1" ht="14.25" customHeight="1" x14ac:dyDescent="0.2">
      <c r="A78" s="82"/>
      <c r="B78" s="82"/>
      <c r="C78" s="82"/>
      <c r="D78" s="175"/>
      <c r="E78" s="175"/>
      <c r="F78" s="176"/>
      <c r="G78" s="175"/>
      <c r="H78" s="235"/>
      <c r="I78" s="236"/>
      <c r="J78" s="237"/>
      <c r="K78" s="237"/>
      <c r="L78" s="237"/>
      <c r="M78" s="237"/>
      <c r="N78" s="237"/>
      <c r="O78" s="237"/>
      <c r="P78" s="237"/>
      <c r="Q78" s="90"/>
      <c r="R78" s="90"/>
      <c r="S78" s="90"/>
      <c r="T78" s="198"/>
      <c r="U78" s="192"/>
      <c r="V78" s="90"/>
      <c r="W78" s="90"/>
      <c r="X78" s="90"/>
      <c r="Y78" s="90"/>
      <c r="Z78" s="90"/>
      <c r="AA78" s="90"/>
      <c r="AB78" s="90"/>
      <c r="AC78" s="90"/>
      <c r="AD78" s="90"/>
      <c r="AE78" s="90"/>
      <c r="AF78" s="90"/>
      <c r="AG78" s="90"/>
      <c r="AH78" s="90"/>
      <c r="AI78" s="90"/>
      <c r="AJ78" s="90"/>
      <c r="AK78" s="173"/>
      <c r="AL78" s="173"/>
      <c r="AM78" s="173"/>
      <c r="AN78" s="173"/>
      <c r="AO78" s="173"/>
      <c r="AP78" s="173"/>
      <c r="AQ78" s="173"/>
      <c r="AR78" s="173"/>
      <c r="AS78" s="187"/>
    </row>
    <row r="79" spans="1:45" s="80" customFormat="1" x14ac:dyDescent="0.2">
      <c r="A79" s="177"/>
      <c r="B79" s="177"/>
      <c r="C79" s="177"/>
      <c r="D79" s="175"/>
      <c r="E79" s="175"/>
      <c r="F79" s="176"/>
      <c r="G79" s="178"/>
      <c r="H79" s="256" t="s">
        <v>1062</v>
      </c>
      <c r="I79" s="256"/>
      <c r="J79" s="256"/>
      <c r="K79" s="256"/>
      <c r="L79" s="256"/>
      <c r="M79" s="256"/>
      <c r="N79" s="256"/>
      <c r="O79" s="256"/>
      <c r="P79" s="256"/>
      <c r="Q79" s="221"/>
      <c r="R79" s="227"/>
      <c r="S79" s="90"/>
      <c r="T79" s="190"/>
      <c r="U79" s="190"/>
      <c r="V79" s="190"/>
      <c r="W79" s="190"/>
      <c r="X79" s="190"/>
      <c r="Y79" s="190"/>
      <c r="Z79" s="190"/>
      <c r="AA79" s="190"/>
      <c r="AB79" s="190"/>
      <c r="AC79" s="90"/>
      <c r="AD79" s="190"/>
      <c r="AE79" s="190"/>
      <c r="AF79" s="190"/>
      <c r="AG79" s="190"/>
      <c r="AH79" s="190"/>
      <c r="AI79" s="190"/>
      <c r="AJ79" s="190"/>
      <c r="AK79" s="91"/>
      <c r="AL79" s="91"/>
      <c r="AM79" s="91"/>
      <c r="AN79" s="91"/>
      <c r="AO79" s="91"/>
      <c r="AP79" s="91"/>
      <c r="AQ79" s="91"/>
      <c r="AR79" s="91"/>
      <c r="AS79" s="186"/>
    </row>
    <row r="80" spans="1:45" s="80" customFormat="1" x14ac:dyDescent="0.2">
      <c r="A80" s="82"/>
      <c r="B80" s="82"/>
      <c r="C80" s="82"/>
      <c r="D80" s="175"/>
      <c r="E80" s="175"/>
      <c r="F80" s="176"/>
      <c r="G80" s="175"/>
      <c r="H80" s="175"/>
      <c r="I80" s="175"/>
      <c r="J80" s="90"/>
      <c r="K80" s="90"/>
      <c r="L80" s="90"/>
      <c r="M80" s="90"/>
      <c r="N80" s="90"/>
      <c r="O80" s="90"/>
      <c r="P80" s="90"/>
      <c r="Q80" s="90"/>
      <c r="R80" s="90"/>
      <c r="S80" s="190"/>
      <c r="T80" s="90"/>
      <c r="U80" s="90"/>
      <c r="V80" s="90"/>
      <c r="W80" s="90"/>
      <c r="X80" s="90"/>
      <c r="Y80" s="90"/>
      <c r="Z80" s="90"/>
      <c r="AA80" s="90"/>
      <c r="AB80" s="90"/>
      <c r="AC80" s="190"/>
      <c r="AD80" s="90"/>
      <c r="AE80" s="90"/>
      <c r="AF80" s="90"/>
      <c r="AG80" s="90"/>
      <c r="AH80" s="90"/>
      <c r="AI80" s="90"/>
      <c r="AJ80" s="90"/>
      <c r="AK80" s="173"/>
      <c r="AL80" s="173"/>
      <c r="AM80" s="173"/>
      <c r="AN80" s="173"/>
      <c r="AO80" s="173"/>
      <c r="AP80" s="173"/>
      <c r="AQ80" s="173"/>
      <c r="AR80" s="173"/>
      <c r="AS80" s="187"/>
    </row>
    <row r="81" spans="1:45" s="80" customFormat="1" x14ac:dyDescent="0.2">
      <c r="A81" s="82"/>
      <c r="B81" s="82"/>
      <c r="C81" s="82"/>
      <c r="D81" s="175"/>
      <c r="E81" s="175"/>
      <c r="F81" s="176"/>
      <c r="G81" s="175"/>
      <c r="H81" s="175"/>
      <c r="I81" s="175"/>
      <c r="J81" s="90"/>
      <c r="K81" s="90"/>
      <c r="L81" s="90"/>
      <c r="M81" s="90"/>
      <c r="N81" s="90"/>
      <c r="O81" s="90"/>
      <c r="P81" s="90"/>
      <c r="Q81" s="90"/>
      <c r="R81" s="90"/>
      <c r="S81" s="90"/>
      <c r="T81" s="90"/>
      <c r="U81" s="90"/>
      <c r="V81" s="90"/>
      <c r="W81" s="90"/>
      <c r="X81" s="90"/>
      <c r="Y81" s="90"/>
      <c r="Z81" s="90"/>
      <c r="AA81" s="90"/>
      <c r="AB81" s="90"/>
      <c r="AC81" s="90"/>
      <c r="AD81" s="90"/>
      <c r="AE81" s="90"/>
      <c r="AF81" s="90"/>
      <c r="AG81" s="90"/>
      <c r="AH81" s="90"/>
      <c r="AI81" s="90"/>
      <c r="AJ81" s="90"/>
      <c r="AK81" s="173"/>
      <c r="AL81" s="173"/>
      <c r="AM81" s="173"/>
      <c r="AN81" s="173"/>
      <c r="AO81" s="173"/>
      <c r="AP81" s="173"/>
      <c r="AQ81" s="173"/>
      <c r="AR81" s="173"/>
      <c r="AS81" s="187"/>
    </row>
    <row r="82" spans="1:45" s="80" customFormat="1" x14ac:dyDescent="0.2">
      <c r="A82" s="82"/>
      <c r="B82" s="82"/>
      <c r="C82" s="82"/>
      <c r="D82" s="175"/>
      <c r="E82" s="175"/>
      <c r="F82" s="176"/>
      <c r="G82" s="175"/>
      <c r="H82" s="175"/>
      <c r="I82" s="175"/>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173"/>
      <c r="AL82" s="173"/>
      <c r="AM82" s="173"/>
      <c r="AN82" s="173"/>
      <c r="AO82" s="173"/>
      <c r="AP82" s="173"/>
      <c r="AQ82" s="173"/>
      <c r="AR82" s="173"/>
      <c r="AS82" s="187"/>
    </row>
    <row r="83" spans="1:45" s="80" customFormat="1" x14ac:dyDescent="0.2">
      <c r="A83" s="82"/>
      <c r="B83" s="82"/>
      <c r="C83" s="82"/>
      <c r="D83" s="175"/>
      <c r="E83" s="175"/>
      <c r="F83" s="176"/>
      <c r="G83" s="175"/>
      <c r="H83" s="175"/>
      <c r="I83" s="175"/>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173"/>
      <c r="AL83" s="173"/>
      <c r="AM83" s="173"/>
      <c r="AN83" s="173"/>
      <c r="AO83" s="173"/>
      <c r="AP83" s="173"/>
      <c r="AQ83" s="173"/>
      <c r="AR83" s="173"/>
      <c r="AS83" s="187"/>
    </row>
    <row r="84" spans="1:45" s="80" customFormat="1" x14ac:dyDescent="0.2">
      <c r="A84" s="82"/>
      <c r="B84" s="82"/>
      <c r="C84" s="82"/>
      <c r="D84" s="175"/>
      <c r="E84" s="175"/>
      <c r="F84" s="176"/>
      <c r="G84" s="175"/>
      <c r="H84" s="175"/>
      <c r="I84" s="175"/>
      <c r="J84" s="90"/>
      <c r="K84" s="90"/>
      <c r="L84" s="90"/>
      <c r="M84" s="90"/>
      <c r="N84" s="90"/>
      <c r="O84" s="90"/>
      <c r="P84" s="90"/>
      <c r="Q84" s="90"/>
      <c r="R84" s="90"/>
      <c r="S84" s="90"/>
      <c r="T84" s="90"/>
      <c r="U84" s="90"/>
      <c r="V84" s="90"/>
      <c r="W84" s="90"/>
      <c r="X84" s="90"/>
      <c r="Y84" s="90"/>
      <c r="Z84" s="90"/>
      <c r="AA84" s="90"/>
      <c r="AB84" s="90"/>
      <c r="AC84" s="90"/>
      <c r="AD84" s="90"/>
      <c r="AE84" s="90"/>
      <c r="AF84" s="90"/>
      <c r="AG84" s="90"/>
      <c r="AH84" s="90"/>
      <c r="AI84" s="90"/>
      <c r="AJ84" s="90"/>
      <c r="AK84" s="173"/>
      <c r="AL84" s="173"/>
      <c r="AM84" s="173"/>
      <c r="AN84" s="173"/>
      <c r="AO84" s="173"/>
      <c r="AP84" s="173"/>
      <c r="AQ84" s="173"/>
      <c r="AR84" s="173"/>
      <c r="AS84" s="187"/>
    </row>
    <row r="85" spans="1:45" s="80" customFormat="1" x14ac:dyDescent="0.2">
      <c r="A85" s="82"/>
      <c r="B85" s="82"/>
      <c r="C85" s="82"/>
      <c r="D85" s="175"/>
      <c r="E85" s="175"/>
      <c r="F85" s="176"/>
      <c r="G85" s="175"/>
      <c r="H85" s="175"/>
      <c r="I85" s="175"/>
      <c r="J85" s="90"/>
      <c r="K85" s="90"/>
      <c r="L85" s="90"/>
      <c r="M85" s="90"/>
      <c r="N85" s="90"/>
      <c r="O85" s="90"/>
      <c r="P85" s="90"/>
      <c r="Q85" s="90"/>
      <c r="R85" s="90"/>
      <c r="S85" s="90"/>
      <c r="T85" s="90"/>
      <c r="U85" s="90"/>
      <c r="V85" s="90"/>
      <c r="W85" s="90"/>
      <c r="X85" s="90"/>
      <c r="Y85" s="90"/>
      <c r="Z85" s="90"/>
      <c r="AA85" s="90"/>
      <c r="AB85" s="90"/>
      <c r="AC85" s="90"/>
      <c r="AD85" s="90"/>
      <c r="AE85" s="90"/>
      <c r="AF85" s="90"/>
      <c r="AG85" s="90"/>
      <c r="AH85" s="90"/>
      <c r="AI85" s="90"/>
      <c r="AJ85" s="90"/>
      <c r="AK85" s="173"/>
      <c r="AL85" s="173"/>
      <c r="AM85" s="173"/>
      <c r="AN85" s="173"/>
      <c r="AO85" s="173"/>
      <c r="AP85" s="173"/>
      <c r="AQ85" s="173"/>
      <c r="AR85" s="173"/>
      <c r="AS85" s="187"/>
    </row>
    <row r="86" spans="1:45" s="80" customFormat="1" x14ac:dyDescent="0.2">
      <c r="A86" s="82"/>
      <c r="B86" s="82"/>
      <c r="C86" s="82"/>
      <c r="D86" s="175"/>
      <c r="E86" s="175"/>
      <c r="F86" s="176"/>
      <c r="G86" s="175"/>
      <c r="H86" s="175"/>
      <c r="I86" s="175"/>
      <c r="J86" s="90"/>
      <c r="K86" s="90"/>
      <c r="L86" s="90"/>
      <c r="M86" s="90"/>
      <c r="N86" s="90"/>
      <c r="O86" s="90"/>
      <c r="P86" s="90"/>
      <c r="Q86" s="90"/>
      <c r="R86" s="90"/>
      <c r="S86" s="90"/>
      <c r="T86" s="90"/>
      <c r="U86" s="90"/>
      <c r="V86" s="90"/>
      <c r="W86" s="90"/>
      <c r="X86" s="90"/>
      <c r="Y86" s="90"/>
      <c r="Z86" s="90"/>
      <c r="AA86" s="90"/>
      <c r="AB86" s="90"/>
      <c r="AC86" s="90"/>
      <c r="AD86" s="90"/>
      <c r="AE86" s="90"/>
      <c r="AF86" s="90"/>
      <c r="AG86" s="90"/>
      <c r="AH86" s="90"/>
      <c r="AI86" s="90"/>
      <c r="AJ86" s="90"/>
      <c r="AK86" s="173"/>
      <c r="AL86" s="173"/>
      <c r="AM86" s="173"/>
      <c r="AN86" s="173"/>
      <c r="AO86" s="173"/>
      <c r="AP86" s="173"/>
      <c r="AQ86" s="173"/>
      <c r="AR86" s="173"/>
      <c r="AS86" s="187"/>
    </row>
    <row r="87" spans="1:45" s="80" customFormat="1" x14ac:dyDescent="0.2">
      <c r="A87" s="82"/>
      <c r="B87" s="82"/>
      <c r="C87" s="82"/>
      <c r="D87" s="175"/>
      <c r="E87" s="175"/>
      <c r="F87" s="176"/>
      <c r="G87" s="175"/>
      <c r="H87" s="175"/>
      <c r="I87" s="175"/>
      <c r="J87" s="90"/>
      <c r="K87" s="90"/>
      <c r="L87" s="90"/>
      <c r="M87" s="90"/>
      <c r="N87" s="90"/>
      <c r="O87" s="90"/>
      <c r="P87" s="90"/>
      <c r="Q87" s="90"/>
      <c r="R87" s="90"/>
      <c r="S87" s="90"/>
      <c r="T87" s="90"/>
      <c r="U87" s="90"/>
      <c r="V87" s="90"/>
      <c r="W87" s="90"/>
      <c r="X87" s="90"/>
      <c r="Y87" s="90"/>
      <c r="Z87" s="90"/>
      <c r="AA87" s="90"/>
      <c r="AB87" s="90"/>
      <c r="AC87" s="90"/>
      <c r="AD87" s="90"/>
      <c r="AE87" s="90"/>
      <c r="AF87" s="90"/>
      <c r="AG87" s="90"/>
      <c r="AH87" s="90"/>
      <c r="AI87" s="90"/>
      <c r="AJ87" s="90"/>
      <c r="AK87" s="173"/>
      <c r="AL87" s="173"/>
      <c r="AM87" s="173"/>
      <c r="AN87" s="173"/>
      <c r="AO87" s="173"/>
      <c r="AP87" s="173"/>
      <c r="AQ87" s="173"/>
      <c r="AR87" s="173"/>
      <c r="AS87" s="187"/>
    </row>
    <row r="88" spans="1:45" s="80" customFormat="1" x14ac:dyDescent="0.2">
      <c r="A88" s="82"/>
      <c r="B88" s="82"/>
      <c r="C88" s="82"/>
      <c r="D88" s="175"/>
      <c r="E88" s="175"/>
      <c r="F88" s="176"/>
      <c r="G88" s="175"/>
      <c r="H88" s="175"/>
      <c r="I88" s="175"/>
      <c r="J88" s="90"/>
      <c r="K88" s="90"/>
      <c r="L88" s="90"/>
      <c r="M88" s="90"/>
      <c r="N88" s="90"/>
      <c r="O88" s="90"/>
      <c r="P88" s="90"/>
      <c r="Q88" s="90"/>
      <c r="R88" s="90"/>
      <c r="S88" s="90"/>
      <c r="T88" s="90"/>
      <c r="U88" s="90"/>
      <c r="V88" s="90"/>
      <c r="W88" s="90"/>
      <c r="X88" s="90"/>
      <c r="Y88" s="90"/>
      <c r="Z88" s="90"/>
      <c r="AA88" s="90"/>
      <c r="AB88" s="90"/>
      <c r="AC88" s="90"/>
      <c r="AD88" s="90"/>
      <c r="AE88" s="90"/>
      <c r="AF88" s="90"/>
      <c r="AG88" s="90"/>
      <c r="AH88" s="90"/>
      <c r="AI88" s="90"/>
      <c r="AJ88" s="90"/>
      <c r="AK88" s="173"/>
      <c r="AL88" s="173"/>
      <c r="AM88" s="173"/>
      <c r="AN88" s="173"/>
      <c r="AO88" s="173"/>
      <c r="AP88" s="173"/>
      <c r="AQ88" s="173"/>
      <c r="AR88" s="173"/>
      <c r="AS88" s="187"/>
    </row>
    <row r="89" spans="1:45" s="80" customFormat="1" x14ac:dyDescent="0.2">
      <c r="A89" s="82"/>
      <c r="B89" s="82"/>
      <c r="C89" s="82"/>
      <c r="D89" s="175"/>
      <c r="E89" s="175"/>
      <c r="F89" s="176"/>
      <c r="G89" s="175"/>
      <c r="H89" s="175"/>
      <c r="I89" s="175"/>
      <c r="J89" s="90"/>
      <c r="K89" s="90"/>
      <c r="L89" s="90"/>
      <c r="M89" s="90"/>
      <c r="N89" s="90"/>
      <c r="O89" s="90"/>
      <c r="P89" s="90"/>
      <c r="Q89" s="90"/>
      <c r="R89" s="90"/>
      <c r="S89" s="90"/>
      <c r="T89" s="90"/>
      <c r="U89" s="90"/>
      <c r="V89" s="90"/>
      <c r="W89" s="90"/>
      <c r="X89" s="90"/>
      <c r="Y89" s="90"/>
      <c r="Z89" s="90"/>
      <c r="AA89" s="90"/>
      <c r="AB89" s="90"/>
      <c r="AC89" s="90"/>
      <c r="AD89" s="90"/>
      <c r="AE89" s="90"/>
      <c r="AF89" s="90"/>
      <c r="AG89" s="90"/>
      <c r="AH89" s="90"/>
      <c r="AI89" s="90"/>
      <c r="AJ89" s="90"/>
      <c r="AK89" s="173"/>
      <c r="AL89" s="173"/>
      <c r="AM89" s="173"/>
      <c r="AN89" s="173"/>
      <c r="AO89" s="173"/>
      <c r="AP89" s="173"/>
      <c r="AQ89" s="173"/>
      <c r="AR89" s="173"/>
      <c r="AS89" s="187"/>
    </row>
    <row r="90" spans="1:45" s="80" customFormat="1" x14ac:dyDescent="0.2">
      <c r="A90" s="82"/>
      <c r="B90" s="82"/>
      <c r="C90" s="82"/>
      <c r="D90" s="175"/>
      <c r="E90" s="175"/>
      <c r="F90" s="176"/>
      <c r="G90" s="175"/>
      <c r="H90" s="175"/>
      <c r="I90" s="175"/>
      <c r="J90" s="90"/>
      <c r="K90" s="90"/>
      <c r="L90" s="90"/>
      <c r="M90" s="90"/>
      <c r="N90" s="90"/>
      <c r="O90" s="90"/>
      <c r="P90" s="90"/>
      <c r="Q90" s="90"/>
      <c r="R90" s="90"/>
      <c r="S90" s="90"/>
      <c r="T90" s="90"/>
      <c r="U90" s="90"/>
      <c r="V90" s="90"/>
      <c r="W90" s="90"/>
      <c r="X90" s="90"/>
      <c r="Y90" s="90"/>
      <c r="Z90" s="90"/>
      <c r="AA90" s="90"/>
      <c r="AB90" s="90"/>
      <c r="AC90" s="90"/>
      <c r="AD90" s="90"/>
      <c r="AE90" s="90"/>
      <c r="AF90" s="90"/>
      <c r="AG90" s="90"/>
      <c r="AH90" s="90"/>
      <c r="AI90" s="90"/>
      <c r="AJ90" s="90"/>
      <c r="AK90" s="173"/>
      <c r="AL90" s="173"/>
      <c r="AM90" s="173"/>
      <c r="AN90" s="173"/>
      <c r="AO90" s="173"/>
      <c r="AP90" s="173"/>
      <c r="AQ90" s="173"/>
      <c r="AR90" s="173"/>
      <c r="AS90" s="187"/>
    </row>
    <row r="91" spans="1:45" s="80" customFormat="1" x14ac:dyDescent="0.2">
      <c r="A91" s="82"/>
      <c r="B91" s="82"/>
      <c r="C91" s="82"/>
      <c r="D91" s="175"/>
      <c r="E91" s="175"/>
      <c r="F91" s="176"/>
      <c r="G91" s="175"/>
      <c r="H91" s="175"/>
      <c r="I91" s="175"/>
      <c r="J91" s="90"/>
      <c r="K91" s="90"/>
      <c r="L91" s="90"/>
      <c r="M91" s="90"/>
      <c r="N91" s="90"/>
      <c r="O91" s="90"/>
      <c r="P91" s="90"/>
      <c r="Q91" s="90"/>
      <c r="R91" s="90"/>
      <c r="S91" s="90"/>
      <c r="T91" s="90"/>
      <c r="U91" s="90"/>
      <c r="V91" s="90"/>
      <c r="W91" s="90"/>
      <c r="X91" s="90"/>
      <c r="Y91" s="90"/>
      <c r="Z91" s="90"/>
      <c r="AA91" s="90"/>
      <c r="AB91" s="90"/>
      <c r="AC91" s="90"/>
      <c r="AD91" s="90"/>
      <c r="AE91" s="90"/>
      <c r="AF91" s="90"/>
      <c r="AG91" s="90"/>
      <c r="AH91" s="90"/>
      <c r="AI91" s="90"/>
      <c r="AJ91" s="90"/>
      <c r="AK91" s="173"/>
      <c r="AL91" s="173"/>
      <c r="AM91" s="173"/>
      <c r="AN91" s="173"/>
      <c r="AO91" s="173"/>
      <c r="AP91" s="173"/>
      <c r="AQ91" s="173"/>
      <c r="AR91" s="173"/>
      <c r="AS91" s="187"/>
    </row>
    <row r="92" spans="1:45" s="80" customFormat="1" x14ac:dyDescent="0.2">
      <c r="A92" s="82"/>
      <c r="B92" s="82"/>
      <c r="C92" s="82"/>
      <c r="D92" s="175"/>
      <c r="E92" s="175"/>
      <c r="F92" s="176"/>
      <c r="G92" s="175"/>
      <c r="H92" s="175"/>
      <c r="I92" s="175"/>
      <c r="J92" s="90"/>
      <c r="K92" s="90"/>
      <c r="L92" s="90"/>
      <c r="M92" s="90"/>
      <c r="N92" s="90"/>
      <c r="O92" s="90"/>
      <c r="P92" s="90"/>
      <c r="Q92" s="90"/>
      <c r="R92" s="90"/>
      <c r="S92" s="90"/>
      <c r="T92" s="90"/>
      <c r="U92" s="90"/>
      <c r="V92" s="90"/>
      <c r="W92" s="90"/>
      <c r="X92" s="90"/>
      <c r="Y92" s="90"/>
      <c r="Z92" s="90"/>
      <c r="AA92" s="90"/>
      <c r="AB92" s="90"/>
      <c r="AC92" s="90"/>
      <c r="AD92" s="90"/>
      <c r="AE92" s="90"/>
      <c r="AF92" s="90"/>
      <c r="AG92" s="90"/>
      <c r="AH92" s="90"/>
      <c r="AI92" s="90"/>
      <c r="AJ92" s="90"/>
      <c r="AK92" s="173"/>
      <c r="AL92" s="173"/>
      <c r="AM92" s="173"/>
      <c r="AN92" s="173"/>
      <c r="AO92" s="173"/>
      <c r="AP92" s="173"/>
      <c r="AQ92" s="173"/>
      <c r="AR92" s="173"/>
      <c r="AS92" s="187"/>
    </row>
    <row r="93" spans="1:45" s="80" customFormat="1" x14ac:dyDescent="0.2">
      <c r="A93" s="82"/>
      <c r="B93" s="82"/>
      <c r="C93" s="82"/>
      <c r="D93" s="175"/>
      <c r="E93" s="175"/>
      <c r="F93" s="176"/>
      <c r="G93" s="175"/>
      <c r="H93" s="175"/>
      <c r="I93" s="175"/>
      <c r="J93" s="90"/>
      <c r="K93" s="90"/>
      <c r="L93" s="90"/>
      <c r="M93" s="90"/>
      <c r="N93" s="90"/>
      <c r="O93" s="90"/>
      <c r="P93" s="90"/>
      <c r="Q93" s="90"/>
      <c r="R93" s="90"/>
      <c r="S93" s="90"/>
      <c r="T93" s="90"/>
      <c r="U93" s="90"/>
      <c r="V93" s="90"/>
      <c r="W93" s="90"/>
      <c r="X93" s="90"/>
      <c r="Y93" s="90"/>
      <c r="Z93" s="90"/>
      <c r="AA93" s="90"/>
      <c r="AB93" s="90"/>
      <c r="AC93" s="90"/>
      <c r="AD93" s="90"/>
      <c r="AE93" s="90"/>
      <c r="AF93" s="90"/>
      <c r="AG93" s="90"/>
      <c r="AH93" s="90"/>
      <c r="AI93" s="90"/>
      <c r="AJ93" s="90"/>
      <c r="AK93" s="173"/>
      <c r="AL93" s="173"/>
      <c r="AM93" s="173"/>
      <c r="AN93" s="173"/>
      <c r="AO93" s="173"/>
      <c r="AP93" s="173"/>
      <c r="AQ93" s="173"/>
      <c r="AR93" s="173"/>
      <c r="AS93" s="187"/>
    </row>
    <row r="94" spans="1:45" s="80" customFormat="1" x14ac:dyDescent="0.2">
      <c r="A94" s="82"/>
      <c r="B94" s="82"/>
      <c r="C94" s="82"/>
      <c r="D94" s="175"/>
      <c r="E94" s="175"/>
      <c r="F94" s="176"/>
      <c r="G94" s="175"/>
      <c r="H94" s="175"/>
      <c r="I94" s="175"/>
      <c r="J94" s="90"/>
      <c r="K94" s="90"/>
      <c r="L94" s="90"/>
      <c r="M94" s="90"/>
      <c r="N94" s="90"/>
      <c r="O94" s="90"/>
      <c r="P94" s="90"/>
      <c r="Q94" s="90"/>
      <c r="R94" s="90"/>
      <c r="S94" s="90"/>
      <c r="T94" s="90"/>
      <c r="U94" s="90"/>
      <c r="V94" s="90"/>
      <c r="W94" s="90"/>
      <c r="X94" s="90"/>
      <c r="Y94" s="90"/>
      <c r="Z94" s="90"/>
      <c r="AA94" s="90"/>
      <c r="AB94" s="90"/>
      <c r="AC94" s="90"/>
      <c r="AD94" s="90"/>
      <c r="AE94" s="90"/>
      <c r="AF94" s="90"/>
      <c r="AG94" s="90"/>
      <c r="AH94" s="90"/>
      <c r="AI94" s="90"/>
      <c r="AJ94" s="90"/>
      <c r="AK94" s="173"/>
      <c r="AL94" s="173"/>
      <c r="AM94" s="173"/>
      <c r="AN94" s="173"/>
      <c r="AO94" s="173"/>
      <c r="AP94" s="173"/>
      <c r="AQ94" s="173"/>
      <c r="AR94" s="173"/>
      <c r="AS94" s="187"/>
    </row>
    <row r="95" spans="1:45" s="80" customFormat="1" x14ac:dyDescent="0.2">
      <c r="A95" s="82"/>
      <c r="B95" s="82"/>
      <c r="C95" s="82"/>
      <c r="D95" s="175"/>
      <c r="E95" s="175"/>
      <c r="F95" s="176"/>
      <c r="G95" s="175"/>
      <c r="H95" s="175"/>
      <c r="I95" s="175"/>
      <c r="J95" s="90"/>
      <c r="K95" s="90"/>
      <c r="L95" s="90"/>
      <c r="M95" s="90"/>
      <c r="N95" s="90"/>
      <c r="O95" s="90"/>
      <c r="P95" s="90"/>
      <c r="Q95" s="90"/>
      <c r="R95" s="90"/>
      <c r="S95" s="90"/>
      <c r="T95" s="90"/>
      <c r="U95" s="90"/>
      <c r="V95" s="90"/>
      <c r="W95" s="90"/>
      <c r="X95" s="90"/>
      <c r="Y95" s="90"/>
      <c r="Z95" s="90"/>
      <c r="AA95" s="90"/>
      <c r="AB95" s="90"/>
      <c r="AC95" s="90"/>
      <c r="AD95" s="90"/>
      <c r="AE95" s="90"/>
      <c r="AF95" s="90"/>
      <c r="AG95" s="90"/>
      <c r="AH95" s="90"/>
      <c r="AI95" s="90"/>
      <c r="AJ95" s="90"/>
      <c r="AK95" s="173"/>
      <c r="AL95" s="173"/>
      <c r="AM95" s="173"/>
      <c r="AN95" s="173"/>
      <c r="AO95" s="173"/>
      <c r="AP95" s="173"/>
      <c r="AQ95" s="173"/>
      <c r="AR95" s="173"/>
      <c r="AS95" s="187"/>
    </row>
    <row r="96" spans="1:45" s="80" customFormat="1" x14ac:dyDescent="0.2">
      <c r="A96" s="82"/>
      <c r="B96" s="82"/>
      <c r="C96" s="82"/>
      <c r="D96" s="175"/>
      <c r="E96" s="175"/>
      <c r="F96" s="176"/>
      <c r="G96" s="175"/>
      <c r="H96" s="175"/>
      <c r="I96" s="175"/>
      <c r="J96" s="90"/>
      <c r="K96" s="90"/>
      <c r="L96" s="90"/>
      <c r="M96" s="90"/>
      <c r="N96" s="90"/>
      <c r="O96" s="90"/>
      <c r="P96" s="90"/>
      <c r="Q96" s="90"/>
      <c r="R96" s="90"/>
      <c r="S96" s="90"/>
      <c r="T96" s="90"/>
      <c r="U96" s="90"/>
      <c r="V96" s="90"/>
      <c r="W96" s="90"/>
      <c r="X96" s="90"/>
      <c r="Y96" s="90"/>
      <c r="Z96" s="90"/>
      <c r="AA96" s="90"/>
      <c r="AB96" s="90"/>
      <c r="AC96" s="90"/>
      <c r="AD96" s="90"/>
      <c r="AE96" s="90"/>
      <c r="AF96" s="90"/>
      <c r="AG96" s="90"/>
      <c r="AH96" s="90"/>
      <c r="AI96" s="90"/>
      <c r="AJ96" s="90"/>
      <c r="AK96" s="173"/>
      <c r="AL96" s="173"/>
      <c r="AM96" s="173"/>
      <c r="AN96" s="173"/>
      <c r="AO96" s="173"/>
      <c r="AP96" s="173"/>
      <c r="AQ96" s="173"/>
      <c r="AR96" s="173"/>
      <c r="AS96" s="187"/>
    </row>
    <row r="97" spans="1:45" s="80" customFormat="1" x14ac:dyDescent="0.2">
      <c r="A97" s="177"/>
      <c r="B97" s="177"/>
      <c r="C97" s="177"/>
      <c r="D97" s="175"/>
      <c r="E97" s="175"/>
      <c r="F97" s="176"/>
      <c r="G97" s="178"/>
      <c r="H97" s="178"/>
      <c r="I97" s="178"/>
      <c r="J97" s="190"/>
      <c r="K97" s="190"/>
      <c r="L97" s="190"/>
      <c r="M97" s="190"/>
      <c r="N97" s="190"/>
      <c r="O97" s="190"/>
      <c r="P97" s="190"/>
      <c r="Q97" s="190"/>
      <c r="R97" s="190"/>
      <c r="S97" s="90"/>
      <c r="T97" s="190"/>
      <c r="U97" s="190"/>
      <c r="V97" s="190"/>
      <c r="W97" s="190"/>
      <c r="X97" s="190"/>
      <c r="Y97" s="190"/>
      <c r="Z97" s="190"/>
      <c r="AA97" s="190"/>
      <c r="AB97" s="190"/>
      <c r="AC97" s="90"/>
      <c r="AD97" s="190"/>
      <c r="AE97" s="190"/>
      <c r="AF97" s="190"/>
      <c r="AG97" s="190"/>
      <c r="AH97" s="190"/>
      <c r="AI97" s="190"/>
      <c r="AJ97" s="190"/>
      <c r="AK97" s="91"/>
      <c r="AL97" s="91"/>
      <c r="AM97" s="91"/>
      <c r="AN97" s="91"/>
      <c r="AO97" s="91"/>
      <c r="AP97" s="91"/>
      <c r="AQ97" s="91"/>
      <c r="AR97" s="91"/>
      <c r="AS97" s="186"/>
    </row>
    <row r="98" spans="1:45" s="80" customFormat="1" x14ac:dyDescent="0.2">
      <c r="A98" s="82"/>
      <c r="B98" s="82"/>
      <c r="C98" s="82"/>
      <c r="D98" s="175"/>
      <c r="E98" s="175"/>
      <c r="F98" s="176"/>
      <c r="G98" s="175"/>
      <c r="H98" s="175"/>
      <c r="I98" s="175"/>
      <c r="J98" s="90"/>
      <c r="K98" s="90"/>
      <c r="L98" s="90"/>
      <c r="M98" s="90"/>
      <c r="N98" s="90"/>
      <c r="O98" s="90"/>
      <c r="P98" s="90"/>
      <c r="Q98" s="90"/>
      <c r="R98" s="90"/>
      <c r="S98" s="190"/>
      <c r="T98" s="90"/>
      <c r="U98" s="90"/>
      <c r="V98" s="90"/>
      <c r="W98" s="90"/>
      <c r="X98" s="90"/>
      <c r="Y98" s="90"/>
      <c r="Z98" s="90"/>
      <c r="AA98" s="90"/>
      <c r="AB98" s="90"/>
      <c r="AC98" s="190"/>
      <c r="AD98" s="90"/>
      <c r="AE98" s="90"/>
      <c r="AF98" s="90"/>
      <c r="AG98" s="90"/>
      <c r="AH98" s="90"/>
      <c r="AI98" s="90"/>
      <c r="AJ98" s="90"/>
      <c r="AK98" s="173"/>
      <c r="AL98" s="173"/>
      <c r="AM98" s="173"/>
      <c r="AN98" s="173"/>
      <c r="AO98" s="173"/>
      <c r="AP98" s="173"/>
      <c r="AQ98" s="173"/>
      <c r="AR98" s="173"/>
      <c r="AS98" s="187"/>
    </row>
    <row r="99" spans="1:45" s="80" customFormat="1" x14ac:dyDescent="0.2">
      <c r="A99" s="82"/>
      <c r="B99" s="82"/>
      <c r="C99" s="82"/>
      <c r="D99" s="175"/>
      <c r="E99" s="175"/>
      <c r="F99" s="176"/>
      <c r="G99" s="175"/>
      <c r="H99" s="175"/>
      <c r="I99" s="175"/>
      <c r="J99" s="90"/>
      <c r="K99" s="90"/>
      <c r="L99" s="90"/>
      <c r="M99" s="90"/>
      <c r="N99" s="90"/>
      <c r="O99" s="90"/>
      <c r="P99" s="90"/>
      <c r="Q99" s="90"/>
      <c r="R99" s="90"/>
      <c r="S99" s="90"/>
      <c r="T99" s="90"/>
      <c r="U99" s="90"/>
      <c r="V99" s="90"/>
      <c r="W99" s="90"/>
      <c r="X99" s="90"/>
      <c r="Y99" s="90"/>
      <c r="Z99" s="90"/>
      <c r="AA99" s="90"/>
      <c r="AB99" s="90"/>
      <c r="AC99" s="90"/>
      <c r="AD99" s="90"/>
      <c r="AE99" s="90"/>
      <c r="AF99" s="90"/>
      <c r="AG99" s="90"/>
      <c r="AH99" s="90"/>
      <c r="AI99" s="90"/>
      <c r="AJ99" s="90"/>
      <c r="AK99" s="173"/>
      <c r="AL99" s="173"/>
      <c r="AM99" s="173"/>
      <c r="AN99" s="173"/>
      <c r="AO99" s="173"/>
      <c r="AP99" s="173"/>
      <c r="AQ99" s="173"/>
      <c r="AR99" s="173"/>
      <c r="AS99" s="187"/>
    </row>
    <row r="100" spans="1:45" s="80" customFormat="1" x14ac:dyDescent="0.2">
      <c r="A100" s="82"/>
      <c r="B100" s="82"/>
      <c r="C100" s="82"/>
      <c r="D100" s="175"/>
      <c r="E100" s="175"/>
      <c r="F100" s="176"/>
      <c r="G100" s="175"/>
      <c r="H100" s="175"/>
      <c r="I100" s="175"/>
      <c r="J100" s="90"/>
      <c r="K100" s="90"/>
      <c r="L100" s="90"/>
      <c r="M100" s="90"/>
      <c r="N100" s="90"/>
      <c r="O100" s="90"/>
      <c r="P100" s="90"/>
      <c r="Q100" s="90"/>
      <c r="R100" s="90"/>
      <c r="S100" s="90"/>
      <c r="T100" s="90"/>
      <c r="U100" s="90"/>
      <c r="V100" s="90"/>
      <c r="W100" s="90"/>
      <c r="X100" s="90"/>
      <c r="Y100" s="90"/>
      <c r="Z100" s="90"/>
      <c r="AA100" s="90"/>
      <c r="AB100" s="90"/>
      <c r="AC100" s="90"/>
      <c r="AD100" s="90"/>
      <c r="AE100" s="90"/>
      <c r="AF100" s="90"/>
      <c r="AG100" s="90"/>
      <c r="AH100" s="90"/>
      <c r="AI100" s="90"/>
      <c r="AJ100" s="90"/>
      <c r="AK100" s="173"/>
      <c r="AL100" s="173"/>
      <c r="AM100" s="173"/>
      <c r="AN100" s="173"/>
      <c r="AO100" s="173"/>
      <c r="AP100" s="173"/>
      <c r="AQ100" s="173"/>
      <c r="AR100" s="173"/>
      <c r="AS100" s="187"/>
    </row>
    <row r="101" spans="1:45" s="80" customFormat="1" x14ac:dyDescent="0.2">
      <c r="A101" s="82"/>
      <c r="B101" s="82"/>
      <c r="C101" s="82"/>
      <c r="D101" s="175"/>
      <c r="E101" s="175"/>
      <c r="F101" s="176"/>
      <c r="G101" s="175"/>
      <c r="H101" s="175"/>
      <c r="I101" s="175"/>
      <c r="J101" s="90"/>
      <c r="K101" s="90"/>
      <c r="L101" s="90"/>
      <c r="M101" s="90"/>
      <c r="N101" s="90"/>
      <c r="O101" s="90"/>
      <c r="P101" s="90"/>
      <c r="Q101" s="90"/>
      <c r="R101" s="90"/>
      <c r="S101" s="90"/>
      <c r="T101" s="90"/>
      <c r="U101" s="90"/>
      <c r="V101" s="90"/>
      <c r="W101" s="90"/>
      <c r="X101" s="90"/>
      <c r="Y101" s="90"/>
      <c r="Z101" s="90"/>
      <c r="AA101" s="90"/>
      <c r="AB101" s="90"/>
      <c r="AC101" s="90"/>
      <c r="AD101" s="90"/>
      <c r="AE101" s="90"/>
      <c r="AF101" s="90"/>
      <c r="AG101" s="90"/>
      <c r="AH101" s="90"/>
      <c r="AI101" s="90"/>
      <c r="AJ101" s="90"/>
      <c r="AK101" s="173"/>
      <c r="AL101" s="173"/>
      <c r="AM101" s="173"/>
      <c r="AN101" s="173"/>
      <c r="AO101" s="173"/>
      <c r="AP101" s="173"/>
      <c r="AQ101" s="173"/>
      <c r="AR101" s="173"/>
      <c r="AS101" s="187"/>
    </row>
    <row r="102" spans="1:45" s="80" customFormat="1" x14ac:dyDescent="0.2">
      <c r="A102" s="82"/>
      <c r="B102" s="82"/>
      <c r="C102" s="82"/>
      <c r="D102" s="175"/>
      <c r="E102" s="175"/>
      <c r="F102" s="176"/>
      <c r="G102" s="175"/>
      <c r="H102" s="175"/>
      <c r="I102" s="175"/>
      <c r="J102" s="90"/>
      <c r="K102" s="90"/>
      <c r="L102" s="90"/>
      <c r="M102" s="90"/>
      <c r="N102" s="90"/>
      <c r="O102" s="90"/>
      <c r="P102" s="90"/>
      <c r="Q102" s="90"/>
      <c r="R102" s="90"/>
      <c r="S102" s="90"/>
      <c r="T102" s="90"/>
      <c r="U102" s="90"/>
      <c r="V102" s="90"/>
      <c r="W102" s="90"/>
      <c r="X102" s="90"/>
      <c r="Y102" s="90"/>
      <c r="Z102" s="90"/>
      <c r="AA102" s="90"/>
      <c r="AB102" s="90"/>
      <c r="AC102" s="90"/>
      <c r="AD102" s="90"/>
      <c r="AE102" s="90"/>
      <c r="AF102" s="90"/>
      <c r="AG102" s="90"/>
      <c r="AH102" s="90"/>
      <c r="AI102" s="90"/>
      <c r="AJ102" s="90"/>
      <c r="AK102" s="173"/>
      <c r="AL102" s="173"/>
      <c r="AM102" s="173"/>
      <c r="AN102" s="173"/>
      <c r="AO102" s="173"/>
      <c r="AP102" s="173"/>
      <c r="AQ102" s="173"/>
      <c r="AR102" s="173"/>
      <c r="AS102" s="187"/>
    </row>
    <row r="103" spans="1:45" s="80" customFormat="1" x14ac:dyDescent="0.2">
      <c r="A103" s="82"/>
      <c r="B103" s="82"/>
      <c r="C103" s="82"/>
      <c r="D103" s="175"/>
      <c r="E103" s="175"/>
      <c r="F103" s="176"/>
      <c r="G103" s="175"/>
      <c r="H103" s="175"/>
      <c r="I103" s="175"/>
      <c r="J103" s="90"/>
      <c r="K103" s="90"/>
      <c r="L103" s="90"/>
      <c r="M103" s="90"/>
      <c r="N103" s="90"/>
      <c r="O103" s="90"/>
      <c r="P103" s="90"/>
      <c r="Q103" s="90"/>
      <c r="R103" s="90"/>
      <c r="S103" s="90"/>
      <c r="T103" s="90"/>
      <c r="U103" s="90"/>
      <c r="V103" s="90"/>
      <c r="W103" s="90"/>
      <c r="X103" s="90"/>
      <c r="Y103" s="90"/>
      <c r="Z103" s="90"/>
      <c r="AA103" s="90"/>
      <c r="AB103" s="90"/>
      <c r="AC103" s="90"/>
      <c r="AD103" s="90"/>
      <c r="AE103" s="90"/>
      <c r="AF103" s="90"/>
      <c r="AG103" s="90"/>
      <c r="AH103" s="90"/>
      <c r="AI103" s="90"/>
      <c r="AJ103" s="90"/>
      <c r="AK103" s="173"/>
      <c r="AL103" s="173"/>
      <c r="AM103" s="173"/>
      <c r="AN103" s="173"/>
      <c r="AO103" s="173"/>
      <c r="AP103" s="173"/>
      <c r="AQ103" s="173"/>
      <c r="AR103" s="173"/>
      <c r="AS103" s="187"/>
    </row>
    <row r="104" spans="1:45" s="80" customFormat="1" x14ac:dyDescent="0.2">
      <c r="A104" s="82"/>
      <c r="B104" s="82"/>
      <c r="C104" s="82"/>
      <c r="D104" s="175"/>
      <c r="E104" s="175"/>
      <c r="F104" s="176"/>
      <c r="G104" s="175"/>
      <c r="H104" s="175"/>
      <c r="I104" s="175"/>
      <c r="J104" s="90"/>
      <c r="K104" s="90"/>
      <c r="L104" s="90"/>
      <c r="M104" s="90"/>
      <c r="N104" s="90"/>
      <c r="O104" s="90"/>
      <c r="P104" s="90"/>
      <c r="Q104" s="90"/>
      <c r="R104" s="90"/>
      <c r="S104" s="90"/>
      <c r="T104" s="90"/>
      <c r="U104" s="90"/>
      <c r="V104" s="90"/>
      <c r="W104" s="90"/>
      <c r="X104" s="90"/>
      <c r="Y104" s="90"/>
      <c r="Z104" s="90"/>
      <c r="AA104" s="90"/>
      <c r="AB104" s="90"/>
      <c r="AC104" s="90"/>
      <c r="AD104" s="90"/>
      <c r="AE104" s="90"/>
      <c r="AF104" s="90"/>
      <c r="AG104" s="90"/>
      <c r="AH104" s="90"/>
      <c r="AI104" s="90"/>
      <c r="AJ104" s="90"/>
      <c r="AK104" s="173"/>
      <c r="AL104" s="173"/>
      <c r="AM104" s="173"/>
      <c r="AN104" s="173"/>
      <c r="AO104" s="173"/>
      <c r="AP104" s="173"/>
      <c r="AQ104" s="173"/>
      <c r="AR104" s="173"/>
      <c r="AS104" s="187"/>
    </row>
    <row r="105" spans="1:45" s="80" customFormat="1" x14ac:dyDescent="0.2">
      <c r="A105" s="82"/>
      <c r="B105" s="82"/>
      <c r="C105" s="82"/>
      <c r="D105" s="175"/>
      <c r="E105" s="175"/>
      <c r="F105" s="176"/>
      <c r="G105" s="175"/>
      <c r="H105" s="175"/>
      <c r="I105" s="175"/>
      <c r="J105" s="90"/>
      <c r="K105" s="90"/>
      <c r="L105" s="90"/>
      <c r="M105" s="90"/>
      <c r="N105" s="90"/>
      <c r="O105" s="90"/>
      <c r="P105" s="90"/>
      <c r="Q105" s="90"/>
      <c r="R105" s="90"/>
      <c r="S105" s="90"/>
      <c r="T105" s="90"/>
      <c r="U105" s="90"/>
      <c r="V105" s="90"/>
      <c r="W105" s="90"/>
      <c r="X105" s="90"/>
      <c r="Y105" s="90"/>
      <c r="Z105" s="90"/>
      <c r="AA105" s="90"/>
      <c r="AB105" s="90"/>
      <c r="AC105" s="90"/>
      <c r="AD105" s="90"/>
      <c r="AE105" s="90"/>
      <c r="AF105" s="90"/>
      <c r="AG105" s="90"/>
      <c r="AH105" s="90"/>
      <c r="AI105" s="90"/>
      <c r="AJ105" s="90"/>
      <c r="AK105" s="173"/>
      <c r="AL105" s="173"/>
      <c r="AM105" s="173"/>
      <c r="AN105" s="173"/>
      <c r="AO105" s="173"/>
      <c r="AP105" s="173"/>
      <c r="AQ105" s="173"/>
      <c r="AR105" s="173"/>
      <c r="AS105" s="187"/>
    </row>
    <row r="106" spans="1:45" s="80" customFormat="1" x14ac:dyDescent="0.2">
      <c r="A106" s="82"/>
      <c r="B106" s="82"/>
      <c r="C106" s="82"/>
      <c r="D106" s="175"/>
      <c r="E106" s="175"/>
      <c r="F106" s="176"/>
      <c r="G106" s="175"/>
      <c r="H106" s="175"/>
      <c r="I106" s="175"/>
      <c r="J106" s="90"/>
      <c r="K106" s="90"/>
      <c r="L106" s="90"/>
      <c r="M106" s="90"/>
      <c r="N106" s="90"/>
      <c r="O106" s="90"/>
      <c r="P106" s="90"/>
      <c r="Q106" s="90"/>
      <c r="R106" s="90"/>
      <c r="S106" s="90"/>
      <c r="T106" s="90"/>
      <c r="U106" s="90"/>
      <c r="V106" s="90"/>
      <c r="W106" s="90"/>
      <c r="X106" s="90"/>
      <c r="Y106" s="90"/>
      <c r="Z106" s="90"/>
      <c r="AA106" s="90"/>
      <c r="AB106" s="90"/>
      <c r="AC106" s="90"/>
      <c r="AD106" s="90"/>
      <c r="AE106" s="90"/>
      <c r="AF106" s="90"/>
      <c r="AG106" s="90"/>
      <c r="AH106" s="90"/>
      <c r="AI106" s="90"/>
      <c r="AJ106" s="90"/>
      <c r="AK106" s="173"/>
      <c r="AL106" s="173"/>
      <c r="AM106" s="173"/>
      <c r="AN106" s="173"/>
      <c r="AO106" s="173"/>
      <c r="AP106" s="173"/>
      <c r="AQ106" s="173"/>
      <c r="AR106" s="173"/>
      <c r="AS106" s="187"/>
    </row>
    <row r="107" spans="1:45" s="80" customFormat="1" x14ac:dyDescent="0.2">
      <c r="A107" s="82"/>
      <c r="B107" s="82"/>
      <c r="C107" s="82"/>
      <c r="D107" s="175"/>
      <c r="E107" s="175"/>
      <c r="F107" s="176"/>
      <c r="G107" s="175"/>
      <c r="H107" s="175"/>
      <c r="I107" s="175"/>
      <c r="J107" s="90"/>
      <c r="K107" s="90"/>
      <c r="L107" s="90"/>
      <c r="M107" s="90"/>
      <c r="N107" s="90"/>
      <c r="O107" s="90"/>
      <c r="P107" s="90"/>
      <c r="Q107" s="90"/>
      <c r="R107" s="90"/>
      <c r="S107" s="90"/>
      <c r="T107" s="90"/>
      <c r="U107" s="90"/>
      <c r="V107" s="90"/>
      <c r="W107" s="90"/>
      <c r="X107" s="90"/>
      <c r="Y107" s="90"/>
      <c r="Z107" s="90"/>
      <c r="AA107" s="90"/>
      <c r="AB107" s="90"/>
      <c r="AC107" s="90"/>
      <c r="AD107" s="90"/>
      <c r="AE107" s="90"/>
      <c r="AF107" s="90"/>
      <c r="AG107" s="90"/>
      <c r="AH107" s="90"/>
      <c r="AI107" s="90"/>
      <c r="AJ107" s="90"/>
      <c r="AK107" s="173"/>
      <c r="AL107" s="173"/>
      <c r="AM107" s="173"/>
      <c r="AN107" s="173"/>
      <c r="AO107" s="173"/>
      <c r="AP107" s="173"/>
      <c r="AQ107" s="173"/>
      <c r="AR107" s="173"/>
      <c r="AS107" s="187"/>
    </row>
    <row r="108" spans="1:45" s="80" customFormat="1" x14ac:dyDescent="0.2">
      <c r="A108" s="82"/>
      <c r="B108" s="82"/>
      <c r="C108" s="82"/>
      <c r="D108" s="175"/>
      <c r="E108" s="175"/>
      <c r="F108" s="176"/>
      <c r="G108" s="175"/>
      <c r="H108" s="175"/>
      <c r="I108" s="175"/>
      <c r="J108" s="90"/>
      <c r="K108" s="90"/>
      <c r="L108" s="90"/>
      <c r="M108" s="90"/>
      <c r="N108" s="90"/>
      <c r="O108" s="90"/>
      <c r="P108" s="90"/>
      <c r="Q108" s="90"/>
      <c r="R108" s="90"/>
      <c r="S108" s="90"/>
      <c r="T108" s="90"/>
      <c r="U108" s="90"/>
      <c r="V108" s="90"/>
      <c r="W108" s="90"/>
      <c r="X108" s="90"/>
      <c r="Y108" s="90"/>
      <c r="Z108" s="90"/>
      <c r="AA108" s="90"/>
      <c r="AB108" s="90"/>
      <c r="AC108" s="90"/>
      <c r="AD108" s="90"/>
      <c r="AE108" s="90"/>
      <c r="AF108" s="90"/>
      <c r="AG108" s="90"/>
      <c r="AH108" s="90"/>
      <c r="AI108" s="90"/>
      <c r="AJ108" s="90"/>
      <c r="AK108" s="173"/>
      <c r="AL108" s="173"/>
      <c r="AM108" s="173"/>
      <c r="AN108" s="173"/>
      <c r="AO108" s="173"/>
      <c r="AP108" s="173"/>
      <c r="AQ108" s="173"/>
      <c r="AR108" s="173"/>
      <c r="AS108" s="187"/>
    </row>
    <row r="109" spans="1:45" s="80" customFormat="1" x14ac:dyDescent="0.2">
      <c r="A109" s="82"/>
      <c r="B109" s="82"/>
      <c r="C109" s="82"/>
      <c r="D109" s="175"/>
      <c r="E109" s="175"/>
      <c r="F109" s="176"/>
      <c r="G109" s="175"/>
      <c r="H109" s="175"/>
      <c r="I109" s="175"/>
      <c r="J109" s="90"/>
      <c r="K109" s="90"/>
      <c r="L109" s="90"/>
      <c r="M109" s="90"/>
      <c r="N109" s="90"/>
      <c r="O109" s="90"/>
      <c r="P109" s="90"/>
      <c r="Q109" s="90"/>
      <c r="R109" s="90"/>
      <c r="S109" s="90"/>
      <c r="T109" s="90"/>
      <c r="U109" s="90"/>
      <c r="V109" s="90"/>
      <c r="W109" s="90"/>
      <c r="X109" s="90"/>
      <c r="Y109" s="90"/>
      <c r="Z109" s="90"/>
      <c r="AA109" s="90"/>
      <c r="AB109" s="90"/>
      <c r="AC109" s="90"/>
      <c r="AD109" s="90"/>
      <c r="AE109" s="90"/>
      <c r="AF109" s="90"/>
      <c r="AG109" s="90"/>
      <c r="AH109" s="90"/>
      <c r="AI109" s="90"/>
      <c r="AJ109" s="90"/>
      <c r="AK109" s="173"/>
      <c r="AL109" s="173"/>
      <c r="AM109" s="173"/>
      <c r="AN109" s="173"/>
      <c r="AO109" s="173"/>
      <c r="AP109" s="173"/>
      <c r="AQ109" s="173"/>
      <c r="AR109" s="173"/>
      <c r="AS109" s="187"/>
    </row>
    <row r="110" spans="1:45" s="80" customFormat="1" x14ac:dyDescent="0.2">
      <c r="A110" s="82"/>
      <c r="B110" s="82"/>
      <c r="C110" s="82"/>
      <c r="D110" s="175"/>
      <c r="E110" s="175"/>
      <c r="F110" s="176"/>
      <c r="G110" s="175"/>
      <c r="H110" s="175"/>
      <c r="I110" s="175"/>
      <c r="J110" s="90"/>
      <c r="K110" s="90"/>
      <c r="L110" s="90"/>
      <c r="M110" s="90"/>
      <c r="N110" s="90"/>
      <c r="O110" s="90"/>
      <c r="P110" s="90"/>
      <c r="Q110" s="90"/>
      <c r="R110" s="90"/>
      <c r="S110" s="90"/>
      <c r="T110" s="90"/>
      <c r="U110" s="90"/>
      <c r="V110" s="90"/>
      <c r="W110" s="90"/>
      <c r="X110" s="90"/>
      <c r="Y110" s="90"/>
      <c r="Z110" s="90"/>
      <c r="AA110" s="90"/>
      <c r="AB110" s="90"/>
      <c r="AC110" s="90"/>
      <c r="AD110" s="90"/>
      <c r="AE110" s="90"/>
      <c r="AF110" s="90"/>
      <c r="AG110" s="90"/>
      <c r="AH110" s="90"/>
      <c r="AI110" s="90"/>
      <c r="AJ110" s="90"/>
      <c r="AK110" s="173"/>
      <c r="AL110" s="173"/>
      <c r="AM110" s="173"/>
      <c r="AN110" s="173"/>
      <c r="AO110" s="173"/>
      <c r="AP110" s="173"/>
      <c r="AQ110" s="173"/>
      <c r="AR110" s="173"/>
      <c r="AS110" s="187"/>
    </row>
    <row r="111" spans="1:45" s="80" customFormat="1" x14ac:dyDescent="0.2">
      <c r="A111" s="82"/>
      <c r="B111" s="82"/>
      <c r="C111" s="82"/>
      <c r="D111" s="175"/>
      <c r="E111" s="175"/>
      <c r="F111" s="176"/>
      <c r="G111" s="175"/>
      <c r="H111" s="175"/>
      <c r="I111" s="175"/>
      <c r="J111" s="90"/>
      <c r="K111" s="90"/>
      <c r="L111" s="90"/>
      <c r="M111" s="90"/>
      <c r="N111" s="90"/>
      <c r="O111" s="90"/>
      <c r="P111" s="90"/>
      <c r="Q111" s="90"/>
      <c r="R111" s="90"/>
      <c r="S111" s="90"/>
      <c r="T111" s="90"/>
      <c r="U111" s="90"/>
      <c r="V111" s="90"/>
      <c r="W111" s="90"/>
      <c r="X111" s="90"/>
      <c r="Y111" s="90"/>
      <c r="Z111" s="90"/>
      <c r="AA111" s="90"/>
      <c r="AB111" s="90"/>
      <c r="AC111" s="90"/>
      <c r="AD111" s="90"/>
      <c r="AE111" s="90"/>
      <c r="AF111" s="90"/>
      <c r="AG111" s="90"/>
      <c r="AH111" s="90"/>
      <c r="AI111" s="90"/>
      <c r="AJ111" s="90"/>
      <c r="AK111" s="173"/>
      <c r="AL111" s="173"/>
      <c r="AM111" s="173"/>
      <c r="AN111" s="173"/>
      <c r="AO111" s="173"/>
      <c r="AP111" s="173"/>
      <c r="AQ111" s="173"/>
      <c r="AR111" s="173"/>
      <c r="AS111" s="187"/>
    </row>
    <row r="112" spans="1:45" s="80" customFormat="1" x14ac:dyDescent="0.2">
      <c r="A112" s="82"/>
      <c r="B112" s="82"/>
      <c r="C112" s="82"/>
      <c r="D112" s="175"/>
      <c r="E112" s="175"/>
      <c r="F112" s="176"/>
      <c r="G112" s="175"/>
      <c r="H112" s="175"/>
      <c r="I112" s="175"/>
      <c r="J112" s="90"/>
      <c r="K112" s="90"/>
      <c r="L112" s="90"/>
      <c r="M112" s="90"/>
      <c r="N112" s="90"/>
      <c r="O112" s="90"/>
      <c r="P112" s="90"/>
      <c r="Q112" s="90"/>
      <c r="R112" s="90"/>
      <c r="S112" s="90"/>
      <c r="T112" s="90"/>
      <c r="U112" s="90"/>
      <c r="V112" s="90"/>
      <c r="W112" s="90"/>
      <c r="X112" s="90"/>
      <c r="Y112" s="90"/>
      <c r="Z112" s="90"/>
      <c r="AA112" s="90"/>
      <c r="AB112" s="90"/>
      <c r="AC112" s="90"/>
      <c r="AD112" s="90"/>
      <c r="AE112" s="90"/>
      <c r="AF112" s="90"/>
      <c r="AG112" s="90"/>
      <c r="AH112" s="90"/>
      <c r="AI112" s="90"/>
      <c r="AJ112" s="90"/>
      <c r="AK112" s="173"/>
      <c r="AL112" s="173"/>
      <c r="AM112" s="173"/>
      <c r="AN112" s="173"/>
      <c r="AO112" s="173"/>
      <c r="AP112" s="173"/>
      <c r="AQ112" s="173"/>
      <c r="AR112" s="173"/>
      <c r="AS112" s="187"/>
    </row>
    <row r="113" spans="1:45" s="80" customFormat="1" x14ac:dyDescent="0.2">
      <c r="A113" s="82"/>
      <c r="B113" s="82"/>
      <c r="C113" s="82"/>
      <c r="D113" s="175"/>
      <c r="E113" s="175"/>
      <c r="F113" s="176"/>
      <c r="G113" s="175"/>
      <c r="H113" s="175"/>
      <c r="I113" s="175"/>
      <c r="J113" s="90"/>
      <c r="K113" s="90"/>
      <c r="L113" s="90"/>
      <c r="M113" s="90"/>
      <c r="N113" s="90"/>
      <c r="O113" s="90"/>
      <c r="P113" s="90"/>
      <c r="Q113" s="90"/>
      <c r="R113" s="90"/>
      <c r="S113" s="90"/>
      <c r="T113" s="90"/>
      <c r="U113" s="90"/>
      <c r="V113" s="90"/>
      <c r="W113" s="90"/>
      <c r="X113" s="90"/>
      <c r="Y113" s="90"/>
      <c r="Z113" s="90"/>
      <c r="AA113" s="90"/>
      <c r="AB113" s="90"/>
      <c r="AC113" s="90"/>
      <c r="AD113" s="90"/>
      <c r="AE113" s="90"/>
      <c r="AF113" s="90"/>
      <c r="AG113" s="90"/>
      <c r="AH113" s="90"/>
      <c r="AI113" s="90"/>
      <c r="AJ113" s="90"/>
      <c r="AK113" s="173"/>
      <c r="AL113" s="173"/>
      <c r="AM113" s="173"/>
      <c r="AN113" s="173"/>
      <c r="AO113" s="173"/>
      <c r="AP113" s="173"/>
      <c r="AQ113" s="173"/>
      <c r="AR113" s="173"/>
      <c r="AS113" s="187"/>
    </row>
    <row r="114" spans="1:45" s="80" customFormat="1" x14ac:dyDescent="0.2">
      <c r="A114" s="82"/>
      <c r="B114" s="82"/>
      <c r="C114" s="82"/>
      <c r="D114" s="175"/>
      <c r="E114" s="175"/>
      <c r="F114" s="176"/>
      <c r="G114" s="175"/>
      <c r="H114" s="175"/>
      <c r="I114" s="175"/>
      <c r="J114" s="90"/>
      <c r="K114" s="90"/>
      <c r="L114" s="90"/>
      <c r="M114" s="90"/>
      <c r="N114" s="90"/>
      <c r="O114" s="90"/>
      <c r="P114" s="90"/>
      <c r="Q114" s="90"/>
      <c r="R114" s="90"/>
      <c r="S114" s="90"/>
      <c r="T114" s="90"/>
      <c r="U114" s="90"/>
      <c r="V114" s="90"/>
      <c r="W114" s="90"/>
      <c r="X114" s="90"/>
      <c r="Y114" s="90"/>
      <c r="Z114" s="90"/>
      <c r="AA114" s="90"/>
      <c r="AB114" s="90"/>
      <c r="AC114" s="90"/>
      <c r="AD114" s="90"/>
      <c r="AE114" s="90"/>
      <c r="AF114" s="90"/>
      <c r="AG114" s="90"/>
      <c r="AH114" s="90"/>
      <c r="AI114" s="90"/>
      <c r="AJ114" s="90"/>
      <c r="AK114" s="173"/>
      <c r="AL114" s="173"/>
      <c r="AM114" s="173"/>
      <c r="AN114" s="173"/>
      <c r="AO114" s="173"/>
      <c r="AP114" s="173"/>
      <c r="AQ114" s="173"/>
      <c r="AR114" s="173"/>
      <c r="AS114" s="187"/>
    </row>
    <row r="115" spans="1:45" s="80" customFormat="1" x14ac:dyDescent="0.2">
      <c r="A115" s="177"/>
      <c r="B115" s="177"/>
      <c r="C115" s="177"/>
      <c r="D115" s="175"/>
      <c r="E115" s="175"/>
      <c r="F115" s="176"/>
      <c r="G115" s="178"/>
      <c r="H115" s="178"/>
      <c r="I115" s="178"/>
      <c r="J115" s="190"/>
      <c r="K115" s="190"/>
      <c r="L115" s="190"/>
      <c r="M115" s="190"/>
      <c r="N115" s="190"/>
      <c r="O115" s="190"/>
      <c r="P115" s="190"/>
      <c r="Q115" s="190"/>
      <c r="R115" s="190"/>
      <c r="S115" s="90"/>
      <c r="T115" s="190"/>
      <c r="U115" s="190"/>
      <c r="V115" s="190"/>
      <c r="W115" s="190"/>
      <c r="X115" s="190"/>
      <c r="Y115" s="190"/>
      <c r="Z115" s="190"/>
      <c r="AA115" s="190"/>
      <c r="AB115" s="190"/>
      <c r="AC115" s="90"/>
      <c r="AD115" s="190"/>
      <c r="AE115" s="190"/>
      <c r="AF115" s="190"/>
      <c r="AG115" s="190"/>
      <c r="AH115" s="190"/>
      <c r="AI115" s="190"/>
      <c r="AJ115" s="190"/>
      <c r="AK115" s="91"/>
      <c r="AL115" s="91"/>
      <c r="AM115" s="91"/>
      <c r="AN115" s="91"/>
      <c r="AO115" s="91"/>
      <c r="AP115" s="91"/>
      <c r="AQ115" s="91"/>
      <c r="AR115" s="91"/>
      <c r="AS115" s="186"/>
    </row>
    <row r="116" spans="1:45" s="80" customFormat="1" x14ac:dyDescent="0.2">
      <c r="A116" s="82"/>
      <c r="B116" s="82"/>
      <c r="C116" s="82"/>
      <c r="D116" s="175"/>
      <c r="E116" s="175"/>
      <c r="F116" s="176"/>
      <c r="G116" s="175"/>
      <c r="H116" s="175"/>
      <c r="I116" s="175"/>
      <c r="J116" s="90"/>
      <c r="K116" s="90"/>
      <c r="L116" s="90"/>
      <c r="M116" s="90"/>
      <c r="N116" s="90"/>
      <c r="O116" s="90"/>
      <c r="P116" s="90"/>
      <c r="Q116" s="90"/>
      <c r="R116" s="90"/>
      <c r="S116" s="190"/>
      <c r="T116" s="90"/>
      <c r="U116" s="90"/>
      <c r="V116" s="90"/>
      <c r="W116" s="90"/>
      <c r="X116" s="90"/>
      <c r="Y116" s="90"/>
      <c r="Z116" s="90"/>
      <c r="AA116" s="90"/>
      <c r="AB116" s="90"/>
      <c r="AC116" s="190"/>
      <c r="AD116" s="90"/>
      <c r="AE116" s="90"/>
      <c r="AF116" s="90"/>
      <c r="AG116" s="90"/>
      <c r="AH116" s="90"/>
      <c r="AI116" s="90"/>
      <c r="AJ116" s="90"/>
      <c r="AK116" s="173"/>
      <c r="AL116" s="173"/>
      <c r="AM116" s="173"/>
      <c r="AN116" s="173"/>
      <c r="AO116" s="173"/>
      <c r="AP116" s="173"/>
      <c r="AQ116" s="173"/>
      <c r="AR116" s="173"/>
      <c r="AS116" s="187"/>
    </row>
    <row r="117" spans="1:45" s="80" customFormat="1" x14ac:dyDescent="0.2">
      <c r="A117" s="82"/>
      <c r="B117" s="82"/>
      <c r="C117" s="82"/>
      <c r="D117" s="175"/>
      <c r="E117" s="175"/>
      <c r="F117" s="176"/>
      <c r="G117" s="175"/>
      <c r="H117" s="175"/>
      <c r="I117" s="175"/>
      <c r="J117" s="90"/>
      <c r="K117" s="90"/>
      <c r="L117" s="90"/>
      <c r="M117" s="90"/>
      <c r="N117" s="90"/>
      <c r="O117" s="90"/>
      <c r="P117" s="90"/>
      <c r="Q117" s="90"/>
      <c r="R117" s="90"/>
      <c r="S117" s="90"/>
      <c r="T117" s="90"/>
      <c r="U117" s="90"/>
      <c r="V117" s="90"/>
      <c r="W117" s="90"/>
      <c r="X117" s="90"/>
      <c r="Y117" s="90"/>
      <c r="Z117" s="90"/>
      <c r="AA117" s="90"/>
      <c r="AB117" s="90"/>
      <c r="AC117" s="90"/>
      <c r="AD117" s="90"/>
      <c r="AE117" s="90"/>
      <c r="AF117" s="90"/>
      <c r="AG117" s="90"/>
      <c r="AH117" s="90"/>
      <c r="AI117" s="90"/>
      <c r="AJ117" s="90"/>
      <c r="AK117" s="173"/>
      <c r="AL117" s="173"/>
      <c r="AM117" s="173"/>
      <c r="AN117" s="173"/>
      <c r="AO117" s="173"/>
      <c r="AP117" s="173"/>
      <c r="AQ117" s="173"/>
      <c r="AR117" s="173"/>
      <c r="AS117" s="187"/>
    </row>
    <row r="118" spans="1:45" s="80" customFormat="1" x14ac:dyDescent="0.2">
      <c r="A118" s="82"/>
      <c r="B118" s="82"/>
      <c r="C118" s="82"/>
      <c r="D118" s="175"/>
      <c r="E118" s="175"/>
      <c r="F118" s="176"/>
      <c r="G118" s="175"/>
      <c r="H118" s="175"/>
      <c r="I118" s="175"/>
      <c r="J118" s="90"/>
      <c r="K118" s="90"/>
      <c r="L118" s="90"/>
      <c r="M118" s="90"/>
      <c r="N118" s="90"/>
      <c r="O118" s="90"/>
      <c r="P118" s="90"/>
      <c r="Q118" s="90"/>
      <c r="R118" s="90"/>
      <c r="S118" s="90"/>
      <c r="T118" s="90"/>
      <c r="U118" s="90"/>
      <c r="V118" s="90"/>
      <c r="W118" s="90"/>
      <c r="X118" s="90"/>
      <c r="Y118" s="90"/>
      <c r="Z118" s="90"/>
      <c r="AA118" s="90"/>
      <c r="AB118" s="90"/>
      <c r="AC118" s="90"/>
      <c r="AD118" s="90"/>
      <c r="AE118" s="90"/>
      <c r="AF118" s="90"/>
      <c r="AG118" s="90"/>
      <c r="AH118" s="90"/>
      <c r="AI118" s="90"/>
      <c r="AJ118" s="90"/>
      <c r="AK118" s="173"/>
      <c r="AL118" s="173"/>
      <c r="AM118" s="173"/>
      <c r="AN118" s="173"/>
      <c r="AO118" s="173"/>
      <c r="AP118" s="173"/>
      <c r="AQ118" s="173"/>
      <c r="AR118" s="173"/>
      <c r="AS118" s="187"/>
    </row>
    <row r="119" spans="1:45" s="80" customFormat="1" x14ac:dyDescent="0.2">
      <c r="A119" s="82"/>
      <c r="B119" s="82"/>
      <c r="C119" s="82"/>
      <c r="D119" s="175"/>
      <c r="E119" s="175"/>
      <c r="F119" s="176"/>
      <c r="G119" s="175"/>
      <c r="H119" s="175"/>
      <c r="I119" s="175"/>
      <c r="J119" s="90"/>
      <c r="K119" s="90"/>
      <c r="L119" s="90"/>
      <c r="M119" s="90"/>
      <c r="N119" s="90"/>
      <c r="O119" s="90"/>
      <c r="P119" s="90"/>
      <c r="Q119" s="90"/>
      <c r="R119" s="90"/>
      <c r="S119" s="90"/>
      <c r="T119" s="90"/>
      <c r="U119" s="90"/>
      <c r="V119" s="90"/>
      <c r="W119" s="90"/>
      <c r="X119" s="90"/>
      <c r="Y119" s="90"/>
      <c r="Z119" s="90"/>
      <c r="AA119" s="90"/>
      <c r="AB119" s="90"/>
      <c r="AC119" s="90"/>
      <c r="AD119" s="90"/>
      <c r="AE119" s="90"/>
      <c r="AF119" s="90"/>
      <c r="AG119" s="90"/>
      <c r="AH119" s="90"/>
      <c r="AI119" s="90"/>
      <c r="AJ119" s="90"/>
      <c r="AK119" s="173"/>
      <c r="AL119" s="173"/>
      <c r="AM119" s="173"/>
      <c r="AN119" s="173"/>
      <c r="AO119" s="173"/>
      <c r="AP119" s="173"/>
      <c r="AQ119" s="173"/>
      <c r="AR119" s="173"/>
      <c r="AS119" s="187"/>
    </row>
    <row r="120" spans="1:45" s="80" customFormat="1" x14ac:dyDescent="0.2">
      <c r="A120" s="82"/>
      <c r="B120" s="82"/>
      <c r="C120" s="82"/>
      <c r="D120" s="175"/>
      <c r="E120" s="175"/>
      <c r="F120" s="176"/>
      <c r="G120" s="175"/>
      <c r="H120" s="175"/>
      <c r="I120" s="175"/>
      <c r="J120" s="90"/>
      <c r="K120" s="90"/>
      <c r="L120" s="90"/>
      <c r="M120" s="90"/>
      <c r="N120" s="90"/>
      <c r="O120" s="90"/>
      <c r="P120" s="90"/>
      <c r="Q120" s="90"/>
      <c r="R120" s="90"/>
      <c r="S120" s="90"/>
      <c r="T120" s="90"/>
      <c r="U120" s="90"/>
      <c r="V120" s="90"/>
      <c r="W120" s="90"/>
      <c r="X120" s="90"/>
      <c r="Y120" s="90"/>
      <c r="Z120" s="90"/>
      <c r="AA120" s="90"/>
      <c r="AB120" s="90"/>
      <c r="AC120" s="90"/>
      <c r="AD120" s="90"/>
      <c r="AE120" s="90"/>
      <c r="AF120" s="90"/>
      <c r="AG120" s="90"/>
      <c r="AH120" s="90"/>
      <c r="AI120" s="90"/>
      <c r="AJ120" s="90"/>
      <c r="AK120" s="173"/>
      <c r="AL120" s="173"/>
      <c r="AM120" s="173"/>
      <c r="AN120" s="173"/>
      <c r="AO120" s="173"/>
      <c r="AP120" s="173"/>
      <c r="AQ120" s="173"/>
      <c r="AR120" s="173"/>
      <c r="AS120" s="187"/>
    </row>
    <row r="121" spans="1:45" s="80" customFormat="1" x14ac:dyDescent="0.2">
      <c r="A121" s="82"/>
      <c r="B121" s="82"/>
      <c r="C121" s="82"/>
      <c r="D121" s="175"/>
      <c r="E121" s="175"/>
      <c r="F121" s="176"/>
      <c r="G121" s="175"/>
      <c r="H121" s="175"/>
      <c r="I121" s="175"/>
      <c r="J121" s="90"/>
      <c r="K121" s="90"/>
      <c r="L121" s="90"/>
      <c r="M121" s="90"/>
      <c r="N121" s="90"/>
      <c r="O121" s="90"/>
      <c r="P121" s="90"/>
      <c r="Q121" s="90"/>
      <c r="R121" s="90"/>
      <c r="S121" s="90"/>
      <c r="T121" s="90"/>
      <c r="U121" s="90"/>
      <c r="V121" s="90"/>
      <c r="W121" s="90"/>
      <c r="X121" s="90"/>
      <c r="Y121" s="90"/>
      <c r="Z121" s="90"/>
      <c r="AA121" s="90"/>
      <c r="AB121" s="90"/>
      <c r="AC121" s="90"/>
      <c r="AD121" s="90"/>
      <c r="AE121" s="90"/>
      <c r="AF121" s="90"/>
      <c r="AG121" s="90"/>
      <c r="AH121" s="90"/>
      <c r="AI121" s="90"/>
      <c r="AJ121" s="90"/>
      <c r="AK121" s="173"/>
      <c r="AL121" s="173"/>
      <c r="AM121" s="173"/>
      <c r="AN121" s="173"/>
      <c r="AO121" s="173"/>
      <c r="AP121" s="173"/>
      <c r="AQ121" s="173"/>
      <c r="AR121" s="173"/>
      <c r="AS121" s="187"/>
    </row>
    <row r="122" spans="1:45" s="80" customFormat="1" x14ac:dyDescent="0.2">
      <c r="A122" s="82"/>
      <c r="B122" s="82"/>
      <c r="C122" s="82"/>
      <c r="D122" s="175"/>
      <c r="E122" s="175"/>
      <c r="F122" s="176"/>
      <c r="G122" s="175"/>
      <c r="H122" s="175"/>
      <c r="I122" s="175"/>
      <c r="J122" s="90"/>
      <c r="K122" s="90"/>
      <c r="L122" s="90"/>
      <c r="M122" s="90"/>
      <c r="N122" s="90"/>
      <c r="O122" s="90"/>
      <c r="P122" s="90"/>
      <c r="Q122" s="90"/>
      <c r="R122" s="90"/>
      <c r="S122" s="90"/>
      <c r="T122" s="90"/>
      <c r="U122" s="90"/>
      <c r="V122" s="90"/>
      <c r="W122" s="90"/>
      <c r="X122" s="90"/>
      <c r="Y122" s="90"/>
      <c r="Z122" s="90"/>
      <c r="AA122" s="90"/>
      <c r="AB122" s="90"/>
      <c r="AC122" s="90"/>
      <c r="AD122" s="90"/>
      <c r="AE122" s="90"/>
      <c r="AF122" s="90"/>
      <c r="AG122" s="90"/>
      <c r="AH122" s="90"/>
      <c r="AI122" s="90"/>
      <c r="AJ122" s="90"/>
      <c r="AK122" s="173"/>
      <c r="AL122" s="173"/>
      <c r="AM122" s="173"/>
      <c r="AN122" s="173"/>
      <c r="AO122" s="173"/>
      <c r="AP122" s="173"/>
      <c r="AQ122" s="173"/>
      <c r="AR122" s="173"/>
      <c r="AS122" s="187"/>
    </row>
    <row r="123" spans="1:45" s="80" customFormat="1" x14ac:dyDescent="0.2">
      <c r="A123" s="82"/>
      <c r="B123" s="82"/>
      <c r="C123" s="82"/>
      <c r="D123" s="175"/>
      <c r="E123" s="175"/>
      <c r="F123" s="176"/>
      <c r="G123" s="175"/>
      <c r="H123" s="175"/>
      <c r="I123" s="175"/>
      <c r="J123" s="90"/>
      <c r="K123" s="90"/>
      <c r="L123" s="90"/>
      <c r="M123" s="90"/>
      <c r="N123" s="90"/>
      <c r="O123" s="90"/>
      <c r="P123" s="90"/>
      <c r="Q123" s="90"/>
      <c r="R123" s="90"/>
      <c r="S123" s="90"/>
      <c r="T123" s="90"/>
      <c r="U123" s="90"/>
      <c r="V123" s="90"/>
      <c r="W123" s="90"/>
      <c r="X123" s="90"/>
      <c r="Y123" s="90"/>
      <c r="Z123" s="90"/>
      <c r="AA123" s="90"/>
      <c r="AB123" s="90"/>
      <c r="AC123" s="90"/>
      <c r="AD123" s="90"/>
      <c r="AE123" s="90"/>
      <c r="AF123" s="90"/>
      <c r="AG123" s="90"/>
      <c r="AH123" s="90"/>
      <c r="AI123" s="90"/>
      <c r="AJ123" s="90"/>
      <c r="AK123" s="173"/>
      <c r="AL123" s="173"/>
      <c r="AM123" s="173"/>
      <c r="AN123" s="173"/>
      <c r="AO123" s="173"/>
      <c r="AP123" s="173"/>
      <c r="AQ123" s="173"/>
      <c r="AR123" s="173"/>
      <c r="AS123" s="187"/>
    </row>
    <row r="124" spans="1:45" s="80" customFormat="1" x14ac:dyDescent="0.2">
      <c r="A124" s="82"/>
      <c r="B124" s="82"/>
      <c r="C124" s="82"/>
      <c r="D124" s="175"/>
      <c r="E124" s="175"/>
      <c r="F124" s="176"/>
      <c r="G124" s="175"/>
      <c r="H124" s="175"/>
      <c r="I124" s="175"/>
      <c r="J124" s="90"/>
      <c r="K124" s="90"/>
      <c r="L124" s="90"/>
      <c r="M124" s="90"/>
      <c r="N124" s="90"/>
      <c r="O124" s="90"/>
      <c r="P124" s="90"/>
      <c r="Q124" s="90"/>
      <c r="R124" s="90"/>
      <c r="S124" s="90"/>
      <c r="T124" s="90"/>
      <c r="U124" s="90"/>
      <c r="V124" s="90"/>
      <c r="W124" s="90"/>
      <c r="X124" s="90"/>
      <c r="Y124" s="90"/>
      <c r="Z124" s="90"/>
      <c r="AA124" s="90"/>
      <c r="AB124" s="90"/>
      <c r="AC124" s="90"/>
      <c r="AD124" s="90"/>
      <c r="AE124" s="90"/>
      <c r="AF124" s="90"/>
      <c r="AG124" s="90"/>
      <c r="AH124" s="90"/>
      <c r="AI124" s="90"/>
      <c r="AJ124" s="90"/>
      <c r="AK124" s="173"/>
      <c r="AL124" s="173"/>
      <c r="AM124" s="173"/>
      <c r="AN124" s="173"/>
      <c r="AO124" s="173"/>
      <c r="AP124" s="173"/>
      <c r="AQ124" s="173"/>
      <c r="AR124" s="173"/>
      <c r="AS124" s="187"/>
    </row>
    <row r="125" spans="1:45" s="80" customFormat="1" x14ac:dyDescent="0.2">
      <c r="A125" s="82"/>
      <c r="B125" s="82"/>
      <c r="C125" s="82"/>
      <c r="D125" s="175"/>
      <c r="E125" s="175"/>
      <c r="F125" s="176"/>
      <c r="G125" s="175"/>
      <c r="H125" s="175"/>
      <c r="I125" s="175"/>
      <c r="J125" s="90"/>
      <c r="K125" s="90"/>
      <c r="L125" s="90"/>
      <c r="M125" s="90"/>
      <c r="N125" s="90"/>
      <c r="O125" s="90"/>
      <c r="P125" s="90"/>
      <c r="Q125" s="90"/>
      <c r="R125" s="90"/>
      <c r="S125" s="90"/>
      <c r="T125" s="90"/>
      <c r="U125" s="90"/>
      <c r="V125" s="90"/>
      <c r="W125" s="90"/>
      <c r="X125" s="90"/>
      <c r="Y125" s="90"/>
      <c r="Z125" s="90"/>
      <c r="AA125" s="90"/>
      <c r="AB125" s="90"/>
      <c r="AC125" s="90"/>
      <c r="AD125" s="90"/>
      <c r="AE125" s="90"/>
      <c r="AF125" s="90"/>
      <c r="AG125" s="90"/>
      <c r="AH125" s="90"/>
      <c r="AI125" s="90"/>
      <c r="AJ125" s="90"/>
      <c r="AK125" s="173"/>
      <c r="AL125" s="173"/>
      <c r="AM125" s="173"/>
      <c r="AN125" s="173"/>
      <c r="AO125" s="173"/>
      <c r="AP125" s="173"/>
      <c r="AQ125" s="173"/>
      <c r="AR125" s="173"/>
      <c r="AS125" s="187"/>
    </row>
    <row r="126" spans="1:45" s="80" customFormat="1" x14ac:dyDescent="0.2">
      <c r="A126" s="82"/>
      <c r="B126" s="82"/>
      <c r="C126" s="82"/>
      <c r="D126" s="175"/>
      <c r="E126" s="175"/>
      <c r="F126" s="176"/>
      <c r="G126" s="175"/>
      <c r="H126" s="175"/>
      <c r="I126" s="175"/>
      <c r="J126" s="90"/>
      <c r="K126" s="90"/>
      <c r="L126" s="90"/>
      <c r="M126" s="90"/>
      <c r="N126" s="90"/>
      <c r="O126" s="90"/>
      <c r="P126" s="90"/>
      <c r="Q126" s="90"/>
      <c r="R126" s="90"/>
      <c r="S126" s="90"/>
      <c r="T126" s="90"/>
      <c r="U126" s="90"/>
      <c r="V126" s="90"/>
      <c r="W126" s="90"/>
      <c r="X126" s="90"/>
      <c r="Y126" s="90"/>
      <c r="Z126" s="90"/>
      <c r="AA126" s="90"/>
      <c r="AB126" s="90"/>
      <c r="AC126" s="90"/>
      <c r="AD126" s="90"/>
      <c r="AE126" s="90"/>
      <c r="AF126" s="90"/>
      <c r="AG126" s="90"/>
      <c r="AH126" s="90"/>
      <c r="AI126" s="90"/>
      <c r="AJ126" s="90"/>
      <c r="AK126" s="173"/>
      <c r="AL126" s="173"/>
      <c r="AM126" s="173"/>
      <c r="AN126" s="173"/>
      <c r="AO126" s="173"/>
      <c r="AP126" s="173"/>
      <c r="AQ126" s="173"/>
      <c r="AR126" s="173"/>
      <c r="AS126" s="187"/>
    </row>
    <row r="127" spans="1:45" s="80" customFormat="1" x14ac:dyDescent="0.2">
      <c r="A127" s="82"/>
      <c r="B127" s="82"/>
      <c r="C127" s="82"/>
      <c r="D127" s="175"/>
      <c r="E127" s="175"/>
      <c r="F127" s="176"/>
      <c r="G127" s="175"/>
      <c r="H127" s="175"/>
      <c r="I127" s="175"/>
      <c r="J127" s="90"/>
      <c r="K127" s="90"/>
      <c r="L127" s="90"/>
      <c r="M127" s="90"/>
      <c r="N127" s="90"/>
      <c r="O127" s="90"/>
      <c r="P127" s="90"/>
      <c r="Q127" s="90"/>
      <c r="R127" s="90"/>
      <c r="S127" s="90"/>
      <c r="T127" s="90"/>
      <c r="U127" s="90"/>
      <c r="V127" s="90"/>
      <c r="W127" s="90"/>
      <c r="X127" s="90"/>
      <c r="Y127" s="90"/>
      <c r="Z127" s="90"/>
      <c r="AA127" s="90"/>
      <c r="AB127" s="90"/>
      <c r="AC127" s="90"/>
      <c r="AD127" s="90"/>
      <c r="AE127" s="90"/>
      <c r="AF127" s="90"/>
      <c r="AG127" s="90"/>
      <c r="AH127" s="90"/>
      <c r="AI127" s="90"/>
      <c r="AJ127" s="90"/>
      <c r="AK127" s="173"/>
      <c r="AL127" s="173"/>
      <c r="AM127" s="173"/>
      <c r="AN127" s="173"/>
      <c r="AO127" s="173"/>
      <c r="AP127" s="173"/>
      <c r="AQ127" s="173"/>
      <c r="AR127" s="173"/>
      <c r="AS127" s="187"/>
    </row>
    <row r="128" spans="1:45" s="80" customFormat="1" x14ac:dyDescent="0.2">
      <c r="A128" s="82"/>
      <c r="B128" s="82"/>
      <c r="C128" s="82"/>
      <c r="D128" s="175"/>
      <c r="E128" s="175"/>
      <c r="F128" s="176"/>
      <c r="G128" s="175"/>
      <c r="H128" s="175"/>
      <c r="I128" s="175"/>
      <c r="J128" s="90"/>
      <c r="K128" s="90"/>
      <c r="L128" s="90"/>
      <c r="M128" s="90"/>
      <c r="N128" s="90"/>
      <c r="O128" s="90"/>
      <c r="P128" s="90"/>
      <c r="Q128" s="90"/>
      <c r="R128" s="90"/>
      <c r="S128" s="90"/>
      <c r="T128" s="90"/>
      <c r="U128" s="90"/>
      <c r="V128" s="90"/>
      <c r="W128" s="90"/>
      <c r="X128" s="90"/>
      <c r="Y128" s="90"/>
      <c r="Z128" s="90"/>
      <c r="AA128" s="90"/>
      <c r="AB128" s="90"/>
      <c r="AC128" s="90"/>
      <c r="AD128" s="90"/>
      <c r="AE128" s="90"/>
      <c r="AF128" s="90"/>
      <c r="AG128" s="90"/>
      <c r="AH128" s="90"/>
      <c r="AI128" s="90"/>
      <c r="AJ128" s="90"/>
      <c r="AK128" s="173"/>
      <c r="AL128" s="173"/>
      <c r="AM128" s="173"/>
      <c r="AN128" s="173"/>
      <c r="AO128" s="173"/>
      <c r="AP128" s="173"/>
      <c r="AQ128" s="173"/>
      <c r="AR128" s="173"/>
      <c r="AS128" s="187"/>
    </row>
    <row r="129" spans="1:45" s="80" customFormat="1" x14ac:dyDescent="0.2">
      <c r="A129" s="82"/>
      <c r="B129" s="82"/>
      <c r="C129" s="82"/>
      <c r="D129" s="175"/>
      <c r="E129" s="175"/>
      <c r="F129" s="176"/>
      <c r="G129" s="175"/>
      <c r="H129" s="175"/>
      <c r="I129" s="175"/>
      <c r="J129" s="90"/>
      <c r="K129" s="90"/>
      <c r="L129" s="90"/>
      <c r="M129" s="90"/>
      <c r="N129" s="90"/>
      <c r="O129" s="90"/>
      <c r="P129" s="90"/>
      <c r="Q129" s="90"/>
      <c r="R129" s="90"/>
      <c r="S129" s="90"/>
      <c r="T129" s="90"/>
      <c r="U129" s="90"/>
      <c r="V129" s="90"/>
      <c r="W129" s="90"/>
      <c r="X129" s="90"/>
      <c r="Y129" s="90"/>
      <c r="Z129" s="90"/>
      <c r="AA129" s="90"/>
      <c r="AB129" s="90"/>
      <c r="AC129" s="90"/>
      <c r="AD129" s="90"/>
      <c r="AE129" s="90"/>
      <c r="AF129" s="90"/>
      <c r="AG129" s="90"/>
      <c r="AH129" s="90"/>
      <c r="AI129" s="90"/>
      <c r="AJ129" s="90"/>
      <c r="AK129" s="173"/>
      <c r="AL129" s="173"/>
      <c r="AM129" s="173"/>
      <c r="AN129" s="173"/>
      <c r="AO129" s="173"/>
      <c r="AP129" s="173"/>
      <c r="AQ129" s="173"/>
      <c r="AR129" s="173"/>
      <c r="AS129" s="187"/>
    </row>
    <row r="130" spans="1:45" s="80" customFormat="1" x14ac:dyDescent="0.2">
      <c r="A130" s="82"/>
      <c r="B130" s="82"/>
      <c r="C130" s="82"/>
      <c r="D130" s="175"/>
      <c r="E130" s="175"/>
      <c r="F130" s="176"/>
      <c r="G130" s="175"/>
      <c r="H130" s="175"/>
      <c r="I130" s="175"/>
      <c r="J130" s="90"/>
      <c r="K130" s="90"/>
      <c r="L130" s="90"/>
      <c r="M130" s="90"/>
      <c r="N130" s="90"/>
      <c r="O130" s="90"/>
      <c r="P130" s="90"/>
      <c r="Q130" s="90"/>
      <c r="R130" s="90"/>
      <c r="S130" s="90"/>
      <c r="T130" s="90"/>
      <c r="U130" s="90"/>
      <c r="V130" s="90"/>
      <c r="W130" s="90"/>
      <c r="X130" s="90"/>
      <c r="Y130" s="90"/>
      <c r="Z130" s="90"/>
      <c r="AA130" s="90"/>
      <c r="AB130" s="90"/>
      <c r="AC130" s="90"/>
      <c r="AD130" s="90"/>
      <c r="AE130" s="90"/>
      <c r="AF130" s="90"/>
      <c r="AG130" s="90"/>
      <c r="AH130" s="90"/>
      <c r="AI130" s="90"/>
      <c r="AJ130" s="90"/>
      <c r="AK130" s="173"/>
      <c r="AL130" s="173"/>
      <c r="AM130" s="173"/>
      <c r="AN130" s="173"/>
      <c r="AO130" s="173"/>
      <c r="AP130" s="173"/>
      <c r="AQ130" s="173"/>
      <c r="AR130" s="173"/>
      <c r="AS130" s="187"/>
    </row>
    <row r="131" spans="1:45" s="80" customFormat="1" x14ac:dyDescent="0.2">
      <c r="A131" s="82"/>
      <c r="B131" s="82"/>
      <c r="C131" s="82"/>
      <c r="D131" s="175"/>
      <c r="E131" s="175"/>
      <c r="F131" s="176"/>
      <c r="G131" s="175"/>
      <c r="H131" s="175"/>
      <c r="I131" s="175"/>
      <c r="J131" s="90"/>
      <c r="K131" s="90"/>
      <c r="L131" s="90"/>
      <c r="M131" s="90"/>
      <c r="N131" s="90"/>
      <c r="O131" s="90"/>
      <c r="P131" s="90"/>
      <c r="Q131" s="90"/>
      <c r="R131" s="90"/>
      <c r="S131" s="90"/>
      <c r="T131" s="90"/>
      <c r="U131" s="90"/>
      <c r="V131" s="90"/>
      <c r="W131" s="90"/>
      <c r="X131" s="90"/>
      <c r="Y131" s="90"/>
      <c r="Z131" s="90"/>
      <c r="AA131" s="90"/>
      <c r="AB131" s="90"/>
      <c r="AC131" s="90"/>
      <c r="AD131" s="90"/>
      <c r="AE131" s="90"/>
      <c r="AF131" s="90"/>
      <c r="AG131" s="90"/>
      <c r="AH131" s="90"/>
      <c r="AI131" s="90"/>
      <c r="AJ131" s="90"/>
      <c r="AK131" s="173"/>
      <c r="AL131" s="173"/>
      <c r="AM131" s="173"/>
      <c r="AN131" s="173"/>
      <c r="AO131" s="173"/>
      <c r="AP131" s="173"/>
      <c r="AQ131" s="173"/>
      <c r="AR131" s="173"/>
      <c r="AS131" s="187"/>
    </row>
    <row r="132" spans="1:45" s="80" customFormat="1" x14ac:dyDescent="0.2">
      <c r="A132" s="82"/>
      <c r="B132" s="82"/>
      <c r="C132" s="82"/>
      <c r="D132" s="175"/>
      <c r="E132" s="175"/>
      <c r="F132" s="176"/>
      <c r="G132" s="175"/>
      <c r="H132" s="175"/>
      <c r="I132" s="175"/>
      <c r="J132" s="90"/>
      <c r="K132" s="90"/>
      <c r="L132" s="90"/>
      <c r="M132" s="90"/>
      <c r="N132" s="90"/>
      <c r="O132" s="90"/>
      <c r="P132" s="90"/>
      <c r="Q132" s="90"/>
      <c r="R132" s="90"/>
      <c r="S132" s="90"/>
      <c r="T132" s="90"/>
      <c r="U132" s="90"/>
      <c r="V132" s="90"/>
      <c r="W132" s="90"/>
      <c r="X132" s="90"/>
      <c r="Y132" s="90"/>
      <c r="Z132" s="90"/>
      <c r="AA132" s="90"/>
      <c r="AB132" s="90"/>
      <c r="AC132" s="90"/>
      <c r="AD132" s="90"/>
      <c r="AE132" s="90"/>
      <c r="AF132" s="90"/>
      <c r="AG132" s="90"/>
      <c r="AH132" s="90"/>
      <c r="AI132" s="90"/>
      <c r="AJ132" s="90"/>
      <c r="AK132" s="173"/>
      <c r="AL132" s="173"/>
      <c r="AM132" s="173"/>
      <c r="AN132" s="173"/>
      <c r="AO132" s="173"/>
      <c r="AP132" s="173"/>
      <c r="AQ132" s="173"/>
      <c r="AR132" s="173"/>
      <c r="AS132" s="187"/>
    </row>
    <row r="133" spans="1:45" s="80" customFormat="1" x14ac:dyDescent="0.2">
      <c r="A133" s="177"/>
      <c r="B133" s="177"/>
      <c r="C133" s="177"/>
      <c r="D133" s="175"/>
      <c r="E133" s="175"/>
      <c r="F133" s="176"/>
      <c r="G133" s="178"/>
      <c r="H133" s="178"/>
      <c r="I133" s="178"/>
      <c r="J133" s="190"/>
      <c r="K133" s="190"/>
      <c r="L133" s="190"/>
      <c r="M133" s="190"/>
      <c r="N133" s="190"/>
      <c r="O133" s="190"/>
      <c r="P133" s="190"/>
      <c r="Q133" s="190"/>
      <c r="R133" s="190"/>
      <c r="S133" s="90"/>
      <c r="T133" s="190"/>
      <c r="U133" s="190"/>
      <c r="V133" s="190"/>
      <c r="W133" s="190"/>
      <c r="X133" s="190"/>
      <c r="Y133" s="190"/>
      <c r="Z133" s="190"/>
      <c r="AA133" s="190"/>
      <c r="AB133" s="190"/>
      <c r="AC133" s="90"/>
      <c r="AD133" s="190"/>
      <c r="AE133" s="190"/>
      <c r="AF133" s="190"/>
      <c r="AG133" s="190"/>
      <c r="AH133" s="190"/>
      <c r="AI133" s="190"/>
      <c r="AJ133" s="190"/>
      <c r="AK133" s="91"/>
      <c r="AL133" s="91"/>
      <c r="AM133" s="91"/>
      <c r="AN133" s="91"/>
      <c r="AO133" s="91"/>
      <c r="AP133" s="91"/>
      <c r="AQ133" s="91"/>
      <c r="AR133" s="91"/>
      <c r="AS133" s="186"/>
    </row>
    <row r="134" spans="1:45" s="80" customFormat="1" x14ac:dyDescent="0.2">
      <c r="A134" s="82"/>
      <c r="B134" s="82"/>
      <c r="C134" s="82"/>
      <c r="D134" s="175"/>
      <c r="E134" s="175"/>
      <c r="F134" s="176"/>
      <c r="G134" s="175"/>
      <c r="H134" s="175"/>
      <c r="I134" s="175"/>
      <c r="J134" s="90"/>
      <c r="K134" s="90"/>
      <c r="L134" s="90"/>
      <c r="M134" s="90"/>
      <c r="N134" s="90"/>
      <c r="O134" s="90"/>
      <c r="P134" s="90"/>
      <c r="Q134" s="90"/>
      <c r="R134" s="90"/>
      <c r="S134" s="190"/>
      <c r="T134" s="90"/>
      <c r="U134" s="90"/>
      <c r="V134" s="90"/>
      <c r="W134" s="90"/>
      <c r="X134" s="90"/>
      <c r="Y134" s="90"/>
      <c r="Z134" s="90"/>
      <c r="AA134" s="90"/>
      <c r="AB134" s="90"/>
      <c r="AC134" s="190"/>
      <c r="AD134" s="90"/>
      <c r="AE134" s="90"/>
      <c r="AF134" s="90"/>
      <c r="AG134" s="90"/>
      <c r="AH134" s="90"/>
      <c r="AI134" s="90"/>
      <c r="AJ134" s="90"/>
      <c r="AK134" s="173"/>
      <c r="AL134" s="173"/>
      <c r="AM134" s="173"/>
      <c r="AN134" s="173"/>
      <c r="AO134" s="173"/>
      <c r="AP134" s="173"/>
      <c r="AQ134" s="173"/>
      <c r="AR134" s="173"/>
      <c r="AS134" s="187"/>
    </row>
    <row r="135" spans="1:45" s="80" customFormat="1" x14ac:dyDescent="0.2">
      <c r="A135" s="82"/>
      <c r="B135" s="82"/>
      <c r="C135" s="82"/>
      <c r="D135" s="175"/>
      <c r="E135" s="175"/>
      <c r="F135" s="176"/>
      <c r="G135" s="175"/>
      <c r="H135" s="175"/>
      <c r="I135" s="175"/>
      <c r="J135" s="90"/>
      <c r="K135" s="90"/>
      <c r="L135" s="90"/>
      <c r="M135" s="90"/>
      <c r="N135" s="90"/>
      <c r="O135" s="90"/>
      <c r="P135" s="90"/>
      <c r="Q135" s="90"/>
      <c r="R135" s="90"/>
      <c r="S135" s="90"/>
      <c r="T135" s="90"/>
      <c r="U135" s="90"/>
      <c r="V135" s="90"/>
      <c r="W135" s="90"/>
      <c r="X135" s="90"/>
      <c r="Y135" s="90"/>
      <c r="Z135" s="90"/>
      <c r="AA135" s="90"/>
      <c r="AB135" s="90"/>
      <c r="AC135" s="90"/>
      <c r="AD135" s="90"/>
      <c r="AE135" s="90"/>
      <c r="AF135" s="90"/>
      <c r="AG135" s="90"/>
      <c r="AH135" s="90"/>
      <c r="AI135" s="90"/>
      <c r="AJ135" s="90"/>
      <c r="AK135" s="173"/>
      <c r="AL135" s="173"/>
      <c r="AM135" s="173"/>
      <c r="AN135" s="173"/>
      <c r="AO135" s="173"/>
      <c r="AP135" s="173"/>
      <c r="AQ135" s="173"/>
      <c r="AR135" s="173"/>
      <c r="AS135" s="187"/>
    </row>
    <row r="136" spans="1:45" s="80" customFormat="1" x14ac:dyDescent="0.2">
      <c r="A136" s="82"/>
      <c r="B136" s="82"/>
      <c r="C136" s="82"/>
      <c r="D136" s="175"/>
      <c r="E136" s="175"/>
      <c r="F136" s="176"/>
      <c r="G136" s="175"/>
      <c r="H136" s="175"/>
      <c r="I136" s="175"/>
      <c r="J136" s="90"/>
      <c r="K136" s="90"/>
      <c r="L136" s="90"/>
      <c r="M136" s="90"/>
      <c r="N136" s="90"/>
      <c r="O136" s="90"/>
      <c r="P136" s="90"/>
      <c r="Q136" s="90"/>
      <c r="R136" s="90"/>
      <c r="S136" s="90"/>
      <c r="T136" s="90"/>
      <c r="U136" s="90"/>
      <c r="V136" s="90"/>
      <c r="W136" s="90"/>
      <c r="X136" s="90"/>
      <c r="Y136" s="90"/>
      <c r="Z136" s="90"/>
      <c r="AA136" s="90"/>
      <c r="AB136" s="90"/>
      <c r="AC136" s="90"/>
      <c r="AD136" s="90"/>
      <c r="AE136" s="90"/>
      <c r="AF136" s="90"/>
      <c r="AG136" s="90"/>
      <c r="AH136" s="90"/>
      <c r="AI136" s="90"/>
      <c r="AJ136" s="90"/>
      <c r="AK136" s="173"/>
      <c r="AL136" s="173"/>
      <c r="AM136" s="173"/>
      <c r="AN136" s="173"/>
      <c r="AO136" s="173"/>
      <c r="AP136" s="173"/>
      <c r="AQ136" s="173"/>
      <c r="AR136" s="173"/>
      <c r="AS136" s="187"/>
    </row>
    <row r="137" spans="1:45" s="80" customFormat="1" x14ac:dyDescent="0.2">
      <c r="A137" s="82"/>
      <c r="B137" s="82"/>
      <c r="C137" s="82"/>
      <c r="D137" s="175"/>
      <c r="E137" s="175"/>
      <c r="F137" s="176"/>
      <c r="G137" s="175"/>
      <c r="H137" s="175"/>
      <c r="I137" s="175"/>
      <c r="J137" s="90"/>
      <c r="K137" s="90"/>
      <c r="L137" s="90"/>
      <c r="M137" s="90"/>
      <c r="N137" s="90"/>
      <c r="O137" s="90"/>
      <c r="P137" s="90"/>
      <c r="Q137" s="90"/>
      <c r="R137" s="90"/>
      <c r="S137" s="90"/>
      <c r="T137" s="90"/>
      <c r="U137" s="90"/>
      <c r="V137" s="90"/>
      <c r="W137" s="90"/>
      <c r="X137" s="90"/>
      <c r="Y137" s="90"/>
      <c r="Z137" s="90"/>
      <c r="AA137" s="90"/>
      <c r="AB137" s="90"/>
      <c r="AC137" s="90"/>
      <c r="AD137" s="90"/>
      <c r="AE137" s="90"/>
      <c r="AF137" s="90"/>
      <c r="AG137" s="90"/>
      <c r="AH137" s="90"/>
      <c r="AI137" s="90"/>
      <c r="AJ137" s="90"/>
      <c r="AK137" s="173"/>
      <c r="AL137" s="173"/>
      <c r="AM137" s="173"/>
      <c r="AN137" s="173"/>
      <c r="AO137" s="173"/>
      <c r="AP137" s="173"/>
      <c r="AQ137" s="173"/>
      <c r="AR137" s="173"/>
      <c r="AS137" s="187"/>
    </row>
    <row r="138" spans="1:45" s="80" customFormat="1" x14ac:dyDescent="0.2">
      <c r="A138" s="82"/>
      <c r="B138" s="82"/>
      <c r="C138" s="82"/>
      <c r="D138" s="175"/>
      <c r="E138" s="175"/>
      <c r="F138" s="176"/>
      <c r="G138" s="175"/>
      <c r="H138" s="175"/>
      <c r="I138" s="175"/>
      <c r="J138" s="90"/>
      <c r="K138" s="90"/>
      <c r="L138" s="90"/>
      <c r="M138" s="90"/>
      <c r="N138" s="90"/>
      <c r="O138" s="90"/>
      <c r="P138" s="90"/>
      <c r="Q138" s="90"/>
      <c r="R138" s="90"/>
      <c r="S138" s="90"/>
      <c r="T138" s="90"/>
      <c r="U138" s="90"/>
      <c r="V138" s="90"/>
      <c r="W138" s="90"/>
      <c r="X138" s="90"/>
      <c r="Y138" s="90"/>
      <c r="Z138" s="90"/>
      <c r="AA138" s="90"/>
      <c r="AB138" s="90"/>
      <c r="AC138" s="90"/>
      <c r="AD138" s="90"/>
      <c r="AE138" s="90"/>
      <c r="AF138" s="90"/>
      <c r="AG138" s="90"/>
      <c r="AH138" s="90"/>
      <c r="AI138" s="90"/>
      <c r="AJ138" s="90"/>
      <c r="AK138" s="173"/>
      <c r="AL138" s="173"/>
      <c r="AM138" s="173"/>
      <c r="AN138" s="173"/>
      <c r="AO138" s="173"/>
      <c r="AP138" s="173"/>
      <c r="AQ138" s="173"/>
      <c r="AR138" s="173"/>
      <c r="AS138" s="187"/>
    </row>
    <row r="139" spans="1:45" s="80" customFormat="1" x14ac:dyDescent="0.2">
      <c r="A139" s="82"/>
      <c r="B139" s="82"/>
      <c r="C139" s="82"/>
      <c r="D139" s="175"/>
      <c r="E139" s="175"/>
      <c r="F139" s="176"/>
      <c r="G139" s="175"/>
      <c r="H139" s="175"/>
      <c r="I139" s="175"/>
      <c r="J139" s="90"/>
      <c r="K139" s="90"/>
      <c r="L139" s="90"/>
      <c r="M139" s="90"/>
      <c r="N139" s="90"/>
      <c r="O139" s="90"/>
      <c r="P139" s="90"/>
      <c r="Q139" s="90"/>
      <c r="R139" s="90"/>
      <c r="S139" s="90"/>
      <c r="T139" s="90"/>
      <c r="U139" s="90"/>
      <c r="V139" s="90"/>
      <c r="W139" s="90"/>
      <c r="X139" s="90"/>
      <c r="Y139" s="90"/>
      <c r="Z139" s="90"/>
      <c r="AA139" s="90"/>
      <c r="AB139" s="90"/>
      <c r="AC139" s="90"/>
      <c r="AD139" s="90"/>
      <c r="AE139" s="90"/>
      <c r="AF139" s="90"/>
      <c r="AG139" s="90"/>
      <c r="AH139" s="90"/>
      <c r="AI139" s="90"/>
      <c r="AJ139" s="90"/>
      <c r="AK139" s="173"/>
      <c r="AL139" s="173"/>
      <c r="AM139" s="173"/>
      <c r="AN139" s="173"/>
      <c r="AO139" s="173"/>
      <c r="AP139" s="173"/>
      <c r="AQ139" s="173"/>
      <c r="AR139" s="173"/>
      <c r="AS139" s="187"/>
    </row>
    <row r="140" spans="1:45" s="80" customFormat="1" x14ac:dyDescent="0.2">
      <c r="A140" s="82"/>
      <c r="B140" s="82"/>
      <c r="C140" s="82"/>
      <c r="D140" s="175"/>
      <c r="E140" s="175"/>
      <c r="F140" s="176"/>
      <c r="G140" s="175"/>
      <c r="H140" s="175"/>
      <c r="I140" s="175"/>
      <c r="J140" s="90"/>
      <c r="K140" s="90"/>
      <c r="L140" s="90"/>
      <c r="M140" s="90"/>
      <c r="N140" s="90"/>
      <c r="O140" s="90"/>
      <c r="P140" s="90"/>
      <c r="Q140" s="90"/>
      <c r="R140" s="90"/>
      <c r="S140" s="90"/>
      <c r="T140" s="90"/>
      <c r="U140" s="90"/>
      <c r="V140" s="90"/>
      <c r="W140" s="90"/>
      <c r="X140" s="90"/>
      <c r="Y140" s="90"/>
      <c r="Z140" s="90"/>
      <c r="AA140" s="90"/>
      <c r="AB140" s="90"/>
      <c r="AC140" s="90"/>
      <c r="AD140" s="90"/>
      <c r="AE140" s="90"/>
      <c r="AF140" s="90"/>
      <c r="AG140" s="90"/>
      <c r="AH140" s="90"/>
      <c r="AI140" s="90"/>
      <c r="AJ140" s="90"/>
      <c r="AK140" s="173"/>
      <c r="AL140" s="173"/>
      <c r="AM140" s="173"/>
      <c r="AN140" s="173"/>
      <c r="AO140" s="173"/>
      <c r="AP140" s="173"/>
      <c r="AQ140" s="173"/>
      <c r="AR140" s="173"/>
      <c r="AS140" s="187"/>
    </row>
    <row r="141" spans="1:45" s="80" customFormat="1" x14ac:dyDescent="0.2">
      <c r="A141" s="82"/>
      <c r="B141" s="82"/>
      <c r="C141" s="82"/>
      <c r="D141" s="175"/>
      <c r="E141" s="175"/>
      <c r="F141" s="176"/>
      <c r="G141" s="175"/>
      <c r="H141" s="175"/>
      <c r="I141" s="175"/>
      <c r="J141" s="90"/>
      <c r="K141" s="90"/>
      <c r="L141" s="90"/>
      <c r="M141" s="90"/>
      <c r="N141" s="90"/>
      <c r="O141" s="90"/>
      <c r="P141" s="90"/>
      <c r="Q141" s="90"/>
      <c r="R141" s="90"/>
      <c r="S141" s="90"/>
      <c r="T141" s="90"/>
      <c r="U141" s="90"/>
      <c r="V141" s="90"/>
      <c r="W141" s="90"/>
      <c r="X141" s="90"/>
      <c r="Y141" s="90"/>
      <c r="Z141" s="90"/>
      <c r="AA141" s="90"/>
      <c r="AB141" s="90"/>
      <c r="AC141" s="90"/>
      <c r="AD141" s="90"/>
      <c r="AE141" s="90"/>
      <c r="AF141" s="90"/>
      <c r="AG141" s="90"/>
      <c r="AH141" s="90"/>
      <c r="AI141" s="90"/>
      <c r="AJ141" s="90"/>
      <c r="AK141" s="173"/>
      <c r="AL141" s="173"/>
      <c r="AM141" s="173"/>
      <c r="AN141" s="173"/>
      <c r="AO141" s="173"/>
      <c r="AP141" s="173"/>
      <c r="AQ141" s="173"/>
      <c r="AR141" s="173"/>
      <c r="AS141" s="187"/>
    </row>
    <row r="142" spans="1:45" s="80" customFormat="1" x14ac:dyDescent="0.2">
      <c r="A142" s="82"/>
      <c r="B142" s="82"/>
      <c r="C142" s="82"/>
      <c r="D142" s="175"/>
      <c r="E142" s="175"/>
      <c r="F142" s="176"/>
      <c r="G142" s="175"/>
      <c r="H142" s="175"/>
      <c r="I142" s="175"/>
      <c r="J142" s="90"/>
      <c r="K142" s="90"/>
      <c r="L142" s="90"/>
      <c r="M142" s="90"/>
      <c r="N142" s="90"/>
      <c r="O142" s="90"/>
      <c r="P142" s="90"/>
      <c r="Q142" s="90"/>
      <c r="R142" s="90"/>
      <c r="S142" s="90"/>
      <c r="T142" s="90"/>
      <c r="U142" s="90"/>
      <c r="V142" s="90"/>
      <c r="W142" s="90"/>
      <c r="X142" s="90"/>
      <c r="Y142" s="90"/>
      <c r="Z142" s="90"/>
      <c r="AA142" s="90"/>
      <c r="AB142" s="90"/>
      <c r="AC142" s="90"/>
      <c r="AD142" s="90"/>
      <c r="AE142" s="90"/>
      <c r="AF142" s="90"/>
      <c r="AG142" s="90"/>
      <c r="AH142" s="90"/>
      <c r="AI142" s="90"/>
      <c r="AJ142" s="90"/>
      <c r="AK142" s="173"/>
      <c r="AL142" s="173"/>
      <c r="AM142" s="173"/>
      <c r="AN142" s="173"/>
      <c r="AO142" s="173"/>
      <c r="AP142" s="173"/>
      <c r="AQ142" s="173"/>
      <c r="AR142" s="173"/>
      <c r="AS142" s="187"/>
    </row>
    <row r="143" spans="1:45" s="80" customFormat="1" x14ac:dyDescent="0.2">
      <c r="A143" s="82"/>
      <c r="B143" s="82"/>
      <c r="C143" s="82"/>
      <c r="D143" s="175"/>
      <c r="E143" s="175"/>
      <c r="F143" s="176"/>
      <c r="G143" s="175"/>
      <c r="H143" s="175"/>
      <c r="I143" s="175"/>
      <c r="J143" s="90"/>
      <c r="K143" s="90"/>
      <c r="L143" s="90"/>
      <c r="M143" s="90"/>
      <c r="N143" s="90"/>
      <c r="O143" s="90"/>
      <c r="P143" s="90"/>
      <c r="Q143" s="90"/>
      <c r="R143" s="90"/>
      <c r="S143" s="90"/>
      <c r="T143" s="90"/>
      <c r="U143" s="90"/>
      <c r="V143" s="90"/>
      <c r="W143" s="90"/>
      <c r="X143" s="90"/>
      <c r="Y143" s="90"/>
      <c r="Z143" s="90"/>
      <c r="AA143" s="90"/>
      <c r="AB143" s="90"/>
      <c r="AC143" s="90"/>
      <c r="AD143" s="90"/>
      <c r="AE143" s="90"/>
      <c r="AF143" s="90"/>
      <c r="AG143" s="90"/>
      <c r="AH143" s="90"/>
      <c r="AI143" s="90"/>
      <c r="AJ143" s="90"/>
      <c r="AK143" s="173"/>
      <c r="AL143" s="173"/>
      <c r="AM143" s="173"/>
      <c r="AN143" s="173"/>
      <c r="AO143" s="173"/>
      <c r="AP143" s="173"/>
      <c r="AQ143" s="173"/>
      <c r="AR143" s="173"/>
      <c r="AS143" s="187"/>
    </row>
    <row r="144" spans="1:45" s="80" customFormat="1" x14ac:dyDescent="0.2">
      <c r="A144" s="82"/>
      <c r="B144" s="82"/>
      <c r="C144" s="82"/>
      <c r="D144" s="175"/>
      <c r="E144" s="175"/>
      <c r="F144" s="176"/>
      <c r="G144" s="175"/>
      <c r="H144" s="175"/>
      <c r="I144" s="175"/>
      <c r="J144" s="90"/>
      <c r="K144" s="90"/>
      <c r="L144" s="90"/>
      <c r="M144" s="90"/>
      <c r="N144" s="90"/>
      <c r="O144" s="90"/>
      <c r="P144" s="90"/>
      <c r="Q144" s="90"/>
      <c r="R144" s="90"/>
      <c r="S144" s="90"/>
      <c r="T144" s="90"/>
      <c r="U144" s="90"/>
      <c r="V144" s="90"/>
      <c r="W144" s="90"/>
      <c r="X144" s="90"/>
      <c r="Y144" s="90"/>
      <c r="Z144" s="90"/>
      <c r="AA144" s="90"/>
      <c r="AB144" s="90"/>
      <c r="AC144" s="90"/>
      <c r="AD144" s="90"/>
      <c r="AE144" s="90"/>
      <c r="AF144" s="90"/>
      <c r="AG144" s="90"/>
      <c r="AH144" s="90"/>
      <c r="AI144" s="90"/>
      <c r="AJ144" s="90"/>
      <c r="AK144" s="173"/>
      <c r="AL144" s="173"/>
      <c r="AM144" s="173"/>
      <c r="AN144" s="173"/>
      <c r="AO144" s="173"/>
      <c r="AP144" s="173"/>
      <c r="AQ144" s="173"/>
      <c r="AR144" s="173"/>
      <c r="AS144" s="187"/>
    </row>
    <row r="145" spans="1:45" s="80" customFormat="1" x14ac:dyDescent="0.2">
      <c r="A145" s="82"/>
      <c r="B145" s="82"/>
      <c r="C145" s="82"/>
      <c r="D145" s="175"/>
      <c r="E145" s="175"/>
      <c r="F145" s="176"/>
      <c r="G145" s="175"/>
      <c r="H145" s="175"/>
      <c r="I145" s="175"/>
      <c r="J145" s="90"/>
      <c r="K145" s="90"/>
      <c r="L145" s="90"/>
      <c r="M145" s="90"/>
      <c r="N145" s="90"/>
      <c r="O145" s="90"/>
      <c r="P145" s="90"/>
      <c r="Q145" s="90"/>
      <c r="R145" s="90"/>
      <c r="S145" s="90"/>
      <c r="T145" s="90"/>
      <c r="U145" s="90"/>
      <c r="V145" s="90"/>
      <c r="W145" s="90"/>
      <c r="X145" s="90"/>
      <c r="Y145" s="90"/>
      <c r="Z145" s="90"/>
      <c r="AA145" s="90"/>
      <c r="AB145" s="90"/>
      <c r="AC145" s="90"/>
      <c r="AD145" s="90"/>
      <c r="AE145" s="90"/>
      <c r="AF145" s="90"/>
      <c r="AG145" s="90"/>
      <c r="AH145" s="90"/>
      <c r="AI145" s="90"/>
      <c r="AJ145" s="90"/>
      <c r="AK145" s="173"/>
      <c r="AL145" s="173"/>
      <c r="AM145" s="173"/>
      <c r="AN145" s="173"/>
      <c r="AO145" s="173"/>
      <c r="AP145" s="173"/>
      <c r="AQ145" s="173"/>
      <c r="AR145" s="173"/>
      <c r="AS145" s="187"/>
    </row>
    <row r="146" spans="1:45" s="80" customFormat="1" x14ac:dyDescent="0.2">
      <c r="A146" s="82"/>
      <c r="B146" s="82"/>
      <c r="C146" s="82"/>
      <c r="D146" s="175"/>
      <c r="E146" s="175"/>
      <c r="F146" s="176"/>
      <c r="G146" s="175"/>
      <c r="H146" s="175"/>
      <c r="I146" s="175"/>
      <c r="J146" s="90"/>
      <c r="K146" s="90"/>
      <c r="L146" s="90"/>
      <c r="M146" s="90"/>
      <c r="N146" s="90"/>
      <c r="O146" s="90"/>
      <c r="P146" s="90"/>
      <c r="Q146" s="90"/>
      <c r="R146" s="90"/>
      <c r="S146" s="90"/>
      <c r="T146" s="90"/>
      <c r="U146" s="90"/>
      <c r="V146" s="90"/>
      <c r="W146" s="90"/>
      <c r="X146" s="90"/>
      <c r="Y146" s="90"/>
      <c r="Z146" s="90"/>
      <c r="AA146" s="90"/>
      <c r="AB146" s="90"/>
      <c r="AC146" s="90"/>
      <c r="AD146" s="90"/>
      <c r="AE146" s="90"/>
      <c r="AF146" s="90"/>
      <c r="AG146" s="90"/>
      <c r="AH146" s="90"/>
      <c r="AI146" s="90"/>
      <c r="AJ146" s="90"/>
      <c r="AK146" s="173"/>
      <c r="AL146" s="173"/>
      <c r="AM146" s="173"/>
      <c r="AN146" s="173"/>
      <c r="AO146" s="173"/>
      <c r="AP146" s="173"/>
      <c r="AQ146" s="173"/>
      <c r="AR146" s="173"/>
      <c r="AS146" s="187"/>
    </row>
    <row r="147" spans="1:45" s="80" customFormat="1" x14ac:dyDescent="0.2">
      <c r="A147" s="82"/>
      <c r="B147" s="82"/>
      <c r="C147" s="82"/>
      <c r="D147" s="175"/>
      <c r="E147" s="175"/>
      <c r="F147" s="176"/>
      <c r="G147" s="175"/>
      <c r="H147" s="175"/>
      <c r="I147" s="175"/>
      <c r="J147" s="90"/>
      <c r="K147" s="90"/>
      <c r="L147" s="90"/>
      <c r="M147" s="90"/>
      <c r="N147" s="90"/>
      <c r="O147" s="90"/>
      <c r="P147" s="90"/>
      <c r="Q147" s="90"/>
      <c r="R147" s="90"/>
      <c r="S147" s="90"/>
      <c r="T147" s="90"/>
      <c r="U147" s="90"/>
      <c r="V147" s="90"/>
      <c r="W147" s="90"/>
      <c r="X147" s="90"/>
      <c r="Y147" s="90"/>
      <c r="Z147" s="90"/>
      <c r="AA147" s="90"/>
      <c r="AB147" s="90"/>
      <c r="AC147" s="90"/>
      <c r="AD147" s="90"/>
      <c r="AE147" s="90"/>
      <c r="AF147" s="90"/>
      <c r="AG147" s="90"/>
      <c r="AH147" s="90"/>
      <c r="AI147" s="90"/>
      <c r="AJ147" s="90"/>
      <c r="AK147" s="173"/>
      <c r="AL147" s="173"/>
      <c r="AM147" s="173"/>
      <c r="AN147" s="173"/>
      <c r="AO147" s="173"/>
      <c r="AP147" s="173"/>
      <c r="AQ147" s="173"/>
      <c r="AR147" s="173"/>
      <c r="AS147" s="187"/>
    </row>
    <row r="148" spans="1:45" s="80" customFormat="1" x14ac:dyDescent="0.2">
      <c r="A148" s="82"/>
      <c r="B148" s="82"/>
      <c r="C148" s="82"/>
      <c r="D148" s="175"/>
      <c r="E148" s="175"/>
      <c r="F148" s="176"/>
      <c r="G148" s="175"/>
      <c r="H148" s="175"/>
      <c r="I148" s="175"/>
      <c r="J148" s="90"/>
      <c r="K148" s="90"/>
      <c r="L148" s="90"/>
      <c r="M148" s="90"/>
      <c r="N148" s="90"/>
      <c r="O148" s="90"/>
      <c r="P148" s="90"/>
      <c r="Q148" s="90"/>
      <c r="R148" s="90"/>
      <c r="S148" s="90"/>
      <c r="T148" s="90"/>
      <c r="U148" s="90"/>
      <c r="V148" s="90"/>
      <c r="W148" s="90"/>
      <c r="X148" s="90"/>
      <c r="Y148" s="90"/>
      <c r="Z148" s="90"/>
      <c r="AA148" s="90"/>
      <c r="AB148" s="90"/>
      <c r="AC148" s="90"/>
      <c r="AD148" s="90"/>
      <c r="AE148" s="90"/>
      <c r="AF148" s="90"/>
      <c r="AG148" s="90"/>
      <c r="AH148" s="90"/>
      <c r="AI148" s="90"/>
      <c r="AJ148" s="90"/>
      <c r="AK148" s="173"/>
      <c r="AL148" s="173"/>
      <c r="AM148" s="173"/>
      <c r="AN148" s="173"/>
      <c r="AO148" s="173"/>
      <c r="AP148" s="173"/>
      <c r="AQ148" s="173"/>
      <c r="AR148" s="173"/>
      <c r="AS148" s="187"/>
    </row>
    <row r="149" spans="1:45" s="80" customFormat="1" x14ac:dyDescent="0.2">
      <c r="A149" s="82"/>
      <c r="B149" s="82"/>
      <c r="C149" s="82"/>
      <c r="D149" s="175"/>
      <c r="E149" s="175"/>
      <c r="F149" s="176"/>
      <c r="G149" s="175"/>
      <c r="H149" s="175"/>
      <c r="I149" s="175"/>
      <c r="J149" s="90"/>
      <c r="K149" s="90"/>
      <c r="L149" s="90"/>
      <c r="M149" s="90"/>
      <c r="N149" s="90"/>
      <c r="O149" s="90"/>
      <c r="P149" s="90"/>
      <c r="Q149" s="90"/>
      <c r="R149" s="90"/>
      <c r="S149" s="90"/>
      <c r="T149" s="90"/>
      <c r="U149" s="90"/>
      <c r="V149" s="90"/>
      <c r="W149" s="90"/>
      <c r="X149" s="90"/>
      <c r="Y149" s="90"/>
      <c r="Z149" s="90"/>
      <c r="AA149" s="90"/>
      <c r="AB149" s="90"/>
      <c r="AC149" s="90"/>
      <c r="AD149" s="90"/>
      <c r="AE149" s="90"/>
      <c r="AF149" s="90"/>
      <c r="AG149" s="90"/>
      <c r="AH149" s="90"/>
      <c r="AI149" s="90"/>
      <c r="AJ149" s="90"/>
      <c r="AK149" s="173"/>
      <c r="AL149" s="173"/>
      <c r="AM149" s="173"/>
      <c r="AN149" s="173"/>
      <c r="AO149" s="173"/>
      <c r="AP149" s="173"/>
      <c r="AQ149" s="173"/>
      <c r="AR149" s="173"/>
      <c r="AS149" s="187"/>
    </row>
    <row r="150" spans="1:45" s="80" customFormat="1" x14ac:dyDescent="0.2">
      <c r="A150" s="82"/>
      <c r="B150" s="82"/>
      <c r="C150" s="82"/>
      <c r="D150" s="175"/>
      <c r="E150" s="175"/>
      <c r="F150" s="176"/>
      <c r="G150" s="175"/>
      <c r="H150" s="175"/>
      <c r="I150" s="175"/>
      <c r="J150" s="90"/>
      <c r="K150" s="90"/>
      <c r="L150" s="90"/>
      <c r="M150" s="90"/>
      <c r="N150" s="90"/>
      <c r="O150" s="90"/>
      <c r="P150" s="90"/>
      <c r="Q150" s="90"/>
      <c r="R150" s="90"/>
      <c r="S150" s="90"/>
      <c r="T150" s="90"/>
      <c r="U150" s="90"/>
      <c r="V150" s="90"/>
      <c r="W150" s="90"/>
      <c r="X150" s="90"/>
      <c r="Y150" s="90"/>
      <c r="Z150" s="90"/>
      <c r="AA150" s="90"/>
      <c r="AB150" s="90"/>
      <c r="AC150" s="90"/>
      <c r="AD150" s="90"/>
      <c r="AE150" s="90"/>
      <c r="AF150" s="90"/>
      <c r="AG150" s="90"/>
      <c r="AH150" s="90"/>
      <c r="AI150" s="90"/>
      <c r="AJ150" s="90"/>
      <c r="AK150" s="173"/>
      <c r="AL150" s="173"/>
      <c r="AM150" s="173"/>
      <c r="AN150" s="173"/>
      <c r="AO150" s="173"/>
      <c r="AP150" s="173"/>
      <c r="AQ150" s="173"/>
      <c r="AR150" s="173"/>
      <c r="AS150" s="187"/>
    </row>
    <row r="151" spans="1:45" s="80" customFormat="1" x14ac:dyDescent="0.2">
      <c r="A151" s="82"/>
      <c r="B151" s="82"/>
      <c r="C151" s="82"/>
      <c r="D151" s="82"/>
      <c r="E151" s="82"/>
      <c r="F151" s="82"/>
      <c r="G151" s="82"/>
      <c r="H151" s="82"/>
      <c r="I151" s="82"/>
      <c r="J151" s="96"/>
      <c r="K151" s="96"/>
      <c r="L151" s="96"/>
      <c r="M151" s="96"/>
      <c r="N151" s="96"/>
      <c r="O151" s="96"/>
      <c r="P151" s="96"/>
      <c r="Q151" s="96"/>
      <c r="R151" s="96"/>
      <c r="S151" s="90"/>
      <c r="T151" s="96"/>
      <c r="U151" s="96"/>
      <c r="V151" s="96"/>
      <c r="W151" s="96"/>
      <c r="X151" s="96"/>
      <c r="Y151" s="96"/>
      <c r="Z151" s="96"/>
      <c r="AA151" s="96"/>
      <c r="AB151" s="96"/>
      <c r="AC151" s="90"/>
      <c r="AD151" s="96"/>
      <c r="AE151" s="96"/>
      <c r="AF151" s="96"/>
      <c r="AG151" s="96"/>
      <c r="AH151" s="96"/>
      <c r="AI151" s="96"/>
      <c r="AJ151" s="96"/>
      <c r="AK151" s="82"/>
      <c r="AL151" s="82"/>
      <c r="AM151" s="82"/>
      <c r="AN151" s="82"/>
      <c r="AO151" s="82"/>
      <c r="AP151" s="82"/>
      <c r="AQ151" s="82"/>
      <c r="AR151" s="82"/>
      <c r="AS151" s="183"/>
    </row>
    <row r="152" spans="1:45" s="80" customFormat="1" x14ac:dyDescent="0.2">
      <c r="A152" s="82"/>
      <c r="B152" s="82"/>
      <c r="C152" s="82"/>
      <c r="D152" s="177"/>
      <c r="E152" s="177"/>
      <c r="F152" s="177"/>
      <c r="G152" s="82"/>
      <c r="H152" s="82"/>
      <c r="I152" s="82"/>
      <c r="J152" s="190"/>
      <c r="K152" s="190"/>
      <c r="L152" s="190"/>
      <c r="M152" s="190"/>
      <c r="N152" s="190"/>
      <c r="O152" s="190"/>
      <c r="P152" s="190"/>
      <c r="Q152" s="190"/>
      <c r="R152" s="190"/>
      <c r="S152" s="96"/>
      <c r="T152" s="190"/>
      <c r="U152" s="190"/>
      <c r="V152" s="190"/>
      <c r="W152" s="190"/>
      <c r="X152" s="190"/>
      <c r="Y152" s="190"/>
      <c r="Z152" s="190"/>
      <c r="AA152" s="190"/>
      <c r="AB152" s="190"/>
      <c r="AC152" s="96"/>
      <c r="AD152" s="190"/>
      <c r="AE152" s="190"/>
      <c r="AF152" s="190"/>
      <c r="AG152" s="190"/>
      <c r="AH152" s="190"/>
      <c r="AI152" s="190"/>
      <c r="AJ152" s="190"/>
      <c r="AK152" s="91"/>
      <c r="AL152" s="91"/>
      <c r="AM152" s="91"/>
      <c r="AN152" s="91"/>
      <c r="AO152" s="91"/>
      <c r="AP152" s="91"/>
      <c r="AQ152" s="91"/>
      <c r="AR152" s="91"/>
      <c r="AS152" s="186"/>
    </row>
    <row r="153" spans="1:45" s="80" customFormat="1" x14ac:dyDescent="0.2">
      <c r="A153" s="82"/>
      <c r="B153" s="82"/>
      <c r="C153" s="82"/>
      <c r="D153" s="82"/>
      <c r="E153" s="82"/>
      <c r="F153" s="82"/>
      <c r="G153" s="82"/>
      <c r="H153" s="82"/>
      <c r="I153" s="82"/>
      <c r="J153" s="96"/>
      <c r="K153" s="96"/>
      <c r="L153" s="96"/>
      <c r="M153" s="96"/>
      <c r="N153" s="96"/>
      <c r="O153" s="96"/>
      <c r="P153" s="96"/>
      <c r="Q153" s="96"/>
      <c r="R153" s="96"/>
      <c r="S153" s="190"/>
      <c r="T153" s="96"/>
      <c r="U153" s="96"/>
      <c r="V153" s="96"/>
      <c r="W153" s="96"/>
      <c r="X153" s="96"/>
      <c r="Y153" s="96"/>
      <c r="Z153" s="96"/>
      <c r="AA153" s="96"/>
      <c r="AB153" s="96"/>
      <c r="AC153" s="190"/>
      <c r="AD153" s="96"/>
      <c r="AE153" s="96"/>
      <c r="AF153" s="96"/>
      <c r="AG153" s="96"/>
      <c r="AH153" s="96"/>
      <c r="AI153" s="96"/>
      <c r="AJ153" s="96"/>
      <c r="AK153" s="82"/>
      <c r="AL153" s="82"/>
      <c r="AM153" s="82"/>
      <c r="AN153" s="82"/>
      <c r="AO153" s="82"/>
      <c r="AP153" s="82"/>
      <c r="AQ153" s="82"/>
      <c r="AR153" s="82"/>
      <c r="AS153" s="183"/>
    </row>
    <row r="154" spans="1:45" s="80" customFormat="1" x14ac:dyDescent="0.2">
      <c r="A154" s="82"/>
      <c r="B154" s="82"/>
      <c r="C154" s="82"/>
      <c r="D154" s="82"/>
      <c r="E154" s="82"/>
      <c r="F154" s="82"/>
      <c r="G154" s="82"/>
      <c r="H154" s="82"/>
      <c r="I154" s="82"/>
      <c r="J154" s="96"/>
      <c r="K154" s="96"/>
      <c r="L154" s="96"/>
      <c r="M154" s="96"/>
      <c r="N154" s="96"/>
      <c r="O154" s="96"/>
      <c r="P154" s="96"/>
      <c r="Q154" s="96"/>
      <c r="R154" s="96"/>
      <c r="S154" s="96"/>
      <c r="T154" s="96"/>
      <c r="U154" s="96"/>
      <c r="V154" s="96"/>
      <c r="W154" s="96"/>
      <c r="X154" s="96"/>
      <c r="Y154" s="96"/>
      <c r="Z154" s="96"/>
      <c r="AA154" s="96"/>
      <c r="AB154" s="96"/>
      <c r="AC154" s="96"/>
      <c r="AD154" s="96"/>
      <c r="AE154" s="96"/>
      <c r="AF154" s="96"/>
      <c r="AG154" s="96"/>
      <c r="AH154" s="96"/>
      <c r="AI154" s="96"/>
      <c r="AJ154" s="96"/>
      <c r="AK154" s="82"/>
      <c r="AL154" s="82"/>
      <c r="AM154" s="82"/>
      <c r="AN154" s="82"/>
      <c r="AO154" s="82"/>
      <c r="AP154" s="82"/>
      <c r="AQ154" s="82"/>
      <c r="AR154" s="82"/>
      <c r="AS154" s="183"/>
    </row>
    <row r="155" spans="1:45" s="80" customFormat="1" x14ac:dyDescent="0.2">
      <c r="A155" s="82"/>
      <c r="B155" s="82"/>
      <c r="C155" s="82"/>
      <c r="D155" s="82"/>
      <c r="E155" s="82"/>
      <c r="F155" s="82"/>
      <c r="G155" s="82"/>
      <c r="H155" s="82"/>
      <c r="I155" s="82"/>
      <c r="J155" s="96"/>
      <c r="K155" s="96"/>
      <c r="L155" s="96"/>
      <c r="M155" s="96"/>
      <c r="N155" s="96"/>
      <c r="O155" s="96"/>
      <c r="P155" s="96"/>
      <c r="Q155" s="96"/>
      <c r="R155" s="96"/>
      <c r="S155" s="96"/>
      <c r="T155" s="96"/>
      <c r="U155" s="96"/>
      <c r="V155" s="96"/>
      <c r="W155" s="96"/>
      <c r="X155" s="96"/>
      <c r="Y155" s="96"/>
      <c r="Z155" s="96"/>
      <c r="AA155" s="96"/>
      <c r="AB155" s="96"/>
      <c r="AC155" s="96"/>
      <c r="AD155" s="96"/>
      <c r="AE155" s="96"/>
      <c r="AF155" s="96"/>
      <c r="AG155" s="96"/>
      <c r="AH155" s="96"/>
      <c r="AI155" s="96"/>
      <c r="AJ155" s="96"/>
      <c r="AK155" s="82"/>
      <c r="AL155" s="82"/>
      <c r="AM155" s="82"/>
      <c r="AN155" s="82"/>
      <c r="AO155" s="82"/>
      <c r="AP155" s="82"/>
      <c r="AQ155" s="82"/>
      <c r="AR155" s="82"/>
      <c r="AS155" s="183"/>
    </row>
    <row r="156" spans="1:45" s="80" customFormat="1" x14ac:dyDescent="0.2">
      <c r="J156" s="95"/>
      <c r="K156" s="95"/>
      <c r="L156" s="95"/>
      <c r="M156" s="95"/>
      <c r="N156" s="95"/>
      <c r="O156" s="95"/>
      <c r="P156" s="95"/>
      <c r="Q156" s="95"/>
      <c r="R156" s="95"/>
      <c r="S156" s="96"/>
      <c r="T156" s="95"/>
      <c r="U156" s="95"/>
      <c r="V156" s="95"/>
      <c r="W156" s="95"/>
      <c r="X156" s="95"/>
      <c r="Y156" s="95"/>
      <c r="Z156" s="95"/>
      <c r="AA156" s="95"/>
      <c r="AB156" s="95"/>
      <c r="AC156" s="96"/>
      <c r="AD156" s="95"/>
      <c r="AE156" s="95"/>
      <c r="AF156" s="95"/>
      <c r="AG156" s="95"/>
      <c r="AH156" s="95"/>
      <c r="AI156" s="95"/>
      <c r="AJ156" s="95"/>
      <c r="AK156" s="82"/>
      <c r="AL156" s="82"/>
      <c r="AM156" s="82"/>
      <c r="AN156" s="82"/>
      <c r="AO156" s="82"/>
      <c r="AP156" s="82"/>
      <c r="AQ156" s="82"/>
      <c r="AR156" s="82"/>
      <c r="AS156" s="183"/>
    </row>
    <row r="157" spans="1:45" s="80" customFormat="1" x14ac:dyDescent="0.2">
      <c r="J157" s="191"/>
      <c r="K157" s="191"/>
      <c r="L157" s="191"/>
      <c r="M157" s="191"/>
      <c r="N157" s="191"/>
      <c r="O157" s="191"/>
      <c r="P157" s="191"/>
      <c r="Q157" s="191"/>
      <c r="R157" s="191"/>
      <c r="S157" s="95"/>
      <c r="T157" s="191"/>
      <c r="U157" s="191"/>
      <c r="V157" s="191"/>
      <c r="W157" s="191"/>
      <c r="X157" s="191"/>
      <c r="Y157" s="191"/>
      <c r="Z157" s="191"/>
      <c r="AA157" s="191"/>
      <c r="AB157" s="191"/>
      <c r="AC157" s="95"/>
      <c r="AD157" s="191"/>
      <c r="AE157" s="191"/>
      <c r="AF157" s="191"/>
      <c r="AG157" s="191"/>
      <c r="AH157" s="191"/>
      <c r="AI157" s="191"/>
      <c r="AJ157" s="191"/>
      <c r="AK157" s="92"/>
      <c r="AL157" s="92"/>
      <c r="AM157" s="92"/>
      <c r="AN157" s="92"/>
      <c r="AO157" s="92"/>
      <c r="AP157" s="92"/>
      <c r="AQ157" s="92"/>
      <c r="AR157" s="92"/>
      <c r="AS157" s="188"/>
    </row>
    <row r="158" spans="1:45" s="80" customFormat="1" x14ac:dyDescent="0.2">
      <c r="J158" s="95"/>
      <c r="K158" s="95"/>
      <c r="L158" s="95"/>
      <c r="M158" s="95"/>
      <c r="N158" s="95"/>
      <c r="O158" s="95"/>
      <c r="P158" s="95"/>
      <c r="Q158" s="95"/>
      <c r="R158" s="95"/>
      <c r="S158" s="191"/>
      <c r="T158" s="95"/>
      <c r="U158" s="95"/>
      <c r="V158" s="95"/>
      <c r="W158" s="95"/>
      <c r="X158" s="95"/>
      <c r="Y158" s="95"/>
      <c r="Z158" s="95"/>
      <c r="AA158" s="95"/>
      <c r="AB158" s="95"/>
      <c r="AC158" s="191"/>
      <c r="AD158" s="95"/>
      <c r="AE158" s="95"/>
      <c r="AF158" s="95"/>
      <c r="AG158" s="95"/>
      <c r="AH158" s="95"/>
      <c r="AI158" s="95"/>
      <c r="AJ158" s="95"/>
      <c r="AK158" s="82"/>
      <c r="AL158" s="82"/>
      <c r="AM158" s="82"/>
      <c r="AN158" s="82"/>
      <c r="AO158" s="82"/>
      <c r="AP158" s="82"/>
      <c r="AQ158" s="82"/>
      <c r="AR158" s="82"/>
      <c r="AS158" s="183"/>
    </row>
  </sheetData>
  <mergeCells count="10">
    <mergeCell ref="AD3:AJ3"/>
    <mergeCell ref="AD4:AJ4"/>
    <mergeCell ref="T3:Z3"/>
    <mergeCell ref="T4:Z4"/>
    <mergeCell ref="H79:P79"/>
    <mergeCell ref="B3:D3"/>
    <mergeCell ref="B4:D4"/>
    <mergeCell ref="J3:P3"/>
    <mergeCell ref="J4:P4"/>
    <mergeCell ref="H77:P77"/>
  </mergeCells>
  <hyperlinks>
    <hyperlink ref="A1" location="'Innehåll-Content'!A1" display="Tillbaka till innehåll - Back to content"/>
  </hyperlinks>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9217" r:id="rId4">
          <objectPr defaultSize="0" autoPict="0" r:id="rId5">
            <anchor moveWithCells="1" sizeWithCells="1">
              <from>
                <xdr:col>19</xdr:col>
                <xdr:colOff>142875</xdr:colOff>
                <xdr:row>60</xdr:row>
                <xdr:rowOff>285750</xdr:rowOff>
              </from>
              <to>
                <xdr:col>21</xdr:col>
                <xdr:colOff>9525</xdr:colOff>
                <xdr:row>60</xdr:row>
                <xdr:rowOff>533400</xdr:rowOff>
              </to>
            </anchor>
          </objectPr>
        </oleObject>
      </mc:Choice>
      <mc:Fallback>
        <oleObject progId="PBrush" shapeId="9217"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9</vt:i4>
      </vt:variant>
    </vt:vector>
  </HeadingPairs>
  <TitlesOfParts>
    <vt:vector size="9" baseType="lpstr">
      <vt:lpstr>Innehåll-Content</vt:lpstr>
      <vt:lpstr>1</vt:lpstr>
      <vt:lpstr>2</vt:lpstr>
      <vt:lpstr>3</vt:lpstr>
      <vt:lpstr>4</vt:lpstr>
      <vt:lpstr>5</vt:lpstr>
      <vt:lpstr>6</vt:lpstr>
      <vt:lpstr>7</vt:lpstr>
      <vt:lpstr>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Steinbach Nancy RM/MN-S</dc:creator>
  <cp:lastModifiedBy>Lidén Maria RM/MEM-S</cp:lastModifiedBy>
  <dcterms:created xsi:type="dcterms:W3CDTF">2013-04-08T12:55:08Z</dcterms:created>
  <dcterms:modified xsi:type="dcterms:W3CDTF">2018-11-12T11:50:59Z</dcterms:modified>
</cp:coreProperties>
</file>